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510" windowWidth="13365" windowHeight="11505" tabRatio="796" activeTab="7"/>
  </bookViews>
  <sheets>
    <sheet name="封面" sheetId="39" r:id="rId1"/>
    <sheet name="目录" sheetId="29" r:id="rId2"/>
    <sheet name="F1" sheetId="24" r:id="rId3"/>
    <sheet name="F2" sheetId="4" r:id="rId4"/>
    <sheet name="F3" sheetId="10" r:id="rId5"/>
    <sheet name="F4" sheetId="12" r:id="rId6"/>
    <sheet name="F5" sheetId="30" r:id="rId7"/>
    <sheet name="F6" sheetId="5" r:id="rId8"/>
    <sheet name="F7" sheetId="36" r:id="rId9"/>
    <sheet name="F8" sheetId="17" r:id="rId10"/>
    <sheet name="F9" sheetId="38" r:id="rId11"/>
    <sheet name="F10" sheetId="25" r:id="rId12"/>
    <sheet name="F11" sheetId="18" r:id="rId13"/>
    <sheet name="F12" sheetId="19" r:id="rId14"/>
    <sheet name="F13" sheetId="26" r:id="rId15"/>
    <sheet name="F14" sheetId="27" r:id="rId16"/>
    <sheet name="F15" sheetId="20" r:id="rId17"/>
    <sheet name="F16" sheetId="23" r:id="rId18"/>
    <sheet name="F17" sheetId="37" r:id="rId19"/>
    <sheet name="F18" sheetId="21" r:id="rId20"/>
    <sheet name="F19" sheetId="31" r:id="rId21"/>
    <sheet name="F20" sheetId="32" r:id="rId22"/>
    <sheet name="F21" sheetId="33" r:id="rId23"/>
    <sheet name="F22" sheetId="34" r:id="rId24"/>
  </sheets>
  <externalReferences>
    <externalReference r:id="rId25"/>
    <externalReference r:id="rId26"/>
    <externalReference r:id="rId27"/>
  </externalReferences>
  <definedNames>
    <definedName name="_xlnm._FilterDatabase" localSheetId="11" hidden="1">'F10'!#REF!</definedName>
    <definedName name="_xlnm._FilterDatabase" localSheetId="15" hidden="1">'F14'!$A$4:$B$4</definedName>
    <definedName name="_xlnm._FilterDatabase" localSheetId="17" hidden="1">'F16'!$A$4:$B$58</definedName>
    <definedName name="fw_0" localSheetId="2">[1]审表二!$L$73:$L$154</definedName>
    <definedName name="fw_0" localSheetId="8">[1]审表二!$L$73:$L$154</definedName>
    <definedName name="fw_0">[1]审表二!$L$73:$L$154</definedName>
    <definedName name="fw_04" localSheetId="2">[2]表四!$H$6:$I$57</definedName>
    <definedName name="fw_04" localSheetId="16">[2]表四!$H$6:$I$57</definedName>
    <definedName name="fw_04" localSheetId="19">[2]表四!$H$6:$I$57</definedName>
    <definedName name="fw_04" localSheetId="20">[2]表四!$H$6:$I$57</definedName>
    <definedName name="fw_04" localSheetId="3">[2]表四!$H$6:$I$57</definedName>
    <definedName name="fw_04" localSheetId="4">[2]表四!$H$6:$I$57</definedName>
    <definedName name="fw_04" localSheetId="5">[2]表四!$H$6:$I$57</definedName>
    <definedName name="fw_04" localSheetId="6">[2]表四!$H$6:$I$57</definedName>
    <definedName name="fw_04" localSheetId="8">[2]表四!$H$6:$I$57</definedName>
    <definedName name="fw_04" localSheetId="9">[2]表四!$H$6:$I$57</definedName>
    <definedName name="fw_04">[3]表四!$H$6:$I$57</definedName>
    <definedName name="fw_05" localSheetId="2">[2]表五!$G$6:$H$239</definedName>
    <definedName name="fw_05" localSheetId="16">[2]表五!$G$6:$H$239</definedName>
    <definedName name="fw_05" localSheetId="19">[2]表五!$G$6:$H$239</definedName>
    <definedName name="fw_05" localSheetId="20">[2]表五!$G$6:$H$239</definedName>
    <definedName name="fw_05" localSheetId="3">[2]表五!$G$6:$H$239</definedName>
    <definedName name="fw_05" localSheetId="4">[2]表五!$G$6:$H$239</definedName>
    <definedName name="fw_05" localSheetId="5">[2]表五!$G$6:$H$239</definedName>
    <definedName name="fw_05" localSheetId="6">[2]表五!$G$6:$H$239</definedName>
    <definedName name="fw_05" localSheetId="8">[2]表五!$G$6:$H$239</definedName>
    <definedName name="fw_05" localSheetId="9">[2]表五!$G$6:$H$239</definedName>
    <definedName name="fw_05">[3]表五!$G$6:$H$239</definedName>
    <definedName name="fw_06" localSheetId="2">[2]表六!$D$6:$E$54</definedName>
    <definedName name="fw_06" localSheetId="16">[2]表六!$D$6:$E$54</definedName>
    <definedName name="fw_06" localSheetId="19">[2]表六!$D$6:$E$54</definedName>
    <definedName name="fw_06" localSheetId="20">[2]表六!$D$6:$E$54</definedName>
    <definedName name="fw_06" localSheetId="3">[2]表六!$D$6:$E$54</definedName>
    <definedName name="fw_06" localSheetId="4">[2]表六!$D$6:$E$54</definedName>
    <definedName name="fw_06" localSheetId="5">[2]表六!$D$6:$E$54</definedName>
    <definedName name="fw_06" localSheetId="6">[2]表六!$D$6:$E$54</definedName>
    <definedName name="fw_06" localSheetId="8">[2]表六!$D$6:$E$54</definedName>
    <definedName name="fw_06" localSheetId="9">[2]表六!$D$6:$E$54</definedName>
    <definedName name="fw_06">[3]表六!$D$6:$E$54</definedName>
    <definedName name="fw_97" localSheetId="2">[2]表一!$H$6:$I$1524</definedName>
    <definedName name="fw_97" localSheetId="16">[2]表一!$H$6:$I$1524</definedName>
    <definedName name="fw_97" localSheetId="19">[2]表一!$H$6:$I$1524</definedName>
    <definedName name="fw_97" localSheetId="20">[2]表一!$H$6:$I$1524</definedName>
    <definedName name="fw_97" localSheetId="3">[2]表一!$H$6:$I$1524</definedName>
    <definedName name="fw_97" localSheetId="4">[2]表一!$H$6:$I$1524</definedName>
    <definedName name="fw_97" localSheetId="5">[2]表一!$H$6:$I$1524</definedName>
    <definedName name="fw_97" localSheetId="6">[2]表一!$H$6:$I$1524</definedName>
    <definedName name="fw_97" localSheetId="8">[2]表一!$H$6:$I$1524</definedName>
    <definedName name="fw_97" localSheetId="9">[2]表一!$H$6:$I$1524</definedName>
    <definedName name="fw_97">[3]表一!$H$6:$I$1524</definedName>
    <definedName name="fw_98" localSheetId="2">[2]表二!$D$6:$E$224</definedName>
    <definedName name="fw_98" localSheetId="16">[2]表二!$D$6:$E$224</definedName>
    <definedName name="fw_98" localSheetId="19">[2]表二!$D$6:$E$224</definedName>
    <definedName name="fw_98" localSheetId="20">[2]表二!$D$6:$E$224</definedName>
    <definedName name="fw_98" localSheetId="3">[2]表二!$D$6:$E$224</definedName>
    <definedName name="fw_98" localSheetId="4">[2]表二!$D$6:$E$224</definedName>
    <definedName name="fw_98" localSheetId="5">[2]表二!$D$6:$E$224</definedName>
    <definedName name="fw_98" localSheetId="6">[2]表二!$D$6:$E$224</definedName>
    <definedName name="fw_98" localSheetId="8">[2]表二!$D$6:$E$224</definedName>
    <definedName name="fw_98" localSheetId="9">[2]表二!$D$6:$E$224</definedName>
    <definedName name="fw_98">[3]表二!$D$6:$E$224</definedName>
    <definedName name="fw_99" localSheetId="2">[2]表三!$D$6:$E$43</definedName>
    <definedName name="fw_99" localSheetId="16">[2]表三!$D$6:$E$43</definedName>
    <definedName name="fw_99" localSheetId="19">[2]表三!$D$6:$E$43</definedName>
    <definedName name="fw_99" localSheetId="20">[2]表三!$D$6:$E$43</definedName>
    <definedName name="fw_99" localSheetId="3">[2]表三!$D$6:$E$43</definedName>
    <definedName name="fw_99" localSheetId="4">[2]表三!$D$6:$E$43</definedName>
    <definedName name="fw_99" localSheetId="5">[2]表三!$D$6:$E$43</definedName>
    <definedName name="fw_99" localSheetId="6">[2]表三!$D$6:$E$43</definedName>
    <definedName name="fw_99" localSheetId="8">[2]表三!$D$6:$E$43</definedName>
    <definedName name="fw_99" localSheetId="9">[2]表三!$D$6:$E$43</definedName>
    <definedName name="fw_99">[3]表三!$D$6:$E$43</definedName>
    <definedName name="_xlnm.Print_Area" localSheetId="16">'F15'!$A$1:$L$21</definedName>
    <definedName name="_xlnm.Print_Area" localSheetId="19">'F18'!$A$1:$L$15</definedName>
    <definedName name="_xlnm.Print_Area" localSheetId="20">'F19'!$A$1:$L$16</definedName>
    <definedName name="_xlnm.Print_Area" localSheetId="3">'F2'!$A$1:$L$37</definedName>
    <definedName name="_xlnm.Print_Area" localSheetId="4">'F3'!$A$1:$L$20</definedName>
    <definedName name="_xlnm.Print_Area" localSheetId="5">'F4'!$A$1:$L$15</definedName>
    <definedName name="_xlnm.Print_Area" localSheetId="9">'F8'!$A$1:$L$39</definedName>
    <definedName name="_xlnm.Print_Area" hidden="1">#REF!</definedName>
    <definedName name="_xlnm.Print_Titles" localSheetId="11">'F10'!$1:$4</definedName>
    <definedName name="_xlnm.Print_Titles" localSheetId="12">'F11'!$1:$3</definedName>
    <definedName name="_xlnm.Print_Titles" localSheetId="13">'F12'!$1:$3</definedName>
    <definedName name="_xlnm.Print_Titles" localSheetId="14">'F13'!$1:$3</definedName>
    <definedName name="_xlnm.Print_Titles" localSheetId="15">'F14'!$1:$3</definedName>
    <definedName name="_xlnm.Print_Titles" localSheetId="16">'F15'!$1:$4</definedName>
    <definedName name="_xlnm.Print_Titles" localSheetId="17">'F16'!$1:$3</definedName>
    <definedName name="_xlnm.Print_Titles" localSheetId="18">'F17'!$1:$3</definedName>
    <definedName name="_xlnm.Print_Titles" localSheetId="19">'F18'!$1:$4</definedName>
    <definedName name="_xlnm.Print_Titles" localSheetId="20">'F19'!$1:$4</definedName>
    <definedName name="_xlnm.Print_Titles" localSheetId="3">'F2'!$1:$4</definedName>
    <definedName name="_xlnm.Print_Titles" localSheetId="22">'F21'!$1:$3</definedName>
    <definedName name="_xlnm.Print_Titles" localSheetId="4">'F3'!$1:$4</definedName>
    <definedName name="_xlnm.Print_Titles" localSheetId="5">'F4'!$1:$4</definedName>
    <definedName name="_xlnm.Print_Titles" localSheetId="6">'F5'!$1:$4</definedName>
    <definedName name="_xlnm.Print_Titles" localSheetId="9">'F8'!$1:$4</definedName>
    <definedName name="_xlnm.Print_Titles" localSheetId="10">'F9'!$1:$3</definedName>
    <definedName name="_xlnm.Print_Titles" hidden="1">#N/A</definedName>
  </definedNames>
  <calcPr calcId="144525"/>
</workbook>
</file>

<file path=xl/calcChain.xml><?xml version="1.0" encoding="utf-8"?>
<calcChain xmlns="http://schemas.openxmlformats.org/spreadsheetml/2006/main">
  <c r="H28" i="36" l="1"/>
  <c r="H29" i="36"/>
  <c r="H30" i="36"/>
  <c r="H31" i="36"/>
  <c r="F43" i="24" l="1"/>
  <c r="B5" i="25" l="1"/>
  <c r="K8" i="20" l="1"/>
  <c r="K11" i="20"/>
  <c r="K10" i="20"/>
  <c r="K9" i="20"/>
  <c r="B24" i="34" l="1"/>
  <c r="B21" i="34"/>
  <c r="B7" i="34"/>
  <c r="H4" i="33"/>
  <c r="E5" i="32"/>
  <c r="B5" i="32"/>
  <c r="L15" i="21" l="1"/>
  <c r="L6" i="21"/>
  <c r="F6" i="21"/>
  <c r="B116" i="37"/>
  <c r="B99" i="37"/>
  <c r="B89" i="37"/>
  <c r="B77" i="37"/>
  <c r="B66" i="37"/>
  <c r="B50" i="37"/>
  <c r="B36" i="37"/>
  <c r="B31" i="37"/>
  <c r="B12" i="37"/>
  <c r="B5" i="37"/>
  <c r="O6" i="17" l="1"/>
  <c r="L6" i="17"/>
  <c r="L7" i="17"/>
  <c r="L8" i="17"/>
  <c r="L9" i="17"/>
  <c r="L10" i="17"/>
  <c r="L11" i="17"/>
  <c r="L12" i="17"/>
  <c r="L13" i="17"/>
  <c r="L14" i="17"/>
  <c r="L15" i="17"/>
  <c r="L16" i="17"/>
  <c r="L17" i="17"/>
  <c r="L18" i="17"/>
  <c r="L19" i="17"/>
  <c r="L20" i="17"/>
  <c r="L21" i="17"/>
  <c r="L23" i="17"/>
  <c r="L24" i="17"/>
  <c r="L25" i="17"/>
  <c r="L26" i="17"/>
  <c r="L28" i="17"/>
  <c r="L29" i="17"/>
  <c r="L30" i="17"/>
  <c r="L31" i="17"/>
  <c r="L32" i="17"/>
  <c r="L33" i="17"/>
  <c r="L34" i="17"/>
  <c r="L35" i="17"/>
  <c r="L36" i="17"/>
  <c r="L37" i="17"/>
  <c r="L38" i="17"/>
  <c r="L39" i="17"/>
  <c r="L5" i="17"/>
  <c r="F6" i="17"/>
  <c r="F7" i="17"/>
  <c r="F8" i="17"/>
  <c r="F9" i="17"/>
  <c r="F10" i="17"/>
  <c r="F11" i="17"/>
  <c r="F12" i="17"/>
  <c r="F13" i="17"/>
  <c r="F14" i="17"/>
  <c r="F15" i="17"/>
  <c r="F16" i="17"/>
  <c r="F17" i="17"/>
  <c r="F18" i="17"/>
  <c r="F19" i="17"/>
  <c r="F20" i="17"/>
  <c r="F21" i="17"/>
  <c r="F22" i="17"/>
  <c r="F23" i="17"/>
  <c r="F24" i="17"/>
  <c r="F25" i="17"/>
  <c r="F26" i="17"/>
  <c r="F27" i="17"/>
  <c r="F28" i="17"/>
  <c r="F30" i="17"/>
  <c r="F31" i="17"/>
  <c r="F32" i="17"/>
  <c r="F33" i="17"/>
  <c r="F34" i="17"/>
  <c r="F35" i="17"/>
  <c r="F36" i="17"/>
  <c r="F37" i="17"/>
  <c r="F38" i="17"/>
  <c r="F39" i="17"/>
  <c r="F5" i="17"/>
  <c r="N32" i="17"/>
  <c r="N31" i="17"/>
  <c r="N6" i="17"/>
  <c r="N5" i="17" s="1"/>
  <c r="M31" i="17"/>
  <c r="M30" i="17"/>
  <c r="M21" i="17"/>
  <c r="M7" i="17"/>
  <c r="M6" i="17" s="1"/>
  <c r="M5" i="17" s="1"/>
  <c r="S30" i="4" l="1"/>
  <c r="S8" i="4"/>
  <c r="S9" i="4"/>
  <c r="S10" i="4"/>
  <c r="S11" i="4"/>
  <c r="S12" i="4"/>
  <c r="S13" i="4"/>
  <c r="S14" i="4"/>
  <c r="S15" i="4"/>
  <c r="S16" i="4"/>
  <c r="S17" i="4"/>
  <c r="S18" i="4"/>
  <c r="S19" i="4"/>
  <c r="S20" i="4"/>
  <c r="S21" i="4"/>
  <c r="S22" i="4"/>
  <c r="S23" i="4"/>
  <c r="S24" i="4"/>
  <c r="S25" i="4"/>
  <c r="S26" i="4"/>
  <c r="S27" i="4"/>
  <c r="S28" i="4"/>
  <c r="S29" i="4"/>
  <c r="S7" i="4"/>
  <c r="N20" i="4"/>
  <c r="N21" i="4"/>
  <c r="N22" i="4"/>
  <c r="N23" i="4"/>
  <c r="N24" i="4"/>
  <c r="N25" i="4"/>
  <c r="N26" i="4"/>
  <c r="N27" i="4"/>
  <c r="N28" i="4"/>
  <c r="N29" i="4"/>
  <c r="N16" i="4"/>
  <c r="N17" i="4"/>
  <c r="N18" i="4"/>
  <c r="N19" i="4"/>
  <c r="N9" i="4"/>
  <c r="N10" i="4"/>
  <c r="N11" i="4"/>
  <c r="N12" i="4"/>
  <c r="N13" i="4"/>
  <c r="N14" i="4"/>
  <c r="N15" i="4"/>
  <c r="N8" i="4"/>
  <c r="B31" i="36"/>
  <c r="C31" i="36"/>
  <c r="L15" i="12"/>
  <c r="F12" i="12"/>
  <c r="F6" i="12"/>
  <c r="P11" i="12"/>
  <c r="P5" i="12"/>
  <c r="O13" i="12"/>
  <c r="O12" i="12"/>
  <c r="O5" i="12" s="1"/>
  <c r="D15" i="10"/>
  <c r="L6" i="10"/>
  <c r="L8" i="10"/>
  <c r="L9" i="10"/>
  <c r="L10" i="10"/>
  <c r="L11" i="10"/>
  <c r="L12" i="10"/>
  <c r="L13" i="10"/>
  <c r="L14" i="10"/>
  <c r="L17" i="10"/>
  <c r="L18" i="10"/>
  <c r="L19" i="10"/>
  <c r="L20" i="10"/>
  <c r="F15" i="10"/>
  <c r="F16" i="10"/>
  <c r="F17" i="10"/>
  <c r="F18" i="10"/>
  <c r="F19" i="10"/>
  <c r="F20" i="10"/>
  <c r="F5" i="10"/>
  <c r="L21" i="4"/>
  <c r="L23" i="4"/>
  <c r="L24" i="4"/>
  <c r="L25" i="4"/>
  <c r="L26" i="4"/>
  <c r="L28" i="4"/>
  <c r="L29" i="4"/>
  <c r="L30" i="4"/>
  <c r="L31" i="4"/>
  <c r="L32" i="4"/>
  <c r="L33" i="4"/>
  <c r="L34" i="4"/>
  <c r="L35" i="4"/>
  <c r="L36" i="4"/>
  <c r="L37" i="4"/>
  <c r="L6" i="4"/>
  <c r="L7" i="4"/>
  <c r="L8" i="4"/>
  <c r="L9" i="4"/>
  <c r="L10" i="4"/>
  <c r="L11" i="4"/>
  <c r="L12" i="4"/>
  <c r="L13" i="4"/>
  <c r="L14" i="4"/>
  <c r="L15" i="4"/>
  <c r="L16" i="4"/>
  <c r="L17" i="4"/>
  <c r="L18" i="4"/>
  <c r="L19" i="4"/>
  <c r="L20" i="4"/>
  <c r="L5" i="4"/>
  <c r="F34" i="4"/>
  <c r="F35" i="4"/>
  <c r="F36" i="4"/>
  <c r="F37"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5" i="4"/>
  <c r="P16" i="10"/>
  <c r="P15" i="10"/>
  <c r="P6" i="10"/>
  <c r="O16" i="10"/>
  <c r="O15" i="10"/>
  <c r="P32" i="4"/>
  <c r="P31" i="4"/>
  <c r="P6" i="4"/>
  <c r="O30" i="4"/>
  <c r="O29" i="4"/>
  <c r="O21" i="4"/>
  <c r="O7" i="4"/>
  <c r="O6" i="4" s="1"/>
  <c r="E6" i="5" l="1"/>
  <c r="D5" i="5" l="1"/>
  <c r="D7" i="5"/>
  <c r="D8" i="5"/>
  <c r="D9" i="5"/>
  <c r="C11" i="24" l="1"/>
  <c r="C12" i="24"/>
  <c r="C13" i="24"/>
  <c r="C14" i="24"/>
  <c r="C15" i="24"/>
  <c r="C16" i="24"/>
  <c r="C17" i="24"/>
  <c r="C18" i="24"/>
  <c r="C19" i="24"/>
  <c r="C20" i="24"/>
  <c r="C21" i="24"/>
  <c r="G48" i="36" l="1"/>
  <c r="F48" i="36"/>
  <c r="G47" i="36"/>
  <c r="F47" i="36"/>
  <c r="G46" i="36"/>
  <c r="F46" i="36"/>
  <c r="G45" i="36"/>
  <c r="F45" i="36"/>
  <c r="F41" i="36"/>
  <c r="G41" i="36"/>
  <c r="F35" i="36"/>
  <c r="G35" i="36"/>
  <c r="F36" i="36"/>
  <c r="G36" i="36"/>
  <c r="F37" i="36"/>
  <c r="G37" i="36"/>
  <c r="F38" i="36"/>
  <c r="G38" i="36"/>
  <c r="F39" i="36"/>
  <c r="G39" i="36"/>
  <c r="F40" i="36"/>
  <c r="G40" i="36"/>
  <c r="G34" i="36"/>
  <c r="F34" i="36"/>
  <c r="G32" i="36"/>
  <c r="F32" i="36"/>
  <c r="F28" i="36"/>
  <c r="G28" i="36"/>
  <c r="F29" i="36"/>
  <c r="G29" i="36"/>
  <c r="F30" i="36"/>
  <c r="G30" i="36"/>
  <c r="F31" i="36"/>
  <c r="G31" i="36"/>
  <c r="F9" i="36"/>
  <c r="G9" i="36"/>
  <c r="F10" i="36"/>
  <c r="G10" i="36"/>
  <c r="F11" i="36"/>
  <c r="G11" i="36"/>
  <c r="F12" i="36"/>
  <c r="G12" i="36"/>
  <c r="F13" i="36"/>
  <c r="G13" i="36"/>
  <c r="F14" i="36"/>
  <c r="G14" i="36"/>
  <c r="F15" i="36"/>
  <c r="G15" i="36"/>
  <c r="F16" i="36"/>
  <c r="G16" i="36"/>
  <c r="F17" i="36"/>
  <c r="G17" i="36"/>
  <c r="F18" i="36"/>
  <c r="G18" i="36"/>
  <c r="F19" i="36"/>
  <c r="G19" i="36"/>
  <c r="F20" i="36"/>
  <c r="G20" i="36"/>
  <c r="F21" i="36"/>
  <c r="G21" i="36"/>
  <c r="F22" i="36"/>
  <c r="G22" i="36"/>
  <c r="F23" i="36"/>
  <c r="G23" i="36"/>
  <c r="F24" i="36"/>
  <c r="G24" i="36"/>
  <c r="F25" i="36"/>
  <c r="G25" i="36"/>
  <c r="F26" i="36"/>
  <c r="G26" i="36"/>
  <c r="F27" i="36"/>
  <c r="G27" i="36"/>
  <c r="G8" i="36"/>
  <c r="F8" i="36"/>
  <c r="C48" i="36"/>
  <c r="B48" i="36"/>
  <c r="C47" i="36"/>
  <c r="B47" i="36"/>
  <c r="C46" i="36"/>
  <c r="B46" i="36"/>
  <c r="C45" i="36"/>
  <c r="B45" i="36"/>
  <c r="C44" i="36"/>
  <c r="B44" i="36"/>
  <c r="B43" i="36"/>
  <c r="C43" i="36"/>
  <c r="C42" i="36"/>
  <c r="B42" i="36"/>
  <c r="C30" i="36"/>
  <c r="B30" i="36"/>
  <c r="B24" i="36"/>
  <c r="C24" i="36"/>
  <c r="B25" i="36"/>
  <c r="C25" i="36"/>
  <c r="B26" i="36"/>
  <c r="C26" i="36"/>
  <c r="B27" i="36"/>
  <c r="C27" i="36"/>
  <c r="B28" i="36"/>
  <c r="C28" i="36"/>
  <c r="B29" i="36"/>
  <c r="C29" i="36"/>
  <c r="C23" i="36"/>
  <c r="B23" i="36"/>
  <c r="B10" i="36"/>
  <c r="C10" i="36"/>
  <c r="B11" i="36"/>
  <c r="C11" i="36"/>
  <c r="B12" i="36"/>
  <c r="C12" i="36"/>
  <c r="B13" i="36"/>
  <c r="C13" i="36"/>
  <c r="B14" i="36"/>
  <c r="C14" i="36"/>
  <c r="B15" i="36"/>
  <c r="C15" i="36"/>
  <c r="B16" i="36"/>
  <c r="C16" i="36"/>
  <c r="B17" i="36"/>
  <c r="C17" i="36"/>
  <c r="B18" i="36"/>
  <c r="C18" i="36"/>
  <c r="B19" i="36"/>
  <c r="C19" i="36"/>
  <c r="B20" i="36"/>
  <c r="C20" i="36"/>
  <c r="B21" i="36"/>
  <c r="C21" i="36"/>
  <c r="C9" i="36"/>
  <c r="B9" i="36"/>
  <c r="G33" i="36" l="1"/>
  <c r="F33" i="36"/>
  <c r="F7" i="36"/>
  <c r="I10" i="21"/>
  <c r="I5" i="21" s="1"/>
  <c r="K10" i="21"/>
  <c r="K5" i="21" s="1"/>
  <c r="H10" i="21"/>
  <c r="H5" i="21" s="1"/>
  <c r="C13" i="21"/>
  <c r="C12" i="21" s="1"/>
  <c r="C5" i="21" s="1"/>
  <c r="D13" i="21"/>
  <c r="D12" i="21" s="1"/>
  <c r="D5" i="21" s="1"/>
  <c r="E13" i="21"/>
  <c r="E12" i="21" s="1"/>
  <c r="E5" i="21" s="1"/>
  <c r="B13" i="21"/>
  <c r="B12" i="21"/>
  <c r="B5" i="21" s="1"/>
  <c r="L17" i="20" l="1"/>
  <c r="L18" i="20"/>
  <c r="L19" i="20"/>
  <c r="L20" i="20"/>
  <c r="N15" i="20"/>
  <c r="N6" i="20"/>
  <c r="K15" i="20"/>
  <c r="K6" i="20"/>
  <c r="E16" i="20"/>
  <c r="E15" i="20" s="1"/>
  <c r="E5" i="20" s="1"/>
  <c r="J15" i="20"/>
  <c r="I6" i="20"/>
  <c r="I15" i="20"/>
  <c r="J6" i="20"/>
  <c r="H6" i="20"/>
  <c r="K5" i="20" l="1"/>
  <c r="I32" i="17"/>
  <c r="I31" i="17" s="1"/>
  <c r="J32" i="17"/>
  <c r="F43" i="36" s="1"/>
  <c r="K32" i="17"/>
  <c r="G43" i="36" s="1"/>
  <c r="H32" i="17"/>
  <c r="H31" i="17" s="1"/>
  <c r="K6" i="17"/>
  <c r="E31" i="17"/>
  <c r="E30" i="17" s="1"/>
  <c r="E7" i="17"/>
  <c r="E21" i="17"/>
  <c r="B21" i="17"/>
  <c r="C30" i="24"/>
  <c r="B30" i="24"/>
  <c r="C31" i="24"/>
  <c r="B31" i="24"/>
  <c r="G31" i="24"/>
  <c r="F31" i="24"/>
  <c r="G44" i="24"/>
  <c r="F44" i="24"/>
  <c r="F40" i="24"/>
  <c r="G40" i="24"/>
  <c r="F34" i="24"/>
  <c r="G34" i="24"/>
  <c r="F35" i="24"/>
  <c r="G35" i="24"/>
  <c r="F36" i="24"/>
  <c r="G36" i="24"/>
  <c r="F37" i="24"/>
  <c r="G37" i="24"/>
  <c r="F38" i="24"/>
  <c r="G38" i="24"/>
  <c r="F39" i="24"/>
  <c r="G39" i="24"/>
  <c r="G33" i="24"/>
  <c r="F33" i="24"/>
  <c r="F29" i="24"/>
  <c r="G29" i="24"/>
  <c r="F30" i="24"/>
  <c r="G30" i="24"/>
  <c r="G28" i="24"/>
  <c r="F28" i="24"/>
  <c r="G46" i="24"/>
  <c r="F46" i="24"/>
  <c r="G45" i="24"/>
  <c r="F45" i="24"/>
  <c r="G43" i="24"/>
  <c r="J6" i="4"/>
  <c r="G8" i="24"/>
  <c r="F9" i="24"/>
  <c r="G9" i="24"/>
  <c r="F10" i="24"/>
  <c r="G10" i="24"/>
  <c r="F11" i="24"/>
  <c r="G11" i="24"/>
  <c r="F12" i="24"/>
  <c r="G12" i="24"/>
  <c r="F13" i="24"/>
  <c r="G13" i="24"/>
  <c r="F14" i="24"/>
  <c r="G14" i="24"/>
  <c r="F15" i="24"/>
  <c r="G15" i="24"/>
  <c r="F16" i="24"/>
  <c r="G16" i="24"/>
  <c r="F17" i="24"/>
  <c r="G17" i="24"/>
  <c r="F18" i="24"/>
  <c r="G18" i="24"/>
  <c r="F19" i="24"/>
  <c r="G19" i="24"/>
  <c r="F20" i="24"/>
  <c r="G20" i="24"/>
  <c r="F21" i="24"/>
  <c r="G21" i="24"/>
  <c r="F22" i="24"/>
  <c r="G22" i="24"/>
  <c r="F23" i="24"/>
  <c r="G23" i="24"/>
  <c r="F24" i="24"/>
  <c r="G24" i="24"/>
  <c r="F25" i="24"/>
  <c r="G25" i="24"/>
  <c r="F26" i="24"/>
  <c r="G26" i="24"/>
  <c r="F27" i="24"/>
  <c r="G27" i="24"/>
  <c r="F8" i="24"/>
  <c r="C46" i="24"/>
  <c r="B46" i="24"/>
  <c r="C45" i="24"/>
  <c r="B45" i="24"/>
  <c r="C44" i="24"/>
  <c r="B44" i="24"/>
  <c r="C43" i="24"/>
  <c r="B43" i="24"/>
  <c r="B42" i="24"/>
  <c r="C42" i="24"/>
  <c r="C41" i="24"/>
  <c r="B41" i="24"/>
  <c r="B24" i="24"/>
  <c r="C24" i="24"/>
  <c r="B25" i="24"/>
  <c r="C25" i="24"/>
  <c r="B26" i="24"/>
  <c r="C26" i="24"/>
  <c r="B27" i="24"/>
  <c r="C27" i="24"/>
  <c r="B28" i="24"/>
  <c r="C28" i="24"/>
  <c r="B29" i="24"/>
  <c r="C29" i="24"/>
  <c r="C23" i="24"/>
  <c r="B23" i="24"/>
  <c r="B10" i="24"/>
  <c r="C10" i="24"/>
  <c r="B11" i="24"/>
  <c r="B12" i="24"/>
  <c r="B13" i="24"/>
  <c r="B14" i="24"/>
  <c r="B15" i="24"/>
  <c r="B16" i="24"/>
  <c r="B17" i="24"/>
  <c r="B18" i="24"/>
  <c r="B19" i="24"/>
  <c r="B20" i="24"/>
  <c r="B21" i="24"/>
  <c r="C9" i="24"/>
  <c r="B9" i="24"/>
  <c r="K11" i="12"/>
  <c r="K5" i="12"/>
  <c r="E13" i="12"/>
  <c r="E12" i="12" s="1"/>
  <c r="E5" i="12" s="1"/>
  <c r="K16" i="10"/>
  <c r="K6" i="10"/>
  <c r="E16" i="10"/>
  <c r="E15" i="10" s="1"/>
  <c r="E5" i="10" s="1"/>
  <c r="K6" i="4"/>
  <c r="K32" i="4"/>
  <c r="K31" i="4" s="1"/>
  <c r="E21" i="4"/>
  <c r="E30" i="4"/>
  <c r="E29" i="4" s="1"/>
  <c r="E7" i="4"/>
  <c r="L14" i="12"/>
  <c r="H6" i="10"/>
  <c r="J6" i="10"/>
  <c r="I6" i="10"/>
  <c r="J31" i="17" l="1"/>
  <c r="K15" i="10"/>
  <c r="L15" i="10" s="1"/>
  <c r="L16" i="10"/>
  <c r="F32" i="24"/>
  <c r="C40" i="24"/>
  <c r="C39" i="24" s="1"/>
  <c r="E6" i="4"/>
  <c r="K31" i="17"/>
  <c r="K5" i="17" s="1"/>
  <c r="G32" i="24"/>
  <c r="K5" i="4"/>
  <c r="E5" i="4"/>
  <c r="E6" i="17"/>
  <c r="E5" i="17" s="1"/>
  <c r="K5" i="10"/>
  <c r="L5" i="10" s="1"/>
  <c r="D30" i="4" l="1"/>
  <c r="D29" i="4" l="1"/>
  <c r="D51" i="25"/>
  <c r="C37" i="25"/>
  <c r="C5" i="25" s="1"/>
  <c r="D37" i="25"/>
  <c r="D5" i="25" s="1"/>
  <c r="C11" i="25"/>
  <c r="D45" i="36" l="1"/>
  <c r="L14" i="21"/>
  <c r="L7" i="20"/>
  <c r="L8" i="20"/>
  <c r="L9" i="20"/>
  <c r="L10" i="20"/>
  <c r="L11" i="20"/>
  <c r="L12" i="20"/>
  <c r="L13" i="20"/>
  <c r="L16" i="20"/>
  <c r="F17" i="20"/>
  <c r="F18" i="20"/>
  <c r="F19" i="20"/>
  <c r="L6" i="20"/>
  <c r="M16" i="20"/>
  <c r="M15" i="20" s="1"/>
  <c r="M5" i="20" s="1"/>
  <c r="N5" i="20" l="1"/>
  <c r="G44" i="36" l="1"/>
  <c r="H15" i="20"/>
  <c r="H5" i="20" s="1"/>
  <c r="I5" i="20"/>
  <c r="B16" i="20"/>
  <c r="C16" i="20"/>
  <c r="J6" i="17"/>
  <c r="C15" i="20" l="1"/>
  <c r="C5" i="20" s="1"/>
  <c r="B15" i="20"/>
  <c r="B5" i="20" s="1"/>
  <c r="J5" i="17"/>
  <c r="G42" i="36"/>
  <c r="G7" i="36"/>
  <c r="D21" i="17"/>
  <c r="D7" i="17"/>
  <c r="D31" i="17"/>
  <c r="D30" i="17" l="1"/>
  <c r="D6" i="17"/>
  <c r="C41" i="36"/>
  <c r="C22" i="36"/>
  <c r="C7" i="17"/>
  <c r="F44" i="36"/>
  <c r="F42" i="36" s="1"/>
  <c r="H33" i="36"/>
  <c r="H35" i="36"/>
  <c r="G6" i="36"/>
  <c r="G5" i="36" s="1"/>
  <c r="H10" i="36"/>
  <c r="H11" i="36"/>
  <c r="H13" i="36"/>
  <c r="H14" i="36"/>
  <c r="H18" i="36"/>
  <c r="H19" i="36"/>
  <c r="H21" i="36"/>
  <c r="H23" i="36"/>
  <c r="H25" i="36"/>
  <c r="H26" i="36"/>
  <c r="H27" i="36"/>
  <c r="D44" i="36"/>
  <c r="D43" i="36"/>
  <c r="D42" i="36"/>
  <c r="D31" i="36"/>
  <c r="D30" i="36"/>
  <c r="B22" i="36"/>
  <c r="D26" i="36"/>
  <c r="D28" i="36"/>
  <c r="D29" i="36"/>
  <c r="D23" i="36"/>
  <c r="B8" i="36"/>
  <c r="D10" i="36"/>
  <c r="D11" i="36"/>
  <c r="D14" i="36"/>
  <c r="D15" i="36"/>
  <c r="D17" i="36"/>
  <c r="D18" i="36"/>
  <c r="D19" i="36"/>
  <c r="D21" i="36"/>
  <c r="D9" i="36"/>
  <c r="D47" i="36"/>
  <c r="H47" i="36"/>
  <c r="D46" i="36"/>
  <c r="H46" i="36"/>
  <c r="B41" i="36"/>
  <c r="B40" i="36" s="1"/>
  <c r="H40" i="36"/>
  <c r="H39" i="36"/>
  <c r="H38" i="36"/>
  <c r="D36" i="36"/>
  <c r="H37" i="36"/>
  <c r="H36" i="36"/>
  <c r="D34" i="36"/>
  <c r="D27" i="36"/>
  <c r="D25" i="36"/>
  <c r="D24" i="36"/>
  <c r="H24" i="36"/>
  <c r="D20" i="36"/>
  <c r="H20" i="36"/>
  <c r="H17" i="36"/>
  <c r="D16" i="36"/>
  <c r="H16" i="36"/>
  <c r="H15" i="36"/>
  <c r="D13" i="36"/>
  <c r="D12" i="36"/>
  <c r="H12" i="36"/>
  <c r="H9" i="36"/>
  <c r="H8" i="36"/>
  <c r="H6" i="17"/>
  <c r="B31" i="17"/>
  <c r="B30" i="17" s="1"/>
  <c r="B7" i="17"/>
  <c r="D5" i="17" l="1"/>
  <c r="F6" i="36"/>
  <c r="H6" i="36" s="1"/>
  <c r="H32" i="36"/>
  <c r="H5" i="17"/>
  <c r="B6" i="17"/>
  <c r="B5" i="17" s="1"/>
  <c r="H42" i="36"/>
  <c r="H45" i="36"/>
  <c r="C8" i="36"/>
  <c r="D22" i="36"/>
  <c r="H7" i="36"/>
  <c r="B7" i="36"/>
  <c r="B6" i="36" s="1"/>
  <c r="B5" i="36" s="1"/>
  <c r="H34" i="36"/>
  <c r="F5" i="36" l="1"/>
  <c r="H5" i="36" s="1"/>
  <c r="D8" i="36"/>
  <c r="C7" i="36"/>
  <c r="C6" i="36" s="1"/>
  <c r="H44" i="36"/>
  <c r="D41" i="36"/>
  <c r="D7" i="36" l="1"/>
  <c r="D6" i="36" l="1"/>
  <c r="P5" i="10"/>
  <c r="O5" i="10"/>
  <c r="P5" i="4"/>
  <c r="O5" i="4" l="1"/>
  <c r="B4" i="19" l="1"/>
  <c r="F20" i="20" l="1"/>
  <c r="C40" i="36"/>
  <c r="C5" i="36" s="1"/>
  <c r="H48" i="36"/>
  <c r="D48" i="36"/>
  <c r="D40" i="36" l="1"/>
  <c r="D5" i="36"/>
  <c r="C21" i="17"/>
  <c r="C30" i="4"/>
  <c r="C29" i="4" s="1"/>
  <c r="B30" i="4"/>
  <c r="B29" i="4" s="1"/>
  <c r="I6" i="4"/>
  <c r="H6" i="4"/>
  <c r="J32" i="4"/>
  <c r="H27" i="24"/>
  <c r="H28" i="24"/>
  <c r="H29" i="24"/>
  <c r="H30" i="24"/>
  <c r="B21" i="4"/>
  <c r="C7" i="4"/>
  <c r="D7" i="4"/>
  <c r="B7" i="4"/>
  <c r="B8" i="24"/>
  <c r="C8" i="24"/>
  <c r="J31" i="4" l="1"/>
  <c r="D21" i="24"/>
  <c r="D20" i="24"/>
  <c r="J5" i="31" l="1"/>
  <c r="I5" i="30"/>
  <c r="H5" i="30"/>
  <c r="D13" i="30"/>
  <c r="D12" i="30" s="1"/>
  <c r="D5" i="30" s="1"/>
  <c r="C13" i="30"/>
  <c r="B13" i="30"/>
  <c r="B12" i="30" s="1"/>
  <c r="B5" i="30" s="1"/>
  <c r="J5" i="30"/>
  <c r="C12" i="30"/>
  <c r="C5" i="30" s="1"/>
  <c r="B4" i="26" l="1"/>
  <c r="C31" i="17" l="1"/>
  <c r="C30" i="17" s="1"/>
  <c r="C6" i="5" l="1"/>
  <c r="C4" i="5" l="1"/>
  <c r="D21" i="4"/>
  <c r="F7" i="24" l="1"/>
  <c r="F6" i="24" s="1"/>
  <c r="B22" i="24" l="1"/>
  <c r="B7" i="24" s="1"/>
  <c r="H8" i="24" l="1"/>
  <c r="B6" i="5" l="1"/>
  <c r="D6" i="5" s="1"/>
  <c r="B4" i="5" l="1"/>
  <c r="C6" i="17"/>
  <c r="C5" i="17" s="1"/>
  <c r="H39" i="24" l="1"/>
  <c r="H36" i="24"/>
  <c r="F42" i="24"/>
  <c r="F41" i="24" l="1"/>
  <c r="F5" i="24" s="1"/>
  <c r="D46" i="24"/>
  <c r="D45" i="24"/>
  <c r="H46" i="24"/>
  <c r="D44" i="24"/>
  <c r="H45" i="24"/>
  <c r="D43" i="24"/>
  <c r="H44" i="24"/>
  <c r="D42" i="24"/>
  <c r="D41" i="24"/>
  <c r="B40" i="24"/>
  <c r="B39" i="24" s="1"/>
  <c r="H38" i="24"/>
  <c r="H37" i="24"/>
  <c r="D38" i="24"/>
  <c r="H35" i="24"/>
  <c r="D34" i="24"/>
  <c r="H34" i="24"/>
  <c r="H33" i="24"/>
  <c r="D31" i="24"/>
  <c r="H31" i="24"/>
  <c r="D30" i="24"/>
  <c r="D29" i="24"/>
  <c r="D28" i="24"/>
  <c r="D27" i="24"/>
  <c r="H26" i="24"/>
  <c r="D26" i="24"/>
  <c r="H25" i="24"/>
  <c r="D25" i="24"/>
  <c r="H24" i="24"/>
  <c r="D24" i="24"/>
  <c r="H23" i="24"/>
  <c r="D23" i="24"/>
  <c r="H21" i="24"/>
  <c r="C22" i="24"/>
  <c r="H20" i="24"/>
  <c r="D19" i="24"/>
  <c r="H19" i="24"/>
  <c r="D18" i="24"/>
  <c r="H18" i="24"/>
  <c r="D17" i="24"/>
  <c r="H17" i="24"/>
  <c r="D16" i="24"/>
  <c r="H16" i="24"/>
  <c r="D15" i="24"/>
  <c r="H15" i="24"/>
  <c r="D14" i="24"/>
  <c r="H14" i="24"/>
  <c r="D13" i="24"/>
  <c r="H13" i="24"/>
  <c r="D12" i="24"/>
  <c r="H12" i="24"/>
  <c r="D11" i="24"/>
  <c r="H11" i="24"/>
  <c r="D10" i="24"/>
  <c r="H10" i="24"/>
  <c r="H9" i="24"/>
  <c r="D9" i="24"/>
  <c r="G7" i="24"/>
  <c r="G6" i="24" s="1"/>
  <c r="C7" i="24" l="1"/>
  <c r="C6" i="24" s="1"/>
  <c r="C5" i="24" s="1"/>
  <c r="D40" i="24"/>
  <c r="D22" i="24"/>
  <c r="H7" i="24"/>
  <c r="D8" i="24"/>
  <c r="D39" i="24"/>
  <c r="H32" i="24"/>
  <c r="B6" i="24" l="1"/>
  <c r="B5" i="24" s="1"/>
  <c r="D5" i="24" s="1"/>
  <c r="D7" i="24"/>
  <c r="H6" i="24"/>
  <c r="J12" i="21"/>
  <c r="J11" i="21" s="1"/>
  <c r="F5" i="21"/>
  <c r="L15" i="20"/>
  <c r="D16" i="20"/>
  <c r="D15" i="20" s="1"/>
  <c r="I6" i="17"/>
  <c r="J10" i="21" l="1"/>
  <c r="F15" i="20"/>
  <c r="F16" i="20"/>
  <c r="D6" i="24"/>
  <c r="D5" i="20"/>
  <c r="F5" i="20" s="1"/>
  <c r="J5" i="20"/>
  <c r="I5" i="17"/>
  <c r="L5" i="20" l="1"/>
  <c r="O5" i="20"/>
  <c r="J5" i="21"/>
  <c r="L5" i="21" s="1"/>
  <c r="L10" i="21"/>
  <c r="J12" i="12"/>
  <c r="J11" i="12" s="1"/>
  <c r="L11" i="12" s="1"/>
  <c r="I12" i="12"/>
  <c r="I11" i="12" s="1"/>
  <c r="H12" i="12"/>
  <c r="H11" i="12" s="1"/>
  <c r="D13" i="12"/>
  <c r="D12" i="12" s="1"/>
  <c r="C13" i="12"/>
  <c r="C12" i="12" s="1"/>
  <c r="B13" i="12"/>
  <c r="B12" i="12" s="1"/>
  <c r="J16" i="10"/>
  <c r="J15" i="10" s="1"/>
  <c r="I16" i="10"/>
  <c r="I15" i="10" s="1"/>
  <c r="H16" i="10"/>
  <c r="H15" i="10" s="1"/>
  <c r="D16" i="10"/>
  <c r="C16" i="10"/>
  <c r="C15" i="10" s="1"/>
  <c r="B16" i="10"/>
  <c r="B15" i="10" s="1"/>
  <c r="D5" i="12" l="1"/>
  <c r="F5" i="12" s="1"/>
  <c r="C5" i="12"/>
  <c r="B5" i="12"/>
  <c r="J5" i="12"/>
  <c r="L5" i="12" s="1"/>
  <c r="H5" i="12"/>
  <c r="I5" i="12"/>
  <c r="C5" i="10"/>
  <c r="J5" i="10"/>
  <c r="H5" i="10"/>
  <c r="I5" i="10"/>
  <c r="B5" i="10"/>
  <c r="D5" i="10" l="1"/>
  <c r="I32" i="4"/>
  <c r="I31" i="4" s="1"/>
  <c r="C21" i="4"/>
  <c r="C6" i="4" s="1"/>
  <c r="I5" i="4" l="1"/>
  <c r="C5" i="4" l="1"/>
  <c r="F9" i="5"/>
  <c r="F8" i="5"/>
  <c r="F7" i="5"/>
  <c r="F5" i="5"/>
  <c r="D4" i="5"/>
  <c r="F4" i="5"/>
  <c r="F6" i="5" l="1"/>
  <c r="H32" i="4"/>
  <c r="H31" i="4" s="1"/>
  <c r="D6" i="4"/>
  <c r="H5" i="4" l="1"/>
  <c r="B6" i="4"/>
  <c r="B5" i="4" l="1"/>
  <c r="G42" i="24"/>
  <c r="H43" i="24"/>
  <c r="D5" i="4"/>
  <c r="J5" i="4"/>
  <c r="H42" i="24" l="1"/>
  <c r="G41" i="24"/>
  <c r="H41" i="24" l="1"/>
  <c r="G5" i="24"/>
  <c r="H5" i="24" s="1"/>
</calcChain>
</file>

<file path=xl/sharedStrings.xml><?xml version="1.0" encoding="utf-8"?>
<sst xmlns="http://schemas.openxmlformats.org/spreadsheetml/2006/main" count="2656" uniqueCount="1527">
  <si>
    <t>编制单位：区财政局</t>
  </si>
  <si>
    <t>单位：万元</t>
  </si>
  <si>
    <t>收        入</t>
  </si>
  <si>
    <t xml:space="preserve">支           出        </t>
  </si>
  <si>
    <t>科目名称</t>
  </si>
  <si>
    <t>差额</t>
  </si>
  <si>
    <t>本年全区收入小计</t>
  </si>
  <si>
    <t>本年全区支出小计</t>
  </si>
  <si>
    <t>一般公共预算收入</t>
  </si>
  <si>
    <t>一般公共预算支出</t>
  </si>
  <si>
    <t>税收收入</t>
  </si>
  <si>
    <t>一般公共服务支出</t>
  </si>
  <si>
    <t>增值税</t>
  </si>
  <si>
    <t>国防支出</t>
  </si>
  <si>
    <t>公共安全支出</t>
  </si>
  <si>
    <t>企业所得税</t>
  </si>
  <si>
    <t>教育支出</t>
  </si>
  <si>
    <t>个人所得税</t>
  </si>
  <si>
    <t>科学技术支出</t>
  </si>
  <si>
    <t>资源税</t>
  </si>
  <si>
    <t>文化体育与传媒支出</t>
  </si>
  <si>
    <t>城市维护建设税</t>
  </si>
  <si>
    <t>社会保障和就业支出</t>
  </si>
  <si>
    <t>房产税</t>
  </si>
  <si>
    <t>医疗卫生与计划生育支出</t>
  </si>
  <si>
    <t>印花税</t>
  </si>
  <si>
    <t>节能环保支出</t>
  </si>
  <si>
    <t>城镇土地使用税</t>
  </si>
  <si>
    <t>城乡社区支出</t>
  </si>
  <si>
    <t>土地增值税</t>
  </si>
  <si>
    <t>农林水支出</t>
  </si>
  <si>
    <t>耕地占用税</t>
  </si>
  <si>
    <t>交通运输支出</t>
  </si>
  <si>
    <t>契税</t>
  </si>
  <si>
    <t>资源勘探电力信息等支出</t>
  </si>
  <si>
    <t>非税收入</t>
  </si>
  <si>
    <t>商业服务业等支出</t>
  </si>
  <si>
    <t>专项收入</t>
  </si>
  <si>
    <t>国土海洋气象等支出</t>
  </si>
  <si>
    <t>行政事业性收费收入</t>
  </si>
  <si>
    <t>住房保障支出</t>
  </si>
  <si>
    <t>罚没收入</t>
  </si>
  <si>
    <t>粮油物资储备支出</t>
  </si>
  <si>
    <t>国有资源(资产)有偿使用收入</t>
  </si>
  <si>
    <t>其他支出</t>
  </si>
  <si>
    <t>捐赠收入</t>
    <phoneticPr fontId="3" type="noConversion"/>
  </si>
  <si>
    <t>债务付息支出</t>
  </si>
  <si>
    <t>政府住房基金收入</t>
    <phoneticPr fontId="3" type="noConversion"/>
  </si>
  <si>
    <t>其他收入</t>
  </si>
  <si>
    <t>国有资本经营预算收入</t>
  </si>
  <si>
    <t>国有资本经营预算支出</t>
  </si>
  <si>
    <t>政府性基金预算收入</t>
  </si>
  <si>
    <t>政府性基金预算支出</t>
  </si>
  <si>
    <t>转移性收入小计</t>
  </si>
  <si>
    <t>转移性支出小计</t>
  </si>
  <si>
    <t>上级补助收入</t>
  </si>
  <si>
    <t>上解上级支出</t>
  </si>
  <si>
    <t xml:space="preserve">返还性收入 </t>
  </si>
  <si>
    <t>专项上解支出</t>
  </si>
  <si>
    <t>一般性转移支付收入</t>
  </si>
  <si>
    <t>债务转贷支出</t>
  </si>
  <si>
    <t>专项转移支付收入</t>
  </si>
  <si>
    <t>安排预算稳定调节基金</t>
  </si>
  <si>
    <t>债务转贷收入</t>
  </si>
  <si>
    <t>年终结余</t>
  </si>
  <si>
    <t>动用预算稳定调节基金</t>
    <phoneticPr fontId="4" type="noConversion"/>
  </si>
  <si>
    <t>援助其他地区支出</t>
  </si>
  <si>
    <t>债务发行费用支出</t>
  </si>
  <si>
    <t>单位：万元</t>
    <phoneticPr fontId="12" type="noConversion"/>
  </si>
  <si>
    <t>项  目</t>
  </si>
  <si>
    <t>备注</t>
    <phoneticPr fontId="12" type="noConversion"/>
  </si>
  <si>
    <t xml:space="preserve">  1．因公出国（境）费</t>
  </si>
  <si>
    <t xml:space="preserve">    （1）公务用车购置费</t>
  </si>
  <si>
    <t xml:space="preserve">    （2）公务用车运行维护费</t>
  </si>
  <si>
    <t xml:space="preserve">  3．公务接待费</t>
  </si>
  <si>
    <t>单位：万元</t>
    <phoneticPr fontId="3" type="noConversion"/>
  </si>
  <si>
    <t>增长%</t>
    <phoneticPr fontId="3" type="noConversion"/>
  </si>
  <si>
    <t>增长%</t>
    <phoneticPr fontId="3" type="noConversion"/>
  </si>
  <si>
    <t>年初预算</t>
  </si>
  <si>
    <t>年初预算</t>
    <phoneticPr fontId="3" type="noConversion"/>
  </si>
  <si>
    <t>调整预算</t>
  </si>
  <si>
    <t>调整预算</t>
    <phoneticPr fontId="3" type="noConversion"/>
  </si>
  <si>
    <t>调入资金</t>
    <phoneticPr fontId="3" type="noConversion"/>
  </si>
  <si>
    <t>债务还本支出</t>
    <phoneticPr fontId="3" type="noConversion"/>
  </si>
  <si>
    <t>调出资金</t>
    <phoneticPr fontId="3" type="noConversion"/>
  </si>
  <si>
    <t>决算数</t>
    <phoneticPr fontId="3" type="noConversion"/>
  </si>
  <si>
    <t>补助下级支出</t>
  </si>
  <si>
    <t xml:space="preserve">  返还性收入</t>
  </si>
  <si>
    <t xml:space="preserve">  返还性支出</t>
  </si>
  <si>
    <t xml:space="preserve">    所得税基数返还收入</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</si>
  <si>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</si>
  <si>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</si>
  <si>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</si>
  <si>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</si>
  <si>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</si>
  <si>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</si>
  <si>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</si>
  <si>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</si>
  <si>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</si>
  <si>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</si>
  <si>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</si>
  <si>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</si>
  <si>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</si>
  <si>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</si>
  <si>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</si>
  <si>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</si>
  <si>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</si>
  <si>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</si>
  <si>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</si>
  <si>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</si>
  <si>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</si>
  <si>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</si>
  <si>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</si>
  <si>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</si>
  <si>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</si>
  <si>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</si>
  <si>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</si>
  <si>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</si>
  <si>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</si>
  <si>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社会保障和就业</t>
  </si>
  <si>
    <t xml:space="preserve">    节能环保</t>
  </si>
  <si>
    <t xml:space="preserve">    城乡社区</t>
  </si>
  <si>
    <t xml:space="preserve">    农林水</t>
  </si>
  <si>
    <t xml:space="preserve">    交通运输</t>
  </si>
  <si>
    <t xml:space="preserve">    商业服务业等</t>
  </si>
  <si>
    <t xml:space="preserve">    金融</t>
  </si>
  <si>
    <t xml:space="preserve">    住房保障</t>
  </si>
  <si>
    <t xml:space="preserve">    粮油物资储备</t>
  </si>
  <si>
    <t xml:space="preserve">    其他收入</t>
  </si>
  <si>
    <t xml:space="preserve">    其他支出</t>
  </si>
  <si>
    <t>下级上解收入</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</si>
  <si>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</si>
  <si>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</si>
  <si>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</si>
  <si>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</si>
  <si>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</si>
  <si>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</si>
  <si>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</si>
  <si>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调出资金</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</si>
  <si>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</si>
  <si>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</si>
  <si>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</si>
  <si>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</si>
  <si>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</si>
  <si>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</si>
  <si>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</si>
  <si>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</si>
  <si>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</si>
  <si>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</si>
  <si>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</si>
  <si>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</si>
  <si>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</si>
  <si>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</si>
  <si>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</si>
  <si>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</si>
  <si>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</si>
  <si>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</si>
  <si>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</si>
  <si>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</si>
  <si>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</si>
  <si>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</si>
  <si>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</si>
  <si>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国债转贷资金上年结余</t>
  </si>
  <si>
    <t>拨付国债转贷资金数</t>
  </si>
  <si>
    <t>国债转贷转补助数</t>
  </si>
  <si>
    <t>国债转贷资金结余</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</si>
  <si>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</si>
  <si>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</si>
  <si>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</si>
  <si>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</si>
  <si>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</si>
  <si>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</si>
  <si>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</si>
  <si>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</si>
  <si>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</si>
  <si>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</si>
  <si>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</si>
  <si>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</si>
  <si>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减:结转下年的支出</t>
  </si>
  <si>
    <t>净结余</t>
  </si>
  <si>
    <t>编制单位：区财政局</t>
    <phoneticPr fontId="3" type="noConversion"/>
  </si>
  <si>
    <t>单位：万元</t>
    <phoneticPr fontId="3" type="noConversion"/>
  </si>
  <si>
    <t>玉峰山镇</t>
  </si>
  <si>
    <t>木耳镇</t>
  </si>
  <si>
    <t>古路镇</t>
  </si>
  <si>
    <t>兴隆镇</t>
  </si>
  <si>
    <t>茨竹镇</t>
  </si>
  <si>
    <t>大湾镇</t>
  </si>
  <si>
    <t>龙兴镇</t>
  </si>
  <si>
    <t>石船镇</t>
  </si>
  <si>
    <t>统景镇</t>
  </si>
  <si>
    <t>大盛镇</t>
  </si>
  <si>
    <t>洛碛镇</t>
  </si>
  <si>
    <t>单位：万元</t>
    <phoneticPr fontId="3" type="noConversion"/>
  </si>
  <si>
    <t>支        出</t>
    <phoneticPr fontId="3" type="noConversion"/>
  </si>
  <si>
    <t xml:space="preserve">    征地和拆迁补偿支出</t>
  </si>
  <si>
    <t xml:space="preserve">    土地开发支出</t>
  </si>
  <si>
    <t xml:space="preserve">    城市建设支出</t>
  </si>
  <si>
    <t xml:space="preserve">    农村基础设施建设支出</t>
  </si>
  <si>
    <t xml:space="preserve">    其他国有土地使用权出让收入安排的支出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</si>
  <si>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</si>
  <si>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</si>
  <si>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</si>
  <si>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</si>
  <si>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</si>
  <si>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镇名称</t>
    <phoneticPr fontId="3" type="noConversion"/>
  </si>
  <si>
    <t>合计</t>
    <phoneticPr fontId="3" type="noConversion"/>
  </si>
  <si>
    <t>下级上解收入</t>
    <phoneticPr fontId="3" type="noConversion"/>
  </si>
  <si>
    <t>补助下级支出</t>
    <phoneticPr fontId="3" type="noConversion"/>
  </si>
  <si>
    <t>补助下级支出</t>
    <phoneticPr fontId="3" type="noConversion"/>
  </si>
  <si>
    <t>下级上解收入</t>
    <phoneticPr fontId="3" type="noConversion"/>
  </si>
  <si>
    <t>报告数</t>
    <phoneticPr fontId="3" type="noConversion"/>
  </si>
  <si>
    <t>差额</t>
    <phoneticPr fontId="3" type="noConversion"/>
  </si>
  <si>
    <t>报告数</t>
    <phoneticPr fontId="3" type="noConversion"/>
  </si>
  <si>
    <t>捐赠收入</t>
    <phoneticPr fontId="3" type="noConversion"/>
  </si>
  <si>
    <t>政府住房基金收入</t>
    <phoneticPr fontId="3" type="noConversion"/>
  </si>
  <si>
    <t>动用预算稳定调节基金</t>
    <phoneticPr fontId="4" type="noConversion"/>
  </si>
  <si>
    <t xml:space="preserve">编制单位：区财政局 </t>
    <phoneticPr fontId="3" type="noConversion"/>
  </si>
  <si>
    <t>单位：万元</t>
    <phoneticPr fontId="3" type="noConversion"/>
  </si>
  <si>
    <t>合计</t>
  </si>
  <si>
    <t>人员经费</t>
  </si>
  <si>
    <t>公用经费</t>
  </si>
  <si>
    <t>对个人和家庭的补助</t>
  </si>
  <si>
    <t>决算数</t>
    <phoneticPr fontId="3" type="noConversion"/>
  </si>
  <si>
    <t>项目名称</t>
    <phoneticPr fontId="3" type="noConversion"/>
  </si>
  <si>
    <t>合  计</t>
  </si>
  <si>
    <r>
      <t>目</t>
    </r>
    <r>
      <rPr>
        <sz val="18"/>
        <color theme="1"/>
        <rFont val="Times New Roman"/>
        <family val="1"/>
      </rPr>
      <t xml:space="preserve">     </t>
    </r>
    <r>
      <rPr>
        <sz val="18"/>
        <color theme="1"/>
        <rFont val="方正黑体_GBK"/>
        <family val="4"/>
        <charset val="134"/>
      </rPr>
      <t>录</t>
    </r>
  </si>
  <si>
    <t>债务还本支出</t>
    <phoneticPr fontId="3" type="noConversion"/>
  </si>
  <si>
    <t xml:space="preserve">  其他支出</t>
  </si>
  <si>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</si>
  <si>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</si>
  <si>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</si>
  <si>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</si>
  <si>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</si>
  <si>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</si>
  <si>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</si>
  <si>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事业运行</t>
  </si>
  <si>
    <t xml:space="preserve">    其他人大事务支出</t>
  </si>
  <si>
    <t xml:space="preserve">  政协事务</t>
  </si>
  <si>
    <t xml:space="preserve">    政协会议</t>
  </si>
  <si>
    <t xml:space="preserve">    参政议政</t>
  </si>
  <si>
    <t xml:space="preserve">  政府办公厅(室)及相关机构事务</t>
  </si>
  <si>
    <t xml:space="preserve">    机关服务</t>
  </si>
  <si>
    <t xml:space="preserve">    政务公开审批</t>
  </si>
  <si>
    <t xml:space="preserve">    信访事务</t>
  </si>
  <si>
    <t xml:space="preserve">    其他政府办公厅(室)及相关机构事务支出</t>
  </si>
  <si>
    <t xml:space="preserve">  发展与改革事务</t>
  </si>
  <si>
    <t xml:space="preserve">    物价管理</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</si>
  <si>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</si>
  <si>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</si>
  <si>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</si>
  <si>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</si>
  <si>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</si>
  <si>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</si>
  <si>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其他财政事务支出</t>
  </si>
  <si>
    <t xml:space="preserve">  税收事务</t>
  </si>
  <si>
    <t xml:space="preserve">  审计事务</t>
  </si>
  <si>
    <t xml:space="preserve">    军队转业干部安置</t>
  </si>
  <si>
    <t xml:space="preserve">    引进人才费用</t>
  </si>
  <si>
    <t xml:space="preserve">  纪检监察事务</t>
  </si>
  <si>
    <t xml:space="preserve">  商贸事务</t>
  </si>
  <si>
    <t xml:space="preserve">    其他商贸事务支出</t>
  </si>
  <si>
    <t xml:space="preserve">  民族事务</t>
  </si>
  <si>
    <t xml:space="preserve">    民族工作专项</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</si>
  <si>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</si>
  <si>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</si>
  <si>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</si>
  <si>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</si>
  <si>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</si>
  <si>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</si>
  <si>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</si>
  <si>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</si>
  <si>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</si>
  <si>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</si>
  <si>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</si>
  <si>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其他统战事务支出</t>
  </si>
  <si>
    <t xml:space="preserve">  其他共产党事务支出(款)</t>
  </si>
  <si>
    <t xml:space="preserve">    其他共产党事务支出(项)</t>
  </si>
  <si>
    <t xml:space="preserve">  其他一般公共服务支出(款)</t>
  </si>
  <si>
    <t xml:space="preserve">    其他一般公共服务支出(项)</t>
  </si>
  <si>
    <t xml:space="preserve">  国防动员</t>
  </si>
  <si>
    <t xml:space="preserve">    兵役征集</t>
  </si>
  <si>
    <t xml:space="preserve">    人民防空</t>
  </si>
  <si>
    <t xml:space="preserve">    国防教育</t>
  </si>
  <si>
    <t xml:space="preserve">    民兵</t>
  </si>
  <si>
    <t xml:space="preserve">    其他国防动员支出</t>
  </si>
  <si>
    <t xml:space="preserve">  公安</t>
  </si>
  <si>
    <t xml:space="preserve">    其他公安支出</t>
  </si>
  <si>
    <t xml:space="preserve">  法院</t>
  </si>
  <si>
    <t xml:space="preserve">    其他法院支出</t>
  </si>
  <si>
    <t xml:space="preserve">  司法</t>
  </si>
  <si>
    <t xml:space="preserve">    基层司法业务</t>
  </si>
  <si>
    <t xml:space="preserve">    普法宣传</t>
  </si>
  <si>
    <t xml:space="preserve">    社区矫正</t>
  </si>
  <si>
    <t xml:space="preserve">  其他公共安全支出(款)</t>
  </si>
  <si>
    <t xml:space="preserve">    其他公共安全支出(项)</t>
  </si>
  <si>
    <t xml:space="preserve">  教育管理事务</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</si>
  <si>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</si>
  <si>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</si>
  <si>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</si>
  <si>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</si>
  <si>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</si>
  <si>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</si>
  <si>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</si>
  <si>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成人教育</t>
  </si>
  <si>
    <t xml:space="preserve">    成人初等教育</t>
  </si>
  <si>
    <t xml:space="preserve">    成人广播电视教育</t>
  </si>
  <si>
    <t xml:space="preserve">  特殊教育</t>
  </si>
  <si>
    <t xml:space="preserve">    特殊学校教育</t>
  </si>
  <si>
    <t xml:space="preserve">  进修及培训</t>
  </si>
  <si>
    <t xml:space="preserve">    教师进修</t>
  </si>
  <si>
    <t xml:space="preserve">    干部教育</t>
  </si>
  <si>
    <t xml:space="preserve">    培训支出</t>
  </si>
  <si>
    <t xml:space="preserve">  教育费附加安排的支出</t>
  </si>
  <si>
    <t xml:space="preserve">    城市中小学教学设施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</si>
  <si>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</si>
  <si>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</si>
  <si>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</si>
  <si>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</si>
  <si>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</si>
  <si>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技术研究与开发</t>
  </si>
  <si>
    <t xml:space="preserve">  社会科学</t>
  </si>
  <si>
    <t xml:space="preserve">    社会科学研究</t>
  </si>
  <si>
    <t xml:space="preserve">    其他社会科学支出</t>
  </si>
  <si>
    <t xml:space="preserve">  科学技术普及</t>
  </si>
  <si>
    <t xml:space="preserve">    科普活动</t>
  </si>
  <si>
    <t xml:space="preserve">    其他科学技术普及支出</t>
  </si>
  <si>
    <t xml:space="preserve">    图书馆</t>
  </si>
  <si>
    <t xml:space="preserve">    群众文化</t>
  </si>
  <si>
    <t xml:space="preserve">    文化创作与保护</t>
  </si>
  <si>
    <t xml:space="preserve">  文物</t>
  </si>
  <si>
    <t xml:space="preserve">    文物保护</t>
  </si>
  <si>
    <t xml:space="preserve">    博物馆</t>
  </si>
  <si>
    <t xml:space="preserve">    其他文物支出</t>
  </si>
  <si>
    <t xml:space="preserve">  体育</t>
  </si>
  <si>
    <t xml:space="preserve">    群众体育</t>
  </si>
  <si>
    <t xml:space="preserve">    其他体育支出</t>
  </si>
  <si>
    <t xml:space="preserve">    出版发行</t>
  </si>
  <si>
    <t xml:space="preserve">    文化产业发展专项支出</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</si>
  <si>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</si>
  <si>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</si>
  <si>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</si>
  <si>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</si>
  <si>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</si>
  <si>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其他人力资源和社会保障管理事务支出</t>
  </si>
  <si>
    <t xml:space="preserve">  民政管理事务</t>
  </si>
  <si>
    <t xml:space="preserve">    拥军优属</t>
  </si>
  <si>
    <t xml:space="preserve">    行政区划和地名管理</t>
  </si>
  <si>
    <t xml:space="preserve">    其他民政管理事务支出</t>
  </si>
  <si>
    <t xml:space="preserve">    事业单位离退休</t>
  </si>
  <si>
    <t xml:space="preserve">    离退休人员管理机构</t>
  </si>
  <si>
    <t xml:space="preserve">    机关事业单位基本养老保险缴费支出</t>
  </si>
  <si>
    <t xml:space="preserve">    机关事业单位职业年金缴费支出</t>
  </si>
  <si>
    <t xml:space="preserve">  就业补助</t>
  </si>
  <si>
    <t xml:space="preserve">    社会保险补贴</t>
  </si>
  <si>
    <t xml:space="preserve">    就业见习补贴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</si>
  <si>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</si>
  <si>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</si>
  <si>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</si>
  <si>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</si>
  <si>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</si>
  <si>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</si>
  <si>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</si>
  <si>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</si>
  <si>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</si>
  <si>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</si>
  <si>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</si>
  <si>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</si>
  <si>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社会福利</t>
  </si>
  <si>
    <t xml:space="preserve">    儿童福利</t>
  </si>
  <si>
    <t xml:space="preserve">    老年福利</t>
  </si>
  <si>
    <t xml:space="preserve">    殡葬</t>
  </si>
  <si>
    <t xml:space="preserve">    其他社会福利支出</t>
  </si>
  <si>
    <t xml:space="preserve">  残疾人事业</t>
  </si>
  <si>
    <t xml:space="preserve">    残疾人康复</t>
  </si>
  <si>
    <t xml:space="preserve">    残疾人就业和扶贫</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</si>
  <si>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</si>
  <si>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</si>
  <si>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</si>
  <si>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</si>
  <si>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</si>
  <si>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</si>
  <si>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</si>
  <si>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</si>
  <si>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</si>
  <si>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</si>
  <si>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</si>
  <si>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</si>
  <si>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</si>
  <si>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</si>
  <si>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</si>
  <si>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</si>
  <si>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其他社会保障和就业支出(款)</t>
  </si>
  <si>
    <t xml:space="preserve">    其他社会保障和就业支出(项)</t>
  </si>
  <si>
    <t xml:space="preserve">  公立医院</t>
  </si>
  <si>
    <t xml:space="preserve">    综合医院</t>
  </si>
  <si>
    <t xml:space="preserve">    中医(民族)医院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</si>
  <si>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</si>
  <si>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</si>
  <si>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</si>
  <si>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</si>
  <si>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</si>
  <si>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</si>
  <si>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</si>
  <si>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</si>
  <si>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</si>
  <si>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</si>
  <si>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</si>
  <si>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</si>
  <si>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</si>
  <si>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</si>
  <si>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</si>
  <si>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</si>
  <si>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</si>
  <si>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</si>
  <si>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</si>
  <si>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</si>
  <si>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</si>
  <si>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</si>
  <si>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</si>
  <si>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</si>
  <si>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</si>
  <si>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</si>
  <si>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环境保护管理事务</t>
  </si>
  <si>
    <t xml:space="preserve">    其他环境保护管理事务支出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</si>
  <si>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</si>
  <si>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</si>
  <si>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</si>
  <si>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</si>
  <si>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</si>
  <si>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</si>
  <si>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农村环境保护</t>
  </si>
  <si>
    <t xml:space="preserve">  天然林保护</t>
  </si>
  <si>
    <t xml:space="preserve">  污染减排</t>
  </si>
  <si>
    <t xml:space="preserve">    减排专项支出</t>
  </si>
  <si>
    <t xml:space="preserve">  其他节能环保支出(款)</t>
  </si>
  <si>
    <t xml:space="preserve">    其他节能环保支出(项)</t>
  </si>
  <si>
    <t xml:space="preserve">  城乡社区管理事务</t>
  </si>
  <si>
    <t xml:space="preserve">    城管执法</t>
  </si>
  <si>
    <t xml:space="preserve">    其他城乡社区管理事务支出</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</si>
  <si>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</si>
  <si>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</si>
  <si>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</si>
  <si>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</si>
  <si>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</si>
  <si>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</si>
  <si>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</si>
  <si>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</si>
  <si>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科技转化与推广服务</t>
  </si>
  <si>
    <t xml:space="preserve">    病虫害控制</t>
  </si>
  <si>
    <t xml:space="preserve">    农产品质量安全</t>
  </si>
  <si>
    <t xml:space="preserve">    执法监管</t>
  </si>
  <si>
    <t xml:space="preserve">    统计监测与信息服务</t>
  </si>
  <si>
    <t xml:space="preserve">    防灾救灾</t>
  </si>
  <si>
    <t xml:space="preserve">    农业资源保护修复与利用</t>
  </si>
  <si>
    <t xml:space="preserve">    农村道路建设</t>
  </si>
  <si>
    <t xml:space="preserve">    成品油价格改革对渔业的补贴</t>
  </si>
  <si>
    <t xml:space="preserve">    森林资源管理</t>
  </si>
  <si>
    <t xml:space="preserve">    森林生态效益补偿</t>
  </si>
  <si>
    <t xml:space="preserve">    林区公共支出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</si>
  <si>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</si>
  <si>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</si>
  <si>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</si>
  <si>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</si>
  <si>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</si>
  <si>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</si>
  <si>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</si>
  <si>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</si>
  <si>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</si>
  <si>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</si>
  <si>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水利安全监督</t>
  </si>
  <si>
    <t xml:space="preserve">    农村人畜饮水</t>
  </si>
  <si>
    <t xml:space="preserve">  扶贫</t>
  </si>
  <si>
    <t xml:space="preserve">    生产发展</t>
  </si>
  <si>
    <t xml:space="preserve">    其他扶贫支出</t>
  </si>
  <si>
    <t xml:space="preserve">  农村综合改革</t>
  </si>
  <si>
    <t xml:space="preserve">    对村民委员会和村党支部的补助</t>
  </si>
  <si>
    <t xml:space="preserve">  普惠金融发展支出</t>
  </si>
  <si>
    <t xml:space="preserve">    创业担保贷款贴息</t>
  </si>
  <si>
    <t xml:space="preserve">  公路水路运输</t>
  </si>
  <si>
    <t xml:space="preserve">    公路建设</t>
  </si>
  <si>
    <t xml:space="preserve">    公路养护</t>
  </si>
  <si>
    <t xml:space="preserve">    公路和运输安全</t>
  </si>
  <si>
    <t xml:space="preserve">    公路运输管理</t>
  </si>
  <si>
    <t xml:space="preserve">    水路运输管理支出</t>
  </si>
  <si>
    <t xml:space="preserve">    其他公路水路运输支出</t>
  </si>
  <si>
    <t xml:space="preserve">  车辆购置税支出</t>
  </si>
  <si>
    <t xml:space="preserve">    车辆购置税用于农村公路建设支出</t>
  </si>
  <si>
    <t xml:space="preserve">  制造业</t>
  </si>
  <si>
    <t xml:space="preserve">    其他制造业支出</t>
  </si>
  <si>
    <t xml:space="preserve">  工业和信息产业监管</t>
  </si>
  <si>
    <t xml:space="preserve">    其他工业和信息产业监管支出</t>
  </si>
  <si>
    <t xml:space="preserve">  国有资产监管</t>
  </si>
  <si>
    <t xml:space="preserve">  支持中小企业发展和管理支出</t>
  </si>
  <si>
    <t xml:space="preserve">    中小企业发展专项</t>
  </si>
  <si>
    <t xml:space="preserve">  商业流通事务</t>
  </si>
  <si>
    <t xml:space="preserve">    其他商业流通事务支出</t>
  </si>
  <si>
    <t xml:space="preserve">    旅游宣传</t>
  </si>
  <si>
    <t xml:space="preserve">  涉外发展服务支出</t>
  </si>
  <si>
    <t xml:space="preserve">    其他涉外发展服务支出</t>
  </si>
  <si>
    <t xml:space="preserve">  其他商业服务业等支出(款)</t>
  </si>
  <si>
    <t xml:space="preserve">    地质灾害防治</t>
  </si>
  <si>
    <t xml:space="preserve">    土地资源储备支出</t>
  </si>
  <si>
    <t xml:space="preserve">  地震事务</t>
  </si>
  <si>
    <t xml:space="preserve">  气象事务</t>
  </si>
  <si>
    <t xml:space="preserve">    气象事业机构</t>
  </si>
  <si>
    <t xml:space="preserve">    气象服务</t>
  </si>
  <si>
    <t xml:space="preserve">    气象装备保障维护</t>
  </si>
  <si>
    <t xml:space="preserve">  保障性安居工程支出</t>
  </si>
  <si>
    <t xml:space="preserve">    廉租住房</t>
  </si>
  <si>
    <t xml:space="preserve">    农村危房改造</t>
  </si>
  <si>
    <t xml:space="preserve">    保障性住房租金补贴</t>
  </si>
  <si>
    <t xml:space="preserve">  住房改革支出</t>
  </si>
  <si>
    <t xml:space="preserve">    住房公积金</t>
  </si>
  <si>
    <t xml:space="preserve">    购房补贴</t>
  </si>
  <si>
    <t xml:space="preserve">  粮油储备</t>
  </si>
  <si>
    <t xml:space="preserve">    储备粮油补贴</t>
  </si>
  <si>
    <t>其他支出(类)</t>
  </si>
  <si>
    <t xml:space="preserve">  其他支出(款)</t>
  </si>
  <si>
    <t xml:space="preserve">    其他支出(项)</t>
  </si>
  <si>
    <t xml:space="preserve">  地方政府一般债务付息支出</t>
  </si>
  <si>
    <t xml:space="preserve">    地方政府一般债券付息支出</t>
  </si>
  <si>
    <t xml:space="preserve">    基础设施建设和经济发展</t>
  </si>
  <si>
    <t>收        入</t>
    <phoneticPr fontId="3" type="noConversion"/>
  </si>
  <si>
    <t>收        入</t>
    <phoneticPr fontId="3" type="noConversion"/>
  </si>
  <si>
    <t xml:space="preserve">编制单位：区财政局                     </t>
    <phoneticPr fontId="3" type="noConversion"/>
  </si>
  <si>
    <t xml:space="preserve">编制单位：区财政局                </t>
    <phoneticPr fontId="3" type="noConversion"/>
  </si>
  <si>
    <t xml:space="preserve">编制单位：区财政局                          </t>
    <phoneticPr fontId="3" type="noConversion"/>
  </si>
  <si>
    <t xml:space="preserve">编制单位：区财政局               </t>
    <phoneticPr fontId="3" type="noConversion"/>
  </si>
  <si>
    <t>总计</t>
    <phoneticPr fontId="3" type="noConversion"/>
  </si>
  <si>
    <t>总计</t>
    <phoneticPr fontId="3" type="noConversion"/>
  </si>
  <si>
    <t>环境保护税</t>
    <phoneticPr fontId="3" type="noConversion"/>
  </si>
  <si>
    <t>总计</t>
    <phoneticPr fontId="3" type="noConversion"/>
  </si>
  <si>
    <t>环境保护税</t>
  </si>
  <si>
    <t>环境保护税</t>
    <phoneticPr fontId="3" type="noConversion"/>
  </si>
  <si>
    <t>总计</t>
    <phoneticPr fontId="3" type="noConversion"/>
  </si>
  <si>
    <t>总计</t>
    <phoneticPr fontId="3" type="noConversion"/>
  </si>
  <si>
    <t xml:space="preserve">    其他纪检监察事务支出</t>
  </si>
  <si>
    <t xml:space="preserve">    其他宣传事务支出</t>
  </si>
  <si>
    <t xml:space="preserve">    文化活动</t>
  </si>
  <si>
    <t xml:space="preserve">    体育场馆</t>
  </si>
  <si>
    <t xml:space="preserve">    新闻通讯</t>
  </si>
  <si>
    <t xml:space="preserve">    劳动关系和维权</t>
  </si>
  <si>
    <t xml:space="preserve">  其他农林水支出(款)</t>
  </si>
  <si>
    <t xml:space="preserve">    其他农林水支出(项)</t>
  </si>
  <si>
    <t xml:space="preserve">    其他国有资产监管支出</t>
  </si>
  <si>
    <t xml:space="preserve">    其他保障性安居工程支出</t>
  </si>
  <si>
    <t xml:space="preserve">  地方政府一般债务发行费用支出</t>
  </si>
  <si>
    <t xml:space="preserve">    贫困地区转移支付收入</t>
  </si>
  <si>
    <t xml:space="preserve">  大中型水库移民后期扶持基金支出</t>
  </si>
  <si>
    <t xml:space="preserve">    移民补助</t>
  </si>
  <si>
    <t xml:space="preserve">    城市公共设施</t>
  </si>
  <si>
    <t xml:space="preserve">    其他城市基础设施配套费安排的支出</t>
  </si>
  <si>
    <t xml:space="preserve">  三峡水库库区基金支出</t>
  </si>
  <si>
    <t xml:space="preserve">    解决移民遗留问题</t>
  </si>
  <si>
    <t xml:space="preserve">  彩票发行销售机构业务费安排的支出</t>
  </si>
  <si>
    <t xml:space="preserve">  地方政府专项债务付息支出</t>
  </si>
  <si>
    <t xml:space="preserve">    国有土地使用权出让金债务付息支出</t>
  </si>
  <si>
    <t xml:space="preserve">  地方政府专项债务发行费用支出</t>
  </si>
  <si>
    <t xml:space="preserve">    国有土地使用权出让金债务发行费用支出</t>
  </si>
  <si>
    <t>同比增长%</t>
    <phoneticPr fontId="3" type="noConversion"/>
  </si>
  <si>
    <t>同比增长%</t>
    <phoneticPr fontId="3" type="noConversion"/>
  </si>
  <si>
    <t>支出合计</t>
    <phoneticPr fontId="3" type="noConversion"/>
  </si>
  <si>
    <t>总计</t>
    <phoneticPr fontId="3" type="noConversion"/>
  </si>
  <si>
    <t>债务还本支出</t>
    <phoneticPr fontId="3" type="noConversion"/>
  </si>
  <si>
    <t>此表无数据</t>
    <phoneticPr fontId="3" type="noConversion"/>
  </si>
  <si>
    <t>页码</t>
    <phoneticPr fontId="3" type="noConversion"/>
  </si>
  <si>
    <t>单位：亿元</t>
  </si>
  <si>
    <t>地   区</t>
  </si>
  <si>
    <t>一般债务</t>
  </si>
  <si>
    <t>专项债务</t>
  </si>
  <si>
    <t>项目名称</t>
  </si>
  <si>
    <t>项目编号</t>
  </si>
  <si>
    <t>项目领域</t>
  </si>
  <si>
    <t>项目主管部门</t>
  </si>
  <si>
    <t>项目实施单位</t>
  </si>
  <si>
    <t>债券性质</t>
  </si>
  <si>
    <t>债券规模</t>
  </si>
  <si>
    <t>发行时间（年/月）</t>
  </si>
  <si>
    <t>项目</t>
  </si>
  <si>
    <t xml:space="preserve">                        名     称</t>
    <phoneticPr fontId="3" type="noConversion"/>
  </si>
  <si>
    <t>其他税收收入</t>
    <phoneticPr fontId="3" type="noConversion"/>
  </si>
  <si>
    <t>其他税收收入</t>
    <phoneticPr fontId="3" type="noConversion"/>
  </si>
  <si>
    <t>金融支出</t>
  </si>
  <si>
    <t>灾害防治及应急管理支出</t>
  </si>
  <si>
    <t>金融支出</t>
    <phoneticPr fontId="3" type="noConversion"/>
  </si>
  <si>
    <t>文化旅游体育与传媒支出</t>
  </si>
  <si>
    <t>预备费</t>
  </si>
  <si>
    <t>社会保险基金预算收入</t>
    <phoneticPr fontId="3" type="noConversion"/>
  </si>
  <si>
    <t>金融支出</t>
    <phoneticPr fontId="3" type="noConversion"/>
  </si>
  <si>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</si>
  <si>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</si>
  <si>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</si>
  <si>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</si>
  <si>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</si>
  <si>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革命老区转移支付收入</t>
  </si>
  <si>
    <t xml:space="preserve">    民族地区转移支付收入</t>
  </si>
  <si>
    <t xml:space="preserve">    边境地区转移支付收入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</si>
  <si>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</si>
  <si>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</si>
  <si>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</si>
  <si>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</si>
  <si>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</si>
  <si>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</si>
  <si>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</si>
  <si>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</si>
  <si>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</si>
  <si>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</si>
  <si>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</si>
  <si>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</si>
  <si>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商业服务业等共同财政事权转移支付收入  </t>
  </si>
  <si>
    <t xml:space="preserve">    住房保障共同财政事权转移支付收入  </t>
  </si>
  <si>
    <t xml:space="preserve">    粮油物资储备共同财政事权转移支付收入  </t>
  </si>
  <si>
    <t xml:space="preserve">    其他共同财政事权转移支付收入  </t>
  </si>
  <si>
    <t xml:space="preserve">    文化旅游体育与传媒</t>
  </si>
  <si>
    <t xml:space="preserve">    卫生健康</t>
  </si>
  <si>
    <t xml:space="preserve">    自然资源海洋气象等</t>
  </si>
  <si>
    <t xml:space="preserve">    审计业务</t>
  </si>
  <si>
    <t xml:space="preserve">    宗教事务</t>
  </si>
  <si>
    <t xml:space="preserve">  网信事务</t>
  </si>
  <si>
    <t xml:space="preserve">  市场监督管理事务</t>
  </si>
  <si>
    <t xml:space="preserve">    其他市场监督管理事务</t>
  </si>
  <si>
    <t xml:space="preserve">    执法办案</t>
  </si>
  <si>
    <t xml:space="preserve">    国家统一法律职业资格考试</t>
  </si>
  <si>
    <t xml:space="preserve">    其他司法支出</t>
  </si>
  <si>
    <t xml:space="preserve">    其他教育管理事务支出</t>
  </si>
  <si>
    <t xml:space="preserve">    高等教育</t>
  </si>
  <si>
    <t xml:space="preserve">  文化和旅游</t>
  </si>
  <si>
    <t xml:space="preserve">    文化和旅游市场管理</t>
  </si>
  <si>
    <t xml:space="preserve">    其他文化和旅游支出</t>
  </si>
  <si>
    <t xml:space="preserve">  新闻出版电影</t>
  </si>
  <si>
    <t xml:space="preserve">  广播电视</t>
  </si>
  <si>
    <t xml:space="preserve">    宣传文化发展专项支出</t>
  </si>
  <si>
    <t xml:space="preserve">    退役士兵管理教育</t>
  </si>
  <si>
    <t xml:space="preserve">    其他退役安置支出</t>
  </si>
  <si>
    <t xml:space="preserve">  退役军人管理事务</t>
  </si>
  <si>
    <t xml:space="preserve">    其他退役军人事务管理支出</t>
  </si>
  <si>
    <t>卫生健康支出</t>
  </si>
  <si>
    <t xml:space="preserve">  卫生健康管理事务</t>
  </si>
  <si>
    <t xml:space="preserve">    其他卫生健康管理事务支出</t>
  </si>
  <si>
    <t xml:space="preserve">  医疗保障管理事务</t>
  </si>
  <si>
    <t xml:space="preserve">  老龄卫生健康事务(款)</t>
  </si>
  <si>
    <t xml:space="preserve">    老龄卫生健康事务(项)</t>
  </si>
  <si>
    <t xml:space="preserve">  其他卫生健康支出(款)</t>
  </si>
  <si>
    <t xml:space="preserve">    其他卫生健康支出(项)</t>
  </si>
  <si>
    <t xml:space="preserve">    生态环境保护宣传</t>
  </si>
  <si>
    <t xml:space="preserve">    生态环境监测与信息</t>
  </si>
  <si>
    <t xml:space="preserve">    生态环境执法监察</t>
  </si>
  <si>
    <t xml:space="preserve">  林业和草原</t>
  </si>
  <si>
    <t xml:space="preserve">    事业机构</t>
  </si>
  <si>
    <t xml:space="preserve">    扶贫事业机构</t>
  </si>
  <si>
    <t xml:space="preserve">    农业保险保费补贴</t>
  </si>
  <si>
    <t xml:space="preserve">    车辆购置税用于公路等基础设施建设支出</t>
  </si>
  <si>
    <t xml:space="preserve">  其他交通运输支出(款)</t>
  </si>
  <si>
    <t xml:space="preserve">    其他交通运输支出(项)</t>
  </si>
  <si>
    <t xml:space="preserve">  金融发展支出</t>
  </si>
  <si>
    <t xml:space="preserve">    其他金融发展支出</t>
  </si>
  <si>
    <t>自然资源海洋气象等支出</t>
  </si>
  <si>
    <t xml:space="preserve">  自然资源事务</t>
  </si>
  <si>
    <t xml:space="preserve">  其他自然资源海洋气象等支出(款)</t>
  </si>
  <si>
    <t xml:space="preserve">    其他自然资源海洋气象等支出(项)</t>
  </si>
  <si>
    <t xml:space="preserve">  应急管理事务</t>
  </si>
  <si>
    <t xml:space="preserve">    安全监管</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</si>
  <si>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</si>
  <si>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</si>
  <si>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</si>
  <si>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</si>
  <si>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</si>
  <si>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</si>
  <si>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自然灾害防治</t>
  </si>
  <si>
    <t xml:space="preserve">  城市基础设施配套费安排的支出</t>
  </si>
  <si>
    <t xml:space="preserve">  国家重大水利工程建设基金安排的支出</t>
  </si>
  <si>
    <t xml:space="preserve">    彩票市场调控资金支出</t>
  </si>
  <si>
    <t xml:space="preserve">  彩票公益金安排的支出</t>
  </si>
  <si>
    <t xml:space="preserve">    土地储备专项债券付息支出</t>
  </si>
  <si>
    <t>收入</t>
    <phoneticPr fontId="3" type="noConversion"/>
  </si>
  <si>
    <t xml:space="preserve">支出 </t>
    <phoneticPr fontId="3" type="noConversion"/>
  </si>
  <si>
    <t>同比增长%</t>
  </si>
  <si>
    <t>同比增长%</t>
    <phoneticPr fontId="3" type="noConversion"/>
  </si>
  <si>
    <t>社会保险基金预算收入</t>
    <phoneticPr fontId="3" type="noConversion"/>
  </si>
  <si>
    <t>社会保险基金预算支出</t>
    <phoneticPr fontId="3" type="noConversion"/>
  </si>
  <si>
    <t>社会保险基金预算支出</t>
    <phoneticPr fontId="3" type="noConversion"/>
  </si>
  <si>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</si>
  <si>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</si>
  <si>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</si>
  <si>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</si>
  <si>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</si>
  <si>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</si>
  <si>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</si>
  <si>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</si>
  <si>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</si>
  <si>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</si>
  <si>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</si>
  <si>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</si>
  <si>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</si>
  <si>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</si>
  <si>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</si>
  <si>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</si>
  <si>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</si>
  <si>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</si>
  <si>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</si>
  <si>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</si>
  <si>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</si>
  <si>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</si>
  <si>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</si>
  <si>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</si>
  <si>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</si>
  <si>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</si>
  <si>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</si>
  <si>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</si>
  <si>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</si>
  <si>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</si>
  <si>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</si>
  <si>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</si>
  <si>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</si>
  <si>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</si>
  <si>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</si>
  <si>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</si>
  <si>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</si>
  <si>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</si>
  <si>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</si>
  <si>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</si>
  <si>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</si>
  <si>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</si>
  <si>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</si>
  <si>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</si>
  <si>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</si>
  <si>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</si>
  <si>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</si>
  <si>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</si>
  <si>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</si>
  <si>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</si>
  <si>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</si>
  <si>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</si>
  <si>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 xml:space="preserve">  赠与</t>
  </si>
  <si>
    <t xml:space="preserve">  国家赔偿费用支出</t>
  </si>
  <si>
    <t xml:space="preserve">  对民间非营利组织和群众性自治组织补贴</t>
  </si>
  <si>
    <t>经济分类科目（按“款”级经济分类科目)</t>
  </si>
  <si>
    <t>收入</t>
    <phoneticPr fontId="3" type="noConversion"/>
  </si>
  <si>
    <t>支出</t>
    <phoneticPr fontId="3" type="noConversion"/>
  </si>
  <si>
    <t>抗疫特别国债安排的支出</t>
  </si>
  <si>
    <t>2019年</t>
    <phoneticPr fontId="3" type="noConversion"/>
  </si>
  <si>
    <t>报告数</t>
    <phoneticPr fontId="3" type="noConversion"/>
  </si>
  <si>
    <t>调出资金</t>
    <phoneticPr fontId="3" type="noConversion"/>
  </si>
  <si>
    <t>调入资金</t>
    <phoneticPr fontId="3" type="noConversion"/>
  </si>
  <si>
    <t>报告数</t>
    <phoneticPr fontId="3" type="noConversion"/>
  </si>
  <si>
    <t>报告数</t>
    <phoneticPr fontId="3" type="noConversion"/>
  </si>
  <si>
    <t>特别国债安排的支出</t>
    <phoneticPr fontId="3" type="noConversion"/>
  </si>
  <si>
    <t>收入</t>
    <phoneticPr fontId="3" type="noConversion"/>
  </si>
  <si>
    <t>支出</t>
    <phoneticPr fontId="3" type="noConversion"/>
  </si>
  <si>
    <t>预备费</t>
    <phoneticPr fontId="3" type="noConversion"/>
  </si>
  <si>
    <t>一般性转移支付支出</t>
  </si>
  <si>
    <t>专项转移支付支出</t>
  </si>
  <si>
    <t>调出资金</t>
    <phoneticPr fontId="3" type="noConversion"/>
  </si>
  <si>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</si>
  <si>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</si>
  <si>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</si>
  <si>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</si>
  <si>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</si>
  <si>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</si>
  <si>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固定数额补助支出</t>
  </si>
  <si>
    <t xml:space="preserve">    革命老区转移支付支出</t>
  </si>
  <si>
    <t xml:space="preserve">    民族地区转移支付支出</t>
  </si>
  <si>
    <t xml:space="preserve">    边境地区转移支付支出</t>
  </si>
  <si>
    <t xml:space="preserve">    贫困地区转移支付支出</t>
  </si>
  <si>
    <t xml:space="preserve">    一般公共服务共同财政事权转移支付支出  </t>
  </si>
  <si>
    <t xml:space="preserve">    外交共同财政事权转移支付支出 </t>
  </si>
  <si>
    <t xml:space="preserve">    国防共同财政事权转移支付支出 </t>
  </si>
  <si>
    <t xml:space="preserve">    公共安全共同财政事权转移支付支出 </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</si>
  <si>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</si>
  <si>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</si>
  <si>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</si>
  <si>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</si>
  <si>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</si>
  <si>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</si>
  <si>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</si>
  <si>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</si>
  <si>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</si>
  <si>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</si>
  <si>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</si>
  <si>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</si>
  <si>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</si>
  <si>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</si>
  <si>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</si>
  <si>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</si>
  <si>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</si>
  <si>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灾害防治及应急管理</t>
  </si>
  <si>
    <t xml:space="preserve">  从政府性基金预算调入</t>
  </si>
  <si>
    <t xml:space="preserve">  从国有资本经营预算调入</t>
  </si>
  <si>
    <t xml:space="preserve">  从其他资金调入</t>
  </si>
  <si>
    <t>补充预算周转金</t>
  </si>
  <si>
    <t>动用预算稳定调节基金</t>
  </si>
  <si>
    <t>收  入  总  计</t>
  </si>
  <si>
    <t>支  出  总  计</t>
  </si>
  <si>
    <t>抗疫特别国债安排的支出</t>
    <phoneticPr fontId="3" type="noConversion"/>
  </si>
  <si>
    <t>调入资金</t>
    <phoneticPr fontId="3" type="noConversion"/>
  </si>
  <si>
    <t xml:space="preserve">  小型水库移民扶助基金安排的支出</t>
  </si>
  <si>
    <t xml:space="preserve">  国有土地使用权出让收入安排的支出</t>
  </si>
  <si>
    <t xml:space="preserve">    三峡后续工作</t>
  </si>
  <si>
    <t>资源勘探工业信息等支出</t>
  </si>
  <si>
    <t xml:space="preserve">  其他政府性基金及对应专项债务收入安排的支出</t>
  </si>
  <si>
    <t xml:space="preserve">    其他地方自行试点项目收益专项债券收入安排的支出  </t>
  </si>
  <si>
    <t xml:space="preserve">    其他地方自行试点项目收益专项债券付息支出</t>
  </si>
  <si>
    <t xml:space="preserve">    公共卫生体系建设</t>
  </si>
  <si>
    <t xml:space="preserve">    交通基础设施建设</t>
  </si>
  <si>
    <t xml:space="preserve">    其他基础设施建设</t>
  </si>
  <si>
    <t xml:space="preserve">  抗疫相关支出</t>
  </si>
  <si>
    <t xml:space="preserve">    援企稳岗补贴</t>
  </si>
  <si>
    <t xml:space="preserve">    其他抗疫相关支出</t>
  </si>
  <si>
    <t xml:space="preserve">    信息事务</t>
  </si>
  <si>
    <t xml:space="preserve">    统计管理</t>
  </si>
  <si>
    <t xml:space="preserve">    派驻派出机构</t>
  </si>
  <si>
    <t xml:space="preserve">    其他党委办公厅(室)及相关机构事务支出</t>
  </si>
  <si>
    <t xml:space="preserve">    市场主体管理</t>
  </si>
  <si>
    <t xml:space="preserve">    市场秩序执法</t>
  </si>
  <si>
    <t xml:space="preserve">    质量基础</t>
  </si>
  <si>
    <t xml:space="preserve">    食品安全监管</t>
  </si>
  <si>
    <t xml:space="preserve">    案件审判</t>
  </si>
  <si>
    <t xml:space="preserve">    法制建设</t>
  </si>
  <si>
    <t xml:space="preserve">    中等职业教育</t>
  </si>
  <si>
    <t xml:space="preserve">    高等职业教育</t>
  </si>
  <si>
    <t xml:space="preserve">    其他技术研究与开发支出</t>
  </si>
  <si>
    <t xml:space="preserve">  其他科学技术支出(款)</t>
  </si>
  <si>
    <t xml:space="preserve">    科技奖励</t>
  </si>
  <si>
    <t xml:space="preserve">    其他科学技术支出(项)</t>
  </si>
  <si>
    <t xml:space="preserve">    文化和旅游管理事务</t>
  </si>
  <si>
    <t xml:space="preserve">  其他文化旅游体育与传媒支出(款)</t>
  </si>
  <si>
    <t xml:space="preserve">    其他文化旅游体育与传媒支出(项)</t>
  </si>
  <si>
    <t xml:space="preserve">    基层政权建设和社区治理</t>
  </si>
  <si>
    <t xml:space="preserve">  行政事业单位养老支出</t>
  </si>
  <si>
    <t xml:space="preserve">    行政单位离退休</t>
  </si>
  <si>
    <t xml:space="preserve">    其他行政事业单位养老支出</t>
  </si>
  <si>
    <t xml:space="preserve">    重大公共卫生服务</t>
  </si>
  <si>
    <t xml:space="preserve">    计划生育机构</t>
  </si>
  <si>
    <t xml:space="preserve">    医疗保障政策管理</t>
  </si>
  <si>
    <t xml:space="preserve">    医疗保障经办事务</t>
  </si>
  <si>
    <t xml:space="preserve">    社会保险补助</t>
  </si>
  <si>
    <t xml:space="preserve">  退耕还林还草</t>
  </si>
  <si>
    <t xml:space="preserve">    退耕现金</t>
  </si>
  <si>
    <t xml:space="preserve">  能源节约利用(款)</t>
  </si>
  <si>
    <t xml:space="preserve">    能源节约利用(项)</t>
  </si>
  <si>
    <t xml:space="preserve">    住宅建设与房地产市场监管</t>
  </si>
  <si>
    <t xml:space="preserve">  农业农村</t>
  </si>
  <si>
    <t xml:space="preserve">    行业业务管理</t>
  </si>
  <si>
    <t xml:space="preserve">    农业生产发展</t>
  </si>
  <si>
    <t xml:space="preserve">    农村合作经济</t>
  </si>
  <si>
    <t xml:space="preserve">    农田建设</t>
  </si>
  <si>
    <t xml:space="preserve">    其他农业农村支出</t>
  </si>
  <si>
    <t xml:space="preserve">    森林资源培育</t>
  </si>
  <si>
    <t xml:space="preserve">    技术推广与转化</t>
  </si>
  <si>
    <t xml:space="preserve">    林业草原防灾减灾</t>
  </si>
  <si>
    <t xml:space="preserve">    其他林业和草原支出</t>
  </si>
  <si>
    <t xml:space="preserve">    抗旱</t>
  </si>
  <si>
    <t xml:space="preserve">    社会发展</t>
  </si>
  <si>
    <t xml:space="preserve">    扶贫贷款奖补和贴息</t>
  </si>
  <si>
    <t xml:space="preserve">    行业监管</t>
  </si>
  <si>
    <t xml:space="preserve">    服务业基础设施建设</t>
  </si>
  <si>
    <t xml:space="preserve">  金融部门行政支出</t>
  </si>
  <si>
    <t xml:space="preserve">    自然资源利用与保护</t>
  </si>
  <si>
    <t xml:space="preserve">    住房租赁市场发展</t>
  </si>
  <si>
    <t xml:space="preserve">    储备粮(油)库建设</t>
  </si>
  <si>
    <t xml:space="preserve">  重要商品储备</t>
  </si>
  <si>
    <t xml:space="preserve">  自然灾害救灾及恢复重建支出</t>
  </si>
  <si>
    <t xml:space="preserve">    自然灾害救灾补助</t>
  </si>
  <si>
    <t xml:space="preserve">    其他自然灾害救灾及恢复重建支出</t>
  </si>
  <si>
    <t xml:space="preserve">    地方政府向国际组织借款付息支出</t>
  </si>
  <si>
    <t>报告数</t>
    <phoneticPr fontId="3" type="noConversion"/>
  </si>
  <si>
    <t>科目名称</t>
    <phoneticPr fontId="3" type="noConversion"/>
  </si>
  <si>
    <t>渝北区</t>
    <phoneticPr fontId="84" type="noConversion"/>
  </si>
  <si>
    <t>序号</t>
    <phoneticPr fontId="84" type="noConversion"/>
  </si>
  <si>
    <t>合计</t>
    <phoneticPr fontId="84" type="noConversion"/>
  </si>
  <si>
    <t>渝北区省道S101龙兴至石船段新改建工程（两江大道北延伸段石船段公路工程）</t>
  </si>
  <si>
    <t>P17500112-0007</t>
  </si>
  <si>
    <t>渝北区龙胆路新建工程</t>
  </si>
  <si>
    <t>P18500112-0008</t>
  </si>
  <si>
    <t>三峡移民职业教育龙兴校区建设项目</t>
  </si>
  <si>
    <t>P15500112-0005</t>
  </si>
  <si>
    <t>重庆临空都市农业开发建设有限公司</t>
  </si>
  <si>
    <t>重庆泰山电缆有限公司环保搬迁项目</t>
  </si>
  <si>
    <t>P18500112-0006</t>
  </si>
  <si>
    <t>城市更新及配套工程建设一期</t>
  </si>
  <si>
    <t>P20500112-0002</t>
  </si>
  <si>
    <t>重庆仙桃数据谷基础设施及配套工程项目</t>
  </si>
  <si>
    <t>P20500112-0007</t>
  </si>
  <si>
    <t>空港新城片区基础设施配套项目</t>
  </si>
  <si>
    <t>P20500112-0005</t>
  </si>
  <si>
    <t>重庆空港工业园区航空小镇基础配套设施项目</t>
  </si>
  <si>
    <t>P20500112-0006</t>
  </si>
  <si>
    <t>重庆市渝北区前沿科技城产业园区基础设施及配套建设项目</t>
  </si>
  <si>
    <t>P20500112-0008</t>
  </si>
  <si>
    <t>重庆市渝北区石盘河产业园区基础设施及配套建设项目</t>
  </si>
  <si>
    <t>P20500112-0003</t>
  </si>
  <si>
    <t>P20500112-0009</t>
  </si>
  <si>
    <t>额度</t>
    <phoneticPr fontId="84" type="noConversion"/>
  </si>
  <si>
    <t xml:space="preserve">  其中：一般债务</t>
  </si>
  <si>
    <t xml:space="preserve">        专项债务</t>
  </si>
  <si>
    <t xml:space="preserve">     新增一般债券发行额</t>
  </si>
  <si>
    <t xml:space="preserve">     置换一般债券发行额</t>
  </si>
  <si>
    <t xml:space="preserve">     新增专项债券发行额</t>
  </si>
  <si>
    <t xml:space="preserve">     置换专项债券发行额</t>
  </si>
  <si>
    <t xml:space="preserve">     一般债务</t>
  </si>
  <si>
    <t xml:space="preserve">     专项债务</t>
  </si>
  <si>
    <t>预备费</t>
    <phoneticPr fontId="3" type="noConversion"/>
  </si>
  <si>
    <t>抗疫特别国债安排的支出</t>
    <phoneticPr fontId="3" type="noConversion"/>
  </si>
  <si>
    <t xml:space="preserve">编制单位：区财政局                </t>
    <phoneticPr fontId="3" type="noConversion"/>
  </si>
  <si>
    <t>上年结转</t>
    <phoneticPr fontId="3" type="noConversion"/>
  </si>
  <si>
    <t>结转下年</t>
    <phoneticPr fontId="3" type="noConversion"/>
  </si>
  <si>
    <t>结转下年</t>
    <phoneticPr fontId="3" type="noConversion"/>
  </si>
  <si>
    <t>上年结转</t>
    <phoneticPr fontId="3" type="noConversion"/>
  </si>
  <si>
    <t>结转下年</t>
    <phoneticPr fontId="3" type="noConversion"/>
  </si>
  <si>
    <t>2020年决算数</t>
  </si>
  <si>
    <t>2021年决算数</t>
    <phoneticPr fontId="3" type="noConversion"/>
  </si>
  <si>
    <t>与2020年决算数据增减情况</t>
    <phoneticPr fontId="3" type="noConversion"/>
  </si>
  <si>
    <t>决算数</t>
    <phoneticPr fontId="3" type="noConversion"/>
  </si>
  <si>
    <t>2020年</t>
    <phoneticPr fontId="3" type="noConversion"/>
  </si>
  <si>
    <t>2021年预算数</t>
    <phoneticPr fontId="3" type="noConversion"/>
  </si>
  <si>
    <t>与预算数增减情况</t>
    <phoneticPr fontId="3" type="noConversion"/>
  </si>
  <si>
    <t>报告数</t>
    <phoneticPr fontId="3" type="noConversion"/>
  </si>
  <si>
    <t xml:space="preserve">    资源勘探工业信息等共同财政事权转移支付收入  </t>
  </si>
  <si>
    <t xml:space="preserve">    资源勘探工业信息等共同财政事权转移支付支出 </t>
  </si>
  <si>
    <t xml:space="preserve">    金融共同财政事权转移支付收入  </t>
  </si>
  <si>
    <t xml:space="preserve">    自然资源海洋气象等共同财政事权转移支付收入  </t>
  </si>
  <si>
    <t xml:space="preserve">    灾害防治及应急管理共同财政事权转移支付收入  </t>
  </si>
  <si>
    <t xml:space="preserve">    资源勘探工业信息等</t>
  </si>
  <si>
    <t>补助下级合计</t>
    <phoneticPr fontId="3" type="noConversion"/>
  </si>
  <si>
    <t>龙门至玉峰村联络公路黑化工程项目进度款</t>
  </si>
  <si>
    <t xml:space="preserve">2021年渝北区老年助餐项目补助资金                                                                         </t>
  </si>
  <si>
    <t>福彩公益金安排农村互助养老点建设补助</t>
  </si>
  <si>
    <t>关于安排2021年度福彩公益金等项目资金的通知</t>
  </si>
  <si>
    <t>2021年扶残助学基金</t>
  </si>
  <si>
    <t>东方红水库平滩河流域水环境综合整治项目</t>
  </si>
  <si>
    <t>公共区域适老化改造项目</t>
  </si>
  <si>
    <t>社区养老服务站建设补助</t>
  </si>
  <si>
    <t>古路镇综合文化服务中心改扩建项目补助经费</t>
  </si>
  <si>
    <t>熊家多宝片区供水主管道改造工程尾款</t>
  </si>
  <si>
    <t>三峡次级河流清漂</t>
  </si>
  <si>
    <t>2021年度福彩公益金支持养老服务设施建设</t>
  </si>
  <si>
    <t>秦家水厂集中式饮水水源保护资金</t>
  </si>
  <si>
    <t>2021年农村旧房整治提升市级专项补助资金预算</t>
  </si>
  <si>
    <t>茨竹镇放牛坪水厂工程进度款</t>
  </si>
  <si>
    <t>茨竹镇三江村河道整治工程</t>
  </si>
  <si>
    <t>茨竹镇自力村干河沟（山洪沟）整治工程</t>
  </si>
  <si>
    <t>追加场镇C、D级危房改造补助资金</t>
  </si>
  <si>
    <t>福彩公益金安排茨竹镇养老服务设施建设补助</t>
  </si>
  <si>
    <t>移民补助（含三峡水库）大中型水库移民后期扶持基金（摊薄1-3季度）</t>
  </si>
  <si>
    <t>大湾水厂集中式饮水水源保护资金</t>
  </si>
  <si>
    <t>大湾场镇绿化三河段工程资金</t>
  </si>
  <si>
    <t>大湾镇、区农产品质量安全中心等单位项目进度资金</t>
  </si>
  <si>
    <t>大湾镇荣家湾水库整治资金</t>
  </si>
  <si>
    <t>实施2018年高效节水项目建设工程</t>
  </si>
  <si>
    <t>福彩公益金安排大湾镇养老服务设施建设补助</t>
  </si>
  <si>
    <t>2021年渝北区残疾人评定经费</t>
  </si>
  <si>
    <t>现金直补与项目扶持（2021.1-9）</t>
  </si>
  <si>
    <t>移民补助(龙兴镇箭张路、排花移民路升级改造工程）</t>
  </si>
  <si>
    <t>龙旱路、高笋路滑坡应急抢险工程资金</t>
  </si>
  <si>
    <t>龙兴镇排花洞水厂改扩建工程进度款</t>
  </si>
  <si>
    <t>排花洞水厂改扩建工程项目</t>
  </si>
  <si>
    <t>智慧社区（智能门禁）建设项目（三期）</t>
  </si>
  <si>
    <t>国道G319花园岗段滑坡隐患整治资金</t>
  </si>
  <si>
    <t>残疾儿童康复训练生活救助（调剂安排残疾人康复等相关经费）</t>
  </si>
  <si>
    <t>关口印合水厂集中式饮水水源保护资金</t>
  </si>
  <si>
    <t>黄印水厂集中式饮水水源保护资金</t>
  </si>
  <si>
    <t>统景镇场镇整理提升项目资金</t>
  </si>
  <si>
    <t>统景镇江口村、平安村公路硬化后扶工程和照明后扶工程</t>
  </si>
  <si>
    <t>统景镇裕华村水利基础设施建设项目资金</t>
  </si>
  <si>
    <t>顺龙水厂集中式饮水水源保护资金</t>
  </si>
  <si>
    <t>仙女洞水厂集中式饮水水源保护资金</t>
  </si>
  <si>
    <t>洛碛镇张关水厂、大盛镇红旗水库等单位项目进度资金</t>
  </si>
  <si>
    <t>沙湾水厂集中式饮水水源保护资金</t>
  </si>
  <si>
    <t>2021年传统村落保护发展项目市级补助资金预算</t>
  </si>
  <si>
    <t>洛碛镇共11个社土地损毁补偿补助资金</t>
  </si>
  <si>
    <t>洛碛镇交巡警中队业务用房装修及停车场修建经费</t>
  </si>
  <si>
    <t>洛碛镇实施两江水厂自来水扩网</t>
  </si>
  <si>
    <t>洛碛镇长江入河排污口整治项目资金</t>
  </si>
  <si>
    <t>申请使用三峡移民应急资金</t>
  </si>
  <si>
    <t>洛碛集镇新渝、兴隆社区小区综合帮扶项目</t>
  </si>
  <si>
    <t>三峡后续工作（2021年度175米试验性蓄水受影响补助资金）</t>
  </si>
  <si>
    <t>2019年第二批彩票公益金（福利彩票）区县分成</t>
  </si>
  <si>
    <t>玉峰山镇小计</t>
    <phoneticPr fontId="3" type="noConversion"/>
  </si>
  <si>
    <t>2019-2020年彩票公益金（福利彩票）区县分成预算</t>
    <phoneticPr fontId="3" type="noConversion"/>
  </si>
  <si>
    <t>木耳镇小计</t>
    <phoneticPr fontId="3" type="noConversion"/>
  </si>
  <si>
    <t>移民补助（含三峡水库）大中型水库移民后期扶持基金</t>
    <phoneticPr fontId="3" type="noConversion"/>
  </si>
  <si>
    <t>智慧社区（智能门禁）建设项目</t>
    <phoneticPr fontId="3" type="noConversion"/>
  </si>
  <si>
    <t>古路镇小计</t>
    <phoneticPr fontId="3" type="noConversion"/>
  </si>
  <si>
    <t>兴隆镇小计</t>
    <phoneticPr fontId="3" type="noConversion"/>
  </si>
  <si>
    <t>茨竹镇小计</t>
    <phoneticPr fontId="3" type="noConversion"/>
  </si>
  <si>
    <t>残疾儿童康复训练-2020年残疾人事业发展中央补助</t>
    <phoneticPr fontId="3" type="noConversion"/>
  </si>
  <si>
    <t>大湾镇小计</t>
    <phoneticPr fontId="3" type="noConversion"/>
  </si>
  <si>
    <t>龙兴镇小计</t>
    <phoneticPr fontId="3" type="noConversion"/>
  </si>
  <si>
    <t>移民补助（含三峡水库）中央水库移民扶持基金</t>
    <phoneticPr fontId="3" type="noConversion"/>
  </si>
  <si>
    <t>石船镇小计</t>
    <phoneticPr fontId="3" type="noConversion"/>
  </si>
  <si>
    <t>解决移民遗留问题（中央水库移民扶持基金）-现金直补与项目扶持</t>
    <phoneticPr fontId="3" type="noConversion"/>
  </si>
  <si>
    <t>统景镇小计</t>
    <phoneticPr fontId="3" type="noConversion"/>
  </si>
  <si>
    <t>大盛镇小计</t>
    <phoneticPr fontId="3" type="noConversion"/>
  </si>
  <si>
    <t>后扶基金渝北区大盛镇三新村黑楼路公路硬化后扶工程</t>
    <phoneticPr fontId="3" type="noConversion"/>
  </si>
  <si>
    <t>后扶基金渝北区大盛镇三新村下沿路公路硬化后扶工程</t>
    <phoneticPr fontId="3" type="noConversion"/>
  </si>
  <si>
    <t>后扶基金渝北区大盛镇三新村沿路公路硬化后扶工程</t>
    <phoneticPr fontId="3" type="noConversion"/>
  </si>
  <si>
    <t>后扶基金基础设施建设和经济发展</t>
    <phoneticPr fontId="3" type="noConversion"/>
  </si>
  <si>
    <t>后扶基金渝北区大盛镇千盏村冷冻库后扶工程</t>
    <phoneticPr fontId="3" type="noConversion"/>
  </si>
  <si>
    <t>后扶基金渝北区大盛镇三新村沿三路公路硬化后扶工程</t>
    <phoneticPr fontId="3" type="noConversion"/>
  </si>
  <si>
    <t>后扶基金渝北区普通干线（十纵十横）湖滨路Ⅱ期改建后扶工程</t>
    <phoneticPr fontId="3" type="noConversion"/>
  </si>
  <si>
    <t>洛碛镇小计</t>
    <phoneticPr fontId="3" type="noConversion"/>
  </si>
  <si>
    <t>现金直补与项目扶持</t>
    <phoneticPr fontId="3" type="noConversion"/>
  </si>
  <si>
    <t>移民补助（含三峡水库）中央水库移民扶持基金-现金直补与项目扶持</t>
    <phoneticPr fontId="3" type="noConversion"/>
  </si>
  <si>
    <t>后扶基金-（现金直补与项目扶持）</t>
    <phoneticPr fontId="3" type="noConversion"/>
  </si>
  <si>
    <t>后扶基金-洛碛镇箭沱等村移民基础设施建设项目</t>
    <phoneticPr fontId="3" type="noConversion"/>
  </si>
  <si>
    <t>后扶基金-洛碛镇上坝等村美丽家园建设项目</t>
    <phoneticPr fontId="3" type="noConversion"/>
  </si>
  <si>
    <t>后扶基金-洛碛镇移民迁建区基础设施改建项目</t>
    <phoneticPr fontId="3" type="noConversion"/>
  </si>
  <si>
    <t>2021年度175米试验性蓄水受影响补助</t>
    <phoneticPr fontId="3" type="noConversion"/>
  </si>
  <si>
    <t>国家重大水利工程建设2021年度175米试验性蓄水受影响补助</t>
    <phoneticPr fontId="3" type="noConversion"/>
  </si>
  <si>
    <t>2021年债务限额</t>
    <phoneticPr fontId="3" type="noConversion"/>
  </si>
  <si>
    <t>2021年债务余额</t>
    <phoneticPr fontId="84" type="noConversion"/>
  </si>
  <si>
    <t>小计</t>
    <phoneticPr fontId="84" type="noConversion"/>
  </si>
  <si>
    <t>小计</t>
    <phoneticPr fontId="84" type="noConversion"/>
  </si>
  <si>
    <t>教育</t>
    <phoneticPr fontId="3" type="noConversion"/>
  </si>
  <si>
    <t>区教委</t>
    <phoneticPr fontId="3" type="noConversion"/>
  </si>
  <si>
    <t>重庆市渝北区职业
教育中心</t>
    <phoneticPr fontId="3" type="noConversion"/>
  </si>
  <si>
    <t>一般债券</t>
    <phoneticPr fontId="3" type="noConversion"/>
  </si>
  <si>
    <t>P15500112-0005</t>
    <phoneticPr fontId="3" type="noConversion"/>
  </si>
  <si>
    <t>2021年10月</t>
    <phoneticPr fontId="3" type="noConversion"/>
  </si>
  <si>
    <t>重庆市渝北区悦来初级中学校新建工程</t>
  </si>
  <si>
    <t>P16500112-0001</t>
  </si>
  <si>
    <t>重庆市渝北区悦来
初级中学校</t>
    <phoneticPr fontId="3" type="noConversion"/>
  </si>
  <si>
    <t>公路</t>
    <phoneticPr fontId="3" type="noConversion"/>
  </si>
  <si>
    <t>区交通局</t>
    <phoneticPr fontId="3" type="noConversion"/>
  </si>
  <si>
    <t>重庆渝北农村基础
设施建设有限公司</t>
    <phoneticPr fontId="3" type="noConversion"/>
  </si>
  <si>
    <t>产业园区基础设施</t>
    <phoneticPr fontId="3" type="noConversion"/>
  </si>
  <si>
    <t>区国资委</t>
    <phoneticPr fontId="3" type="noConversion"/>
  </si>
  <si>
    <t>重庆渝北城市更新
建设有限公司</t>
    <phoneticPr fontId="3" type="noConversion"/>
  </si>
  <si>
    <t>专项债券</t>
    <phoneticPr fontId="3" type="noConversion"/>
  </si>
  <si>
    <t>区住房城乡建委</t>
    <phoneticPr fontId="3" type="noConversion"/>
  </si>
  <si>
    <t>重庆市农业园区乡村振兴项目（一期）</t>
  </si>
  <si>
    <t>P19500112-0002</t>
  </si>
  <si>
    <t>农林水利</t>
    <phoneticPr fontId="3" type="noConversion"/>
  </si>
  <si>
    <t>区农业农村委</t>
    <phoneticPr fontId="3" type="noConversion"/>
  </si>
  <si>
    <t>徐堡污水处理厂及管网项目</t>
  </si>
  <si>
    <t>P19500112-0016</t>
  </si>
  <si>
    <t>生态环保</t>
    <phoneticPr fontId="3" type="noConversion"/>
  </si>
  <si>
    <t>区环保局</t>
    <phoneticPr fontId="3" type="noConversion"/>
  </si>
  <si>
    <t>专项债券</t>
    <phoneticPr fontId="3" type="noConversion"/>
  </si>
  <si>
    <t>产业园区基础设施</t>
    <phoneticPr fontId="3" type="noConversion"/>
  </si>
  <si>
    <t>区国资委</t>
    <phoneticPr fontId="3" type="noConversion"/>
  </si>
  <si>
    <t>重庆创新经济走廊开发建设有限公司</t>
    <phoneticPr fontId="3" type="noConversion"/>
  </si>
  <si>
    <t>重庆空港新城开发
建设有限公司</t>
    <phoneticPr fontId="4" type="noConversion"/>
  </si>
  <si>
    <t>重庆空港经济开发
建设有限公司</t>
    <phoneticPr fontId="3" type="noConversion"/>
  </si>
  <si>
    <t>重庆空港工业园区智慧建筑产业园配套基础设施项目</t>
  </si>
  <si>
    <t>重庆仙桃数据谷投资管理有限公司</t>
    <phoneticPr fontId="3" type="noConversion"/>
  </si>
  <si>
    <t>重庆市渝北区中医院三级甲等医院建设项目</t>
    <phoneticPr fontId="3" type="noConversion"/>
  </si>
  <si>
    <t>P17500112-0009</t>
    <phoneticPr fontId="3" type="noConversion"/>
  </si>
  <si>
    <t>医疗卫生</t>
    <phoneticPr fontId="3" type="noConversion"/>
  </si>
  <si>
    <t>区卫健委</t>
    <phoneticPr fontId="3" type="noConversion"/>
  </si>
  <si>
    <t>重庆市渝北区中医院</t>
  </si>
  <si>
    <t>一、2020年末地方政府债务余额</t>
    <phoneticPr fontId="3" type="noConversion"/>
  </si>
  <si>
    <t>二、2021年地方政府债务限额</t>
    <phoneticPr fontId="3" type="noConversion"/>
  </si>
  <si>
    <t>三、2021年地方政府债务发行决算数</t>
    <phoneticPr fontId="3" type="noConversion"/>
  </si>
  <si>
    <t>四、2021年地方政府债务还本决算数</t>
    <phoneticPr fontId="3" type="noConversion"/>
  </si>
  <si>
    <t>五、2021年地方政府债务付息决算数</t>
    <phoneticPr fontId="3" type="noConversion"/>
  </si>
  <si>
    <t>六、2021年末地方政府债务余额决算数</t>
    <phoneticPr fontId="3" type="noConversion"/>
  </si>
  <si>
    <t xml:space="preserve">              专项债务</t>
    <phoneticPr fontId="3" type="noConversion"/>
  </si>
  <si>
    <t>七、2021年地方政府债务限额</t>
    <phoneticPr fontId="3" type="noConversion"/>
  </si>
  <si>
    <t xml:space="preserve">             专项债务</t>
    <phoneticPr fontId="3" type="noConversion"/>
  </si>
  <si>
    <t>备注：1.2021年发行政府新增债券19亿元，期限为：三年期1亿元，五年期1亿元，三十年期17亿元。
     2.2021年发行的再融资债券25.8亿元，用于偿还到期政府债券。</t>
    <phoneticPr fontId="84" type="noConversion"/>
  </si>
  <si>
    <t xml:space="preserve">    人大信访工作</t>
  </si>
  <si>
    <t xml:space="preserve">    专项业务及机关事务管理</t>
  </si>
  <si>
    <t xml:space="preserve">    其他税收事务支出</t>
  </si>
  <si>
    <t xml:space="preserve">    招商引资</t>
  </si>
  <si>
    <t xml:space="preserve">    特别业务</t>
  </si>
  <si>
    <t xml:space="preserve">    “两庭”建设</t>
  </si>
  <si>
    <t xml:space="preserve">    律师管理</t>
  </si>
  <si>
    <t xml:space="preserve">    公共法律服务</t>
  </si>
  <si>
    <t xml:space="preserve">    城市中小学校舍建设</t>
  </si>
  <si>
    <t xml:space="preserve">    科技成果转化与扩散</t>
  </si>
  <si>
    <t xml:space="preserve">    文化展示及纪念机构</t>
  </si>
  <si>
    <t xml:space="preserve">    体育竞赛</t>
  </si>
  <si>
    <t xml:space="preserve">    传输发射</t>
  </si>
  <si>
    <t xml:space="preserve">    广播电视事务</t>
  </si>
  <si>
    <t xml:space="preserve">    劳动人事争议调解仲裁</t>
  </si>
  <si>
    <t xml:space="preserve">    社会组织管理</t>
  </si>
  <si>
    <t xml:space="preserve">    优抚事业单位支出</t>
  </si>
  <si>
    <t xml:space="preserve">    养老服务</t>
  </si>
  <si>
    <t xml:space="preserve">    其他行政事业单位医疗支出</t>
  </si>
  <si>
    <t xml:space="preserve">    辐射</t>
  </si>
  <si>
    <t xml:space="preserve">    政策性社会性支出补助</t>
  </si>
  <si>
    <t xml:space="preserve">    退耕还林粮食费用补贴</t>
  </si>
  <si>
    <t xml:space="preserve">    小城镇基础设施建设</t>
  </si>
  <si>
    <t xml:space="preserve">    农业结构调整补贴</t>
  </si>
  <si>
    <t xml:space="preserve">    农村社会事业</t>
  </si>
  <si>
    <t xml:space="preserve">    信息管理</t>
  </si>
  <si>
    <t xml:space="preserve">    防汛</t>
  </si>
  <si>
    <t xml:space="preserve">    农村水利</t>
  </si>
  <si>
    <t xml:space="preserve">    其他水利支出</t>
  </si>
  <si>
    <t xml:space="preserve">    对村级公益事业建设的补助</t>
  </si>
  <si>
    <t xml:space="preserve">    航道维护</t>
  </si>
  <si>
    <t xml:space="preserve">    救助打捞</t>
  </si>
  <si>
    <t xml:space="preserve">    海事管理</t>
  </si>
  <si>
    <t xml:space="preserve">  民用航空运输</t>
  </si>
  <si>
    <t xml:space="preserve">    其他民用航空运输支出</t>
  </si>
  <si>
    <t xml:space="preserve">  邮政业支出</t>
  </si>
  <si>
    <t xml:space="preserve">    工程建设及运行维护</t>
  </si>
  <si>
    <t xml:space="preserve">    产业发展</t>
  </si>
  <si>
    <t xml:space="preserve">    其他商业服务业等支出(项)</t>
  </si>
  <si>
    <t xml:space="preserve">    其他自然资源事务支出</t>
  </si>
  <si>
    <t xml:space="preserve">    气象信息传输及管理</t>
  </si>
  <si>
    <t xml:space="preserve">    老旧小区改造</t>
  </si>
  <si>
    <t xml:space="preserve">    肉类储备</t>
  </si>
  <si>
    <t xml:space="preserve">    应急物资储备</t>
  </si>
  <si>
    <t xml:space="preserve">    地震环境探察</t>
  </si>
  <si>
    <t xml:space="preserve">    自然灾害灾后重建补助</t>
  </si>
  <si>
    <t xml:space="preserve">  其他灾害防治及应急管理支出(款)</t>
  </si>
  <si>
    <t xml:space="preserve">    其他灾害防治及应急管理支出(项)</t>
  </si>
  <si>
    <t>合  计</t>
    <phoneticPr fontId="3" type="noConversion"/>
  </si>
  <si>
    <t xml:space="preserve">    用于城乡医疗救助的彩票公益金支出</t>
  </si>
  <si>
    <t xml:space="preserve">    其他地方自行试点项目收益专项债券发行费用支出</t>
  </si>
  <si>
    <t>合  计</t>
    <phoneticPr fontId="3" type="noConversion"/>
  </si>
  <si>
    <t>2021年一般公共预算财政拨款基本支出</t>
    <phoneticPr fontId="3" type="noConversion"/>
  </si>
  <si>
    <t xml:space="preserve">  对机关事业单位职业年金的补助</t>
  </si>
  <si>
    <t>合   计</t>
    <phoneticPr fontId="3" type="noConversion"/>
  </si>
  <si>
    <t>国有资源(资产)有偿使用收入</t>
    <phoneticPr fontId="3" type="noConversion"/>
  </si>
  <si>
    <t xml:space="preserve">  2．公务用车购置及运行维护费</t>
    <phoneticPr fontId="3" type="noConversion"/>
  </si>
  <si>
    <t>农业产业发展资金</t>
  </si>
  <si>
    <t>地质灾害治理资金</t>
  </si>
  <si>
    <t>国土绿化项目资金</t>
  </si>
  <si>
    <t>低保专项经费</t>
  </si>
  <si>
    <t>计生惠民专项经费</t>
  </si>
  <si>
    <t>村社保洁员专项经费</t>
  </si>
  <si>
    <t>衔接推进乡村振兴</t>
  </si>
  <si>
    <t>农田建设市级专项</t>
  </si>
  <si>
    <t>村（社区）干部保险补助</t>
  </si>
  <si>
    <t>社会治理</t>
  </si>
  <si>
    <t>普查、选举经费</t>
  </si>
  <si>
    <t>优抚对象补助经费</t>
  </si>
  <si>
    <t>老年人高龄补助经费</t>
  </si>
  <si>
    <t>残疾人康复、护理专项经费</t>
  </si>
  <si>
    <t>卫生创建工作</t>
  </si>
  <si>
    <t>临时救助专项经费</t>
  </si>
  <si>
    <t>高速公路和长江绿化土地租金</t>
  </si>
  <si>
    <t>农村人居环境整治</t>
  </si>
  <si>
    <t>森林防火资金</t>
  </si>
  <si>
    <t>集中供水工程资金</t>
  </si>
  <si>
    <t>农村自来水水价补助</t>
  </si>
  <si>
    <t>高龄补助资金</t>
  </si>
  <si>
    <t>到户到人扶持项目</t>
  </si>
  <si>
    <t>城管执法人员经费</t>
  </si>
  <si>
    <t>非公党建专项经费</t>
  </si>
  <si>
    <t>动物防疫补助资金</t>
  </si>
  <si>
    <t>困境儿童救助</t>
  </si>
  <si>
    <t>老党员生活补助</t>
  </si>
  <si>
    <t>2021年选调生到村任职补助经费</t>
  </si>
  <si>
    <t>特殊疑难信访问题专项资金</t>
  </si>
  <si>
    <t>旱土村污水处理站污水处理设施资金</t>
  </si>
  <si>
    <t>2021年区级文化旅游发展专项资金</t>
  </si>
  <si>
    <t>镇街住房补贴</t>
  </si>
  <si>
    <t>示范型服务站建设经费</t>
  </si>
  <si>
    <t>城乡低保、特困、敬老院等节日慰问</t>
  </si>
  <si>
    <t>老兵之家运行维护费</t>
  </si>
  <si>
    <t>农村综合改革试点补助</t>
  </si>
  <si>
    <t>2020年度非公党建考核经费</t>
  </si>
  <si>
    <t>社区矫正及安置帮教经费</t>
  </si>
  <si>
    <t>派出监察室公用经费</t>
  </si>
  <si>
    <t>选调生到村任职补助经费</t>
  </si>
  <si>
    <t>老党员生活补贴市级补助</t>
  </si>
  <si>
    <t>人口普查两员补助经费</t>
  </si>
  <si>
    <t>2020年因灾倒塌和损坏房屋恢复重建补助资金</t>
  </si>
  <si>
    <t>计生家庭临时困难救助等资金</t>
  </si>
  <si>
    <t>计生惠民资金</t>
  </si>
  <si>
    <t>清算高龄失能养老服务补贴资金</t>
  </si>
  <si>
    <t>三四级智力精神残疾人护理补贴</t>
  </si>
  <si>
    <t>城乡低保、特困、孤儿、事实无人抚养儿童、敬老院节日慰问</t>
  </si>
  <si>
    <t>困难残疾人节日慰问</t>
  </si>
  <si>
    <t>90-99岁高龄老人、空巢特困老人节日慰问</t>
  </si>
  <si>
    <t>义务兵家庭节日慰问</t>
  </si>
  <si>
    <t>残疾人精准康复、有线电视维护费服务-残疾人事业经费</t>
  </si>
  <si>
    <t>2021年卫生创建工作补助</t>
  </si>
  <si>
    <t>2021年社会保障专项转移支付预算指标（退役军人事务管理）</t>
  </si>
  <si>
    <t>2021年国家定期抚恤补助优抚对象医疗解困救助资金</t>
  </si>
  <si>
    <t>公共区域适老化改造</t>
  </si>
  <si>
    <t>创建全国法治政府建设示范区经费</t>
  </si>
  <si>
    <t>相关镇街柑橘大实蝇疫情防控资金</t>
  </si>
  <si>
    <t>2021年市级农村综合改革转移支付预算10个项目</t>
  </si>
  <si>
    <t>木耳镇石坪村美丽宜居村庄建设</t>
  </si>
  <si>
    <t>水产养殖种质资源普查</t>
  </si>
  <si>
    <t>2021年中央农业生产发展、耕地地力保护工作经费等资金预算</t>
  </si>
  <si>
    <t>农业生产社会化试点项目</t>
  </si>
  <si>
    <t>市级农业专项资金（农业生产发展）--农机购置补贴监管及农机装备水平提升</t>
  </si>
  <si>
    <t>农业产业发展--现代农业产业园区创建</t>
  </si>
  <si>
    <t>市级农业专项资金（农业生产发展）--现代农业产业园</t>
  </si>
  <si>
    <t>2021年中央林业改革发展资金-（2021年国土绿化第一批资金）</t>
  </si>
  <si>
    <t>清算下达2020年森林植被恢复费（第一批）-（2021年国土绿化第一批资金）</t>
  </si>
  <si>
    <t>农村自来水水价补贴</t>
  </si>
  <si>
    <t>集中供水工程运行维护补助</t>
  </si>
  <si>
    <t>东方红水库流域水环境综合治理</t>
  </si>
  <si>
    <t>2021年中央农业生产和水利救灾资金预算（第一批）-农业生产救灾资金</t>
  </si>
  <si>
    <t>农村生活垃圾治理收运处置体系建设示范补助资金（城管局）</t>
  </si>
  <si>
    <t>致富带头人培育项目</t>
  </si>
  <si>
    <t>2021年中央财政衔接推进乡村振兴补助资金预算（木耳镇良桥村2021年度公路硬化项目）</t>
  </si>
  <si>
    <t>2019年动物防疫补助资金</t>
  </si>
  <si>
    <t>农业资源与生态保护--植物疫情监控防疫</t>
  </si>
  <si>
    <t>农田建设补助（市级农业专项）-（粮油生产基地宜机化改造）</t>
  </si>
  <si>
    <t>2020年农村“厕所革命”市级奖补资金</t>
  </si>
  <si>
    <t>村社保洁员补助</t>
  </si>
  <si>
    <t>2021年第6批地质灾害补助及整治工程经费</t>
  </si>
  <si>
    <t>2021年第5批地质灾害补助及整治工程经费</t>
  </si>
  <si>
    <t>地质灾害防治</t>
  </si>
  <si>
    <t>金刚村下板桥污水处理站</t>
  </si>
  <si>
    <t>金刚村唐家湾污水处理站</t>
  </si>
  <si>
    <t>城管执法支队差旅费</t>
  </si>
  <si>
    <t>城管执法支队未休工龄假补助</t>
  </si>
  <si>
    <t>城管执法支队邮电费</t>
  </si>
  <si>
    <t>城管执法支队平时工作考核</t>
  </si>
  <si>
    <t>城管执法支队其他商品和服务支出</t>
  </si>
  <si>
    <t>城管执法支队办公费</t>
  </si>
  <si>
    <t>两防一体化社区</t>
  </si>
  <si>
    <t>2021年市级生态环境“以奖促治”专项资金预算</t>
  </si>
  <si>
    <t>粮食应急供应考核工作</t>
  </si>
  <si>
    <t>2021年中央农业生产发展、耕地地力保护工作经费等资金预算（留云小筑家庭农场）</t>
  </si>
  <si>
    <t>2021年中央农业生产发展、耕地地力保护工作经费等资金预算（云美苗木合作社）</t>
  </si>
  <si>
    <t>2021年中央农业生产发展、耕地地力保护工作经费等资金预算（稀稀果家庭农场）</t>
  </si>
  <si>
    <t>2021年中央农业生产发展、耕地地力保护工作经费等资金预算（楼房沟合作社）</t>
  </si>
  <si>
    <t>2021年非公党建经费</t>
  </si>
  <si>
    <t>2021年区人大换届选举经费</t>
  </si>
  <si>
    <t>第七次人口普查“两员补助”经费</t>
  </si>
  <si>
    <t>网格化社会治理经费</t>
  </si>
  <si>
    <t>村社保洁员经费</t>
  </si>
  <si>
    <t>优抚对象家庭租住重庆市公共租赁住房的租金补助</t>
  </si>
  <si>
    <t>村干部参加社会保险缴费补助</t>
  </si>
  <si>
    <t>村（社区）干部意外伤害保险费</t>
  </si>
  <si>
    <t>优抚对象医疗补助金和节日慰问金</t>
  </si>
  <si>
    <t>城市低保金</t>
  </si>
  <si>
    <t>农村低保金</t>
  </si>
  <si>
    <t>临时救助</t>
  </si>
  <si>
    <t>经济困难高龄失能老年人养老服务补贴</t>
  </si>
  <si>
    <t>贫困残疾人生活补贴和重度残疾人护理补贴</t>
  </si>
  <si>
    <t>计生惠民</t>
  </si>
  <si>
    <t>老年人高龄津贴</t>
  </si>
  <si>
    <t>城区菜市场管理经费</t>
  </si>
  <si>
    <t>活禽经营户关停补助</t>
  </si>
  <si>
    <t>森林防火以奖代补</t>
  </si>
  <si>
    <t>2021年国土绿化提升行动</t>
  </si>
  <si>
    <t>建档立卡贫困户春节慰问</t>
  </si>
  <si>
    <t>区人大换届选举经费</t>
  </si>
  <si>
    <t>非公党建经费</t>
  </si>
  <si>
    <t>人口普查“两员补助”</t>
  </si>
  <si>
    <t>第七次人口普查两员经费</t>
  </si>
  <si>
    <t>老党员生活补贴</t>
  </si>
  <si>
    <t>2021年网格经费</t>
  </si>
  <si>
    <t>2021年网格化社会治理经费</t>
  </si>
  <si>
    <t>2021年镇街司法所社区矫正帮教经费</t>
  </si>
  <si>
    <t>镇街维稳经费</t>
  </si>
  <si>
    <t>古路中学土地租金</t>
  </si>
  <si>
    <t>村社区干部意外伤害保险费</t>
  </si>
  <si>
    <t>经济困难高龄失能养老服务补贴</t>
  </si>
  <si>
    <t>贫困残疾人重度残疾人生活护理补贴</t>
  </si>
  <si>
    <t>城镇居民低保补助</t>
  </si>
  <si>
    <t>农村居民低保补助</t>
  </si>
  <si>
    <t>镇街退役军人事务站补助资金</t>
  </si>
  <si>
    <t>2021年优抚对象生活解困救助资金</t>
  </si>
  <si>
    <t>2021年元旦春节期间走访慰问</t>
  </si>
  <si>
    <t>2021年三四级精神残疾人护理补贴</t>
  </si>
  <si>
    <t>2021年高龄失能养老服务补贴</t>
  </si>
  <si>
    <t>残疾人康复等相关费用</t>
  </si>
  <si>
    <t>计生惠民补助</t>
  </si>
  <si>
    <t>优抚对象医疗补助和节日慰问</t>
  </si>
  <si>
    <t>2021年计生家庭临时困难救助资金</t>
  </si>
  <si>
    <t>2021年农村环境保洁员经费</t>
  </si>
  <si>
    <t>新塘湾村级污水处理设施资金</t>
  </si>
  <si>
    <t>2020年农村生活垃圾治理考核经费</t>
  </si>
  <si>
    <t>城管执法大队补贴资金</t>
  </si>
  <si>
    <t>森林防火阻隔带抚育</t>
  </si>
  <si>
    <t>高速公路绿化土地租金</t>
  </si>
  <si>
    <t>建档立卡贫困户到户到人扶持</t>
  </si>
  <si>
    <t>2021年大实蝇春季防控补贴</t>
  </si>
  <si>
    <t>村干部社会保险缴费补助</t>
  </si>
  <si>
    <t>吉星村21年产业基地配套设施建设资金</t>
  </si>
  <si>
    <t>2021年度到户到人扶持资金</t>
  </si>
  <si>
    <t>植物疫情监测防疫项目资金</t>
  </si>
  <si>
    <t>自来水水价补贴</t>
  </si>
  <si>
    <r>
      <t>2021</t>
    </r>
    <r>
      <rPr>
        <sz val="9"/>
        <rFont val="宋体"/>
        <family val="3"/>
        <charset val="134"/>
      </rPr>
      <t>年市级推进乡村振兴项目资金</t>
    </r>
  </si>
  <si>
    <r>
      <t>202</t>
    </r>
    <r>
      <rPr>
        <sz val="9"/>
        <rFont val="宋体"/>
        <family val="3"/>
        <charset val="134"/>
      </rPr>
      <t>1年中央农业产业发展资金</t>
    </r>
  </si>
  <si>
    <r>
      <t>202</t>
    </r>
    <r>
      <rPr>
        <sz val="9"/>
        <rFont val="宋体"/>
        <family val="3"/>
        <charset val="134"/>
      </rPr>
      <t>1年中央农业发展资金</t>
    </r>
  </si>
  <si>
    <r>
      <t>2</t>
    </r>
    <r>
      <rPr>
        <sz val="9"/>
        <rFont val="宋体"/>
        <family val="3"/>
        <charset val="134"/>
      </rPr>
      <t>021年国土绿化提升行动项目资金</t>
    </r>
  </si>
  <si>
    <t>集中供水工程运行维护补助资金</t>
  </si>
  <si>
    <r>
      <t>2</t>
    </r>
    <r>
      <rPr>
        <sz val="9"/>
        <rFont val="宋体"/>
        <family val="3"/>
        <charset val="134"/>
      </rPr>
      <t>1年农业社会化服务试点中央财政资金</t>
    </r>
  </si>
  <si>
    <r>
      <t>2</t>
    </r>
    <r>
      <rPr>
        <sz val="9"/>
        <rFont val="宋体"/>
        <family val="3"/>
        <charset val="134"/>
      </rPr>
      <t>1年农村生活垃圾处置建设示范补助</t>
    </r>
  </si>
  <si>
    <t>中央财政农业救灾资金</t>
  </si>
  <si>
    <t>财政衔接推进乡村振兴资金</t>
  </si>
  <si>
    <t>区农委项目预算项目资金</t>
  </si>
  <si>
    <t>中央农业发展及耕地地力保护工作经费</t>
  </si>
  <si>
    <t>2021年中央成品油价格调整经费</t>
  </si>
  <si>
    <t>区农委动物防疫补助资金</t>
  </si>
  <si>
    <t>市级农业专项资金</t>
  </si>
  <si>
    <t>2021年农产品产地冷藏保鲜建设经费</t>
  </si>
  <si>
    <t>21年农村公益事业一事一议财政奖补资金</t>
  </si>
  <si>
    <t>镇街柑橘大实蝇疫情防控经费</t>
  </si>
  <si>
    <t>享受国家定期抚恤优抚对象租房补助</t>
  </si>
  <si>
    <t>2020年镇街住房补贴</t>
  </si>
  <si>
    <r>
      <t>2</t>
    </r>
    <r>
      <rPr>
        <sz val="9"/>
        <rFont val="宋体"/>
        <family val="3"/>
        <charset val="134"/>
      </rPr>
      <t>1年第地质灾害搬迁补助及整治工程经费</t>
    </r>
  </si>
  <si>
    <r>
      <t>2</t>
    </r>
    <r>
      <rPr>
        <sz val="9"/>
        <rFont val="宋体"/>
        <family val="3"/>
        <charset val="134"/>
      </rPr>
      <t>021年第5批地质灾害防治经费</t>
    </r>
  </si>
  <si>
    <r>
      <t>2</t>
    </r>
    <r>
      <rPr>
        <sz val="9"/>
        <rFont val="宋体"/>
        <family val="3"/>
        <charset val="134"/>
      </rPr>
      <t>1年第二批地质灾害补助及整治工程经费</t>
    </r>
  </si>
  <si>
    <r>
      <t>2</t>
    </r>
    <r>
      <rPr>
        <sz val="9"/>
        <rFont val="宋体"/>
        <family val="3"/>
        <charset val="134"/>
      </rPr>
      <t>021年第6批地质灾害防治经费</t>
    </r>
  </si>
  <si>
    <t>自然灾害后重建补助</t>
  </si>
  <si>
    <t>维稳专项经费－董克云</t>
  </si>
  <si>
    <t>普法宣传经费－新寨村法治宣传阵地建设</t>
  </si>
  <si>
    <t>2021年兴隆镇城市低保金</t>
  </si>
  <si>
    <t>2021年兴隆镇农村低保金</t>
  </si>
  <si>
    <t>困难群众临时救助经费</t>
  </si>
  <si>
    <t>2019年重庆市优抚抚恤（解三难）市级补助资金</t>
  </si>
  <si>
    <t>黄葛村卫生室新建(3000万切块资金）</t>
  </si>
  <si>
    <t>永庆居民新村人工湿地</t>
  </si>
  <si>
    <t>发扬居民新村人工湿地</t>
  </si>
  <si>
    <t>城管执法支队经费</t>
  </si>
  <si>
    <t>森林防火隔离带抚育管理</t>
  </si>
  <si>
    <t>市级农业专项资金（农业生产发展）--乡村振兴市级重点示范村</t>
  </si>
  <si>
    <t>农业产业发展--乡村振兴市级试验示范</t>
  </si>
  <si>
    <t>区级农业产业发展资金-两品蔬菜示范点及经济作物套种</t>
  </si>
  <si>
    <t>农田建设补助--指导性任务资金(农田宜机化改造)</t>
  </si>
  <si>
    <t>兴隆镇天堡寨村美丽宜居村庄建设</t>
  </si>
  <si>
    <t>“5.2”强对流天气农业生产应急救灾资金</t>
  </si>
  <si>
    <t>水产养殖种质资源普查－成品油价格调整对渔业补助</t>
  </si>
  <si>
    <t>2021年乡村振兴驻乡驻村干部工作经费预算</t>
  </si>
  <si>
    <t>2021年水利救灾资金预算</t>
  </si>
  <si>
    <t>2021年市级林业生态保护恢复资金预算（2021年国土绿化第一批资金）</t>
  </si>
  <si>
    <t>提前下达2021年市级林业改革发展和林业生态保护恢复专项资金-（2021年国土绿化第一批资金）</t>
  </si>
  <si>
    <t>下达2021年土地指标跨省域调剂收入安排的支出及农村厕所革命市级奖补资金</t>
  </si>
  <si>
    <t>2021年中国农民丰收节</t>
  </si>
  <si>
    <t>2021年农产品产地冷藏保鲜设施建设项目</t>
  </si>
  <si>
    <t>2021年农村综合改革转移支付一事一议财政奖补10个项目</t>
  </si>
  <si>
    <t>茨竹镇2021年度到户到人扶持</t>
  </si>
  <si>
    <t>清算高龄津贴资金</t>
  </si>
  <si>
    <t>2021年农村供水保障项目资金（2021年财政衔接推进乡村振兴补助资金-茨竹镇中河场镇管网改造工程茨竹镇华蓥村双水井水厂改扩建工程）</t>
  </si>
  <si>
    <t>茨竹镇金银村美丽宜居村庄建设</t>
  </si>
  <si>
    <t>2021年第二批水利救灾资金预算</t>
  </si>
  <si>
    <t>2021年临时救助</t>
  </si>
  <si>
    <t>结算2021年基本公共卫生服务补助</t>
  </si>
  <si>
    <t>2021年市级农村综合改革转移支付预算1个项目</t>
  </si>
  <si>
    <t>2021年农村综合改革转移支付一事一议财政奖补8个项目</t>
  </si>
  <si>
    <t>2021年中央和市级计划生育转移支付资金</t>
  </si>
  <si>
    <t>城市低保救助金</t>
  </si>
  <si>
    <t>农村低保救助金</t>
  </si>
  <si>
    <t>2021年中央农业生产发展、耕地地力保护工作经费等资金预算（寨平合作社）</t>
  </si>
  <si>
    <t>2021年中央农业生产发展、耕地地力保护工作经费等资金预算（放牛坪砂梨合作社）</t>
  </si>
  <si>
    <t>市级农用地土壤污染防治资金预算</t>
  </si>
  <si>
    <t>2019年度市级农业服务体系建设</t>
  </si>
  <si>
    <t>农业生产发展资金等资金-2020年农业生产和水利救灾资金</t>
  </si>
  <si>
    <t>秦家村扶持集体经济发展项目：蔬菜基地建设</t>
  </si>
  <si>
    <t>自力村干河沟整治</t>
  </si>
  <si>
    <t>三江村河道整治</t>
  </si>
  <si>
    <t>收回的资金安排</t>
  </si>
  <si>
    <t>放牛坪梨花节项目</t>
  </si>
  <si>
    <t>花云村天然气管道建设经费</t>
  </si>
  <si>
    <t>部门粮食单双解人员困难补助</t>
  </si>
  <si>
    <t>放牛坪基础设施项目建设补助</t>
  </si>
  <si>
    <t>村级公益事业项目经费</t>
  </si>
  <si>
    <t>救灾资金</t>
  </si>
  <si>
    <t>堤防维修养护专项</t>
  </si>
  <si>
    <t>农村生活垃圾收运</t>
  </si>
  <si>
    <t>人大代表活动</t>
  </si>
  <si>
    <t>社区矫正及安置帮教</t>
  </si>
  <si>
    <t>基层人民调解经费</t>
  </si>
  <si>
    <t>示范型服务站建设</t>
  </si>
  <si>
    <t>大湾镇金凤村2021年水果基地提升</t>
  </si>
  <si>
    <t>农村“厕所革命”</t>
  </si>
  <si>
    <t>点灯村扶持集体经济发展</t>
  </si>
  <si>
    <t>水旱灾害防御培训演练与应急演练培训</t>
  </si>
  <si>
    <t>大湾镇金凤村美丽宜居村庄建设</t>
  </si>
  <si>
    <t>森林资源管护</t>
  </si>
  <si>
    <t>住房补贴</t>
  </si>
  <si>
    <t>农产品产地冷藏保鲜设施建设项目</t>
  </si>
  <si>
    <t>便民服务中心建设项目</t>
  </si>
  <si>
    <t>维稳经费</t>
  </si>
  <si>
    <t>2021年市级林业生态保护恢复专项资金预算指标（2021年国土绿化第一批资金）</t>
  </si>
  <si>
    <t>古镇消防应急项目</t>
  </si>
  <si>
    <t>计生协会保障经费</t>
  </si>
  <si>
    <t>特殊疑难信访专项资金</t>
  </si>
  <si>
    <t>城管执法经费</t>
  </si>
  <si>
    <t>优抚对象家庭租住重庆市公共租赁住房的租金补助经费</t>
  </si>
  <si>
    <t>镇街司法所购买社区矫正社会工作者服务经费</t>
  </si>
  <si>
    <t>镇街民政工作购买服务经费</t>
  </si>
  <si>
    <t>松材线虫病除治</t>
  </si>
  <si>
    <t>2021年大实蝇春季防控药剂补贴</t>
  </si>
  <si>
    <t>清算2021年高龄津贴资金</t>
  </si>
  <si>
    <t>平安建设和社会治理经费</t>
  </si>
  <si>
    <t>2021年农村综合改革转移支付一事一议财政奖补6个项目</t>
  </si>
  <si>
    <t>区级农业产业发展资金-（农产品产地冷藏保鲜设施建设）</t>
  </si>
  <si>
    <t>市级农业专项资金（农业资源与生态保护）</t>
  </si>
  <si>
    <t>石船镇柑橘溃疡病疫情处置资金</t>
  </si>
  <si>
    <t>石船镇伤残军人杨明凡困难补助</t>
  </si>
  <si>
    <t>农田建设补助（市级农业专项）-（“情定关兴”农旅融合示范项目）</t>
  </si>
  <si>
    <t>“老兵之家”运行维护经费</t>
  </si>
  <si>
    <t>维稳专项经费</t>
  </si>
  <si>
    <t>平安驿站建设经费</t>
  </si>
  <si>
    <t>石垭村扶持集体经济发展项目：大米和手工面生产加工厂建设项目</t>
  </si>
  <si>
    <t>关兴村扶持集体经济发展项目：聚居区门市购买</t>
  </si>
  <si>
    <t>关兴经果林乡村旅游配套道路建设（文旅专项资金）</t>
  </si>
  <si>
    <t>关兴差转台公路建设经费</t>
  </si>
  <si>
    <t>年初预算项目支出</t>
  </si>
  <si>
    <t>镇街文化中心（站）免费开放运行经费</t>
  </si>
  <si>
    <t>优抚对象医疗补助金、节日慰问金</t>
  </si>
  <si>
    <t>城市低保资金</t>
  </si>
  <si>
    <t>计生惠民中央资金</t>
  </si>
  <si>
    <t>村级文化室运行经费</t>
  </si>
  <si>
    <t>计生惠民市级资金</t>
  </si>
  <si>
    <t>经济困难高龄失能老年人养老服务补贴市级资金</t>
  </si>
  <si>
    <t>农村低保资金</t>
  </si>
  <si>
    <t>江口村信访接访"民情茶室"建设经费</t>
  </si>
  <si>
    <t>年初预算基本支出派出监察室公用经费</t>
  </si>
  <si>
    <t>民防疏散基地建设</t>
  </si>
  <si>
    <t>主城九区2020年人防业务建设费</t>
  </si>
  <si>
    <t>第十一届渝北区印盒李花节补助（文旅专项资金）</t>
  </si>
  <si>
    <t>2020年免费开放绩效考核经费</t>
  </si>
  <si>
    <t>江口村民情茶室改造经费</t>
  </si>
  <si>
    <t>前锋村帮扶资金</t>
  </si>
  <si>
    <t>龙安村脱贫攻坚成果巩固经费</t>
  </si>
  <si>
    <t>驻区部队营区环境整治项目</t>
  </si>
  <si>
    <t>中坪村污水处理站</t>
  </si>
  <si>
    <t>2021年特色小城镇建设项目市级补助资金</t>
  </si>
  <si>
    <t>2020堤防维修养护资金</t>
  </si>
  <si>
    <t>2020年农村人居环境整治激励奖补资金预算（统景镇田牧沟）</t>
  </si>
  <si>
    <t>农业生产救灾资金</t>
  </si>
  <si>
    <t>市级农业专项资金（农业生产发展）--智慧农业“四大行动”推广应用项目</t>
  </si>
  <si>
    <t>农田建设补助（市级农业专项）</t>
  </si>
  <si>
    <t>两岔水厂黄印西新村扩网</t>
  </si>
  <si>
    <t>统景镇西新村2021年产业提升配套项目建设（市级）</t>
  </si>
  <si>
    <t>2021年中央财政衔接推进乡村振兴补助资金预算(渝北区2021年度防返贫突出问题解决项目)</t>
  </si>
  <si>
    <t>2021年中央财政衔接推进乡村振兴补助资金预算（统景镇长堰村2021年产业基地配套设施）</t>
  </si>
  <si>
    <t>农村生活垃圾治理收运处置体系建设示范补助资金（统景镇）</t>
  </si>
  <si>
    <t>江口村扶持集体经济发展项目：生态鱼池修建</t>
  </si>
  <si>
    <t>统景柑橘节及印盒李花节项目</t>
  </si>
  <si>
    <t>安全生产专项资金--78156部队房屋周边安全隐患整治</t>
  </si>
  <si>
    <t>“渝北橙熟了”直播带货活动</t>
  </si>
  <si>
    <t>青龙村数字乡村试点建设</t>
  </si>
  <si>
    <t>“畅晚庭”改造提升经费</t>
  </si>
  <si>
    <t>应急演练经费</t>
  </si>
  <si>
    <t>青龙村马鞍山污水处理站</t>
  </si>
  <si>
    <t>青龙村蒋家湾污水处理站</t>
  </si>
  <si>
    <t>2021年第1批地质灾害防治经费</t>
  </si>
  <si>
    <t>青龙村产业发展</t>
  </si>
  <si>
    <t>信访维稳安全监管应急经费</t>
  </si>
  <si>
    <t>大盛镇人和村2021年度产业配套设施项目（中央）</t>
  </si>
  <si>
    <t>大盛镇鱼塘村2021年集体经济发展项目（中央）</t>
  </si>
  <si>
    <t>大盛镇东山村2021年柑橘基地提升项目（中央）</t>
  </si>
  <si>
    <t>大盛镇菊花坝村2021年食用菌基地扩建项（中央）</t>
  </si>
  <si>
    <t>大盛镇云龙村2021年集体经济发展项目（中央）</t>
  </si>
  <si>
    <t>大盛镇大盛村2021年柑橘基地项目（中央）</t>
  </si>
  <si>
    <t>衔接推进乡村振兴财力补助（渝北区大盛镇隆仁村2021年柑橘基地配套设施项目）</t>
  </si>
  <si>
    <t>农田建设补助（市级农业专项）-（碎石化作业社会化服务）</t>
  </si>
  <si>
    <t>市级农业专项资金（农业生产发展）-（乡村振兴市级重点镇村建设）</t>
  </si>
  <si>
    <t>2021年中央农业生产发展、耕地地力保护工作经费等资金预算(小林家庭农场)</t>
  </si>
  <si>
    <t>提前下达2021年市级林业改革发展和林业生态保护恢复专项资金--(2021年国土绿化第一批资金)</t>
  </si>
  <si>
    <t>农机社会化服务组织进行能力提升建设</t>
  </si>
  <si>
    <t>农业服务体系建设-农村“三变”改革成效明显激励支持</t>
  </si>
  <si>
    <t>农村生活垃圾治理收运处置体系建设示范补助资金（大盛镇）</t>
  </si>
  <si>
    <t>2021年中央财政衔接推进乡村振兴补助资金预算（大盛镇隆仁村2021年柑橘基地配套建设项目）</t>
  </si>
  <si>
    <t>2021年中央财政衔接推进乡村振兴补助资金预算（大盛镇千盏村2021年度产业项目）</t>
  </si>
  <si>
    <t>集中供水工程运行维护补助（大盛镇千盏村供水工程主管网更换）</t>
  </si>
  <si>
    <t>2020年农村人居环境整治激励奖补资金预算</t>
  </si>
  <si>
    <t>2021年农村综合改革转移支付一事一议财政奖补4个项目</t>
  </si>
  <si>
    <t>2021年优抚对象医疗保障中央补助资金</t>
  </si>
  <si>
    <t>顺龙村卫生室建设</t>
  </si>
  <si>
    <t>环境保护资金</t>
  </si>
  <si>
    <t>水利发展专项资金</t>
  </si>
  <si>
    <t>镇街公共服务经费</t>
  </si>
  <si>
    <t>安全生产专项资金</t>
  </si>
  <si>
    <t>排花洞水厂改扩建工程</t>
  </si>
  <si>
    <r>
      <t>2021</t>
    </r>
    <r>
      <rPr>
        <sz val="9"/>
        <color theme="1"/>
        <rFont val="宋体"/>
        <family val="3"/>
        <charset val="134"/>
      </rPr>
      <t>年第</t>
    </r>
    <r>
      <rPr>
        <sz val="9"/>
        <color theme="1"/>
        <rFont val="Tahoma"/>
        <family val="2"/>
      </rPr>
      <t>6</t>
    </r>
    <r>
      <rPr>
        <sz val="9"/>
        <color theme="1"/>
        <rFont val="宋体"/>
        <family val="3"/>
        <charset val="134"/>
      </rPr>
      <t>批地质灾害补助及整治工程经费</t>
    </r>
  </si>
  <si>
    <r>
      <t>残疾人精准康复、有线电视维护费服务</t>
    </r>
    <r>
      <rPr>
        <sz val="9"/>
        <color theme="1"/>
        <rFont val="Tahoma"/>
        <family val="2"/>
      </rPr>
      <t>-</t>
    </r>
    <r>
      <rPr>
        <sz val="9"/>
        <color theme="1"/>
        <rFont val="宋体"/>
        <family val="3"/>
        <charset val="134"/>
      </rPr>
      <t>残疾人事业经费</t>
    </r>
  </si>
  <si>
    <r>
      <t>结算</t>
    </r>
    <r>
      <rPr>
        <sz val="9"/>
        <color theme="1"/>
        <rFont val="Tahoma"/>
        <family val="2"/>
      </rPr>
      <t>2021</t>
    </r>
    <r>
      <rPr>
        <sz val="9"/>
        <color theme="1"/>
        <rFont val="宋体"/>
        <family val="3"/>
        <charset val="134"/>
      </rPr>
      <t>年基本公共卫生服务补助</t>
    </r>
  </si>
  <si>
    <r>
      <t>2019</t>
    </r>
    <r>
      <rPr>
        <sz val="9"/>
        <color theme="1"/>
        <rFont val="宋体"/>
        <family val="3"/>
        <charset val="134"/>
      </rPr>
      <t>年重庆市优抚抚恤（解三难）市级补助资金</t>
    </r>
  </si>
  <si>
    <r>
      <t>90-99</t>
    </r>
    <r>
      <rPr>
        <sz val="9"/>
        <color theme="1"/>
        <rFont val="宋体"/>
        <family val="3"/>
        <charset val="134"/>
      </rPr>
      <t>岁高龄老人、空巢特困老人节日慰问</t>
    </r>
  </si>
  <si>
    <r>
      <t>2019</t>
    </r>
    <r>
      <rPr>
        <sz val="9"/>
        <color theme="1"/>
        <rFont val="宋体"/>
        <family val="3"/>
        <charset val="134"/>
      </rPr>
      <t>年动物防疫补助资金</t>
    </r>
  </si>
  <si>
    <t>木耳镇小计</t>
    <phoneticPr fontId="3" type="noConversion"/>
  </si>
  <si>
    <t>玉峰山镇小计</t>
    <phoneticPr fontId="3" type="noConversion"/>
  </si>
  <si>
    <t>古路镇小计</t>
    <phoneticPr fontId="3" type="noConversion"/>
  </si>
  <si>
    <t>兴隆镇小计</t>
    <phoneticPr fontId="3" type="noConversion"/>
  </si>
  <si>
    <t>茨竹镇小计</t>
    <phoneticPr fontId="3" type="noConversion"/>
  </si>
  <si>
    <t>大湾镇小计</t>
    <phoneticPr fontId="3" type="noConversion"/>
  </si>
  <si>
    <t>龙兴镇小计</t>
    <phoneticPr fontId="3" type="noConversion"/>
  </si>
  <si>
    <t>石船镇小计</t>
    <phoneticPr fontId="3" type="noConversion"/>
  </si>
  <si>
    <t>统景镇小计</t>
    <phoneticPr fontId="3" type="noConversion"/>
  </si>
  <si>
    <t>大盛镇小计</t>
    <phoneticPr fontId="3" type="noConversion"/>
  </si>
  <si>
    <t>洛碛镇小计</t>
    <phoneticPr fontId="3" type="noConversion"/>
  </si>
  <si>
    <t xml:space="preserve">支      出  </t>
    <phoneticPr fontId="3" type="noConversion"/>
  </si>
  <si>
    <t>国有企业退休人员社会化管理补助支出</t>
  </si>
  <si>
    <t>渝北区2021年财政决算报告</t>
    <phoneticPr fontId="3" type="noConversion"/>
  </si>
  <si>
    <t>1．2021年渝北区财政决算表</t>
  </si>
  <si>
    <t>2．2021年渝北区一般公共预算收支决算表</t>
  </si>
  <si>
    <t>3．2021年渝北区政府性基金预算收支决算表</t>
  </si>
  <si>
    <t>4．2021年渝北区国有资本经营预算收支决算表</t>
  </si>
  <si>
    <t>5．2021年渝北区社会保险基金预算收支决算表</t>
  </si>
  <si>
    <t>6．2021年渝北区三公经费决算情况表</t>
  </si>
  <si>
    <t>7．2021年渝北区区级财政决算表</t>
  </si>
  <si>
    <t>8．2021年渝北区区级一般公共预算收支决算表</t>
  </si>
  <si>
    <t>9．2021年渝北区区级一般公共预算支出决算表</t>
  </si>
  <si>
    <t>10.   2021年渝北区区级一般公共预算基本支出决算表</t>
  </si>
  <si>
    <t>11.  2021年渝北区区级一般公共预算转移性收支决算表</t>
  </si>
  <si>
    <t>12.  2021年渝北区区级一般公共预算转移支付决算表</t>
  </si>
  <si>
    <t>13.  2021年渝北区区级一般公共预算一般性转移支付决算表</t>
  </si>
  <si>
    <t>14.  2021年渝北区区级一般公共预算专项转移支付决算表</t>
  </si>
  <si>
    <t>15.  2021年渝北区区级政府性基金预算收支决算表</t>
  </si>
  <si>
    <t>16.  2021年渝北区区级政府性基金预算支出决算表</t>
  </si>
  <si>
    <t>17.  2021年渝北区区级政府性基金专项转移支付决算表</t>
  </si>
  <si>
    <t>18.  2021年渝北区区级国有资本经营预算收支决算表</t>
  </si>
  <si>
    <t>19．2021年渝北区区级社会保障基金预算收支决算表</t>
  </si>
  <si>
    <t>20.  2021年重庆市渝北区政府债务限额及余额决算情况表</t>
  </si>
  <si>
    <t>21.  2021年重庆市渝北区政府债券使用情况表</t>
  </si>
  <si>
    <t>22.  2021年重庆市渝北区政府债务相关情况表</t>
  </si>
  <si>
    <t>2021年渝北区财政决算表</t>
    <phoneticPr fontId="4" type="noConversion"/>
  </si>
  <si>
    <t>2021年渝北区一般公共预算收支决算表</t>
    <phoneticPr fontId="4" type="noConversion"/>
  </si>
  <si>
    <t>2021年渝北区政府性基金预算收支决算表</t>
    <phoneticPr fontId="4" type="noConversion"/>
  </si>
  <si>
    <t>2021年渝北区国有资本经营预算收支决算表</t>
    <phoneticPr fontId="4" type="noConversion"/>
  </si>
  <si>
    <t>2021年渝北区社会保险基金预算收支决算表</t>
    <phoneticPr fontId="4" type="noConversion"/>
  </si>
  <si>
    <t>2021年渝北区区级财政决算表</t>
    <phoneticPr fontId="4" type="noConversion"/>
  </si>
  <si>
    <t>2021年渝北区区级一般公共预算收支决算表</t>
    <phoneticPr fontId="4" type="noConversion"/>
  </si>
  <si>
    <t>2021年渝北区区级一般公共预算支出决算表</t>
    <phoneticPr fontId="3" type="noConversion"/>
  </si>
  <si>
    <t>2021年渝北区区级一般公共预算基本支出决算表</t>
    <phoneticPr fontId="4" type="noConversion"/>
  </si>
  <si>
    <t>2021年渝北区区级一般公共预算转移性收支决算表</t>
    <phoneticPr fontId="3" type="noConversion"/>
  </si>
  <si>
    <t>2021年渝北区区级一般公共预算转移支付决算表</t>
    <phoneticPr fontId="3" type="noConversion"/>
  </si>
  <si>
    <t>2021年渝北区区级一般公共预算一般性转移支付决算表</t>
    <phoneticPr fontId="3" type="noConversion"/>
  </si>
  <si>
    <t>2021年渝北区区级一般公共预算专项转移支付决算表</t>
    <phoneticPr fontId="3" type="noConversion"/>
  </si>
  <si>
    <t>2021年渝北区区级政府性基金预算收支决算表</t>
    <phoneticPr fontId="4" type="noConversion"/>
  </si>
  <si>
    <t>2021年渝北区区级政府性基金预算支出决算表</t>
    <phoneticPr fontId="3" type="noConversion"/>
  </si>
  <si>
    <t>2021年渝北区区级政府性基金专项转移支付决算表</t>
    <phoneticPr fontId="3" type="noConversion"/>
  </si>
  <si>
    <t>2021年渝北区区级国有资本经营预算收支决算表</t>
    <phoneticPr fontId="4" type="noConversion"/>
  </si>
  <si>
    <t>2021年渝北区区级社会保险基金预算收支决算表</t>
    <phoneticPr fontId="4" type="noConversion"/>
  </si>
  <si>
    <t>2021年重庆市渝北区政府债务限额及余额决算情况表</t>
    <phoneticPr fontId="84" type="noConversion"/>
  </si>
  <si>
    <t>2021年重庆市渝北区政府债券使用情况表</t>
    <phoneticPr fontId="84" type="noConversion"/>
  </si>
  <si>
    <t>2021年重庆市渝北区政府债务相关情况表</t>
    <phoneticPr fontId="84" type="noConversion"/>
  </si>
  <si>
    <t>2021年渝北区“三公”经费决算数据统计表</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</si>
</sst>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76" formatCode="0_ "/>
    <numFmt numFmtId="177" formatCode="0.00_ "/>
    <numFmt numFmtId="178" formatCode="0.0_ "/>
    <numFmt numFmtId="179" formatCode="_(* #,##0.00_);_(* \(#,##0.00\);_(* &quot;-&quot;??_);_(@_)"/>
    <numFmt numFmtId="180" formatCode="0_);[Red]\(0\)"/>
    <numFmt numFmtId="181" formatCode="#,##0.00_ "/>
    <numFmt numFmtId="182" formatCode="#,##0_ "/>
    <numFmt numFmtId="183" formatCode="_(&quot;¥&quot;* #,##0_);_(&quot;¥&quot;* \(#,##0\);_(&quot;¥&quot;* &quot;-&quot;_);_(@_)"/>
    <numFmt numFmtId="184" formatCode="_(* #,##0_);_(* \(#,##0\);_(* &quot;-&quot;_);_(@_)"/>
    <numFmt numFmtId="185" formatCode="_(&quot;$&quot;* #,##0.00_);_(&quot;$&quot;* \(#,##0.00\);_(&quot;$&quot;* &quot;-&quot;??_);_(@_)"/>
    <numFmt numFmtId="186" formatCode="#,##0.0"/>
    <numFmt numFmtId="187" formatCode="0.00_);[Red]\(0.00\)"/>
    <numFmt numFmtId="188" formatCode="#,##0.000000"/>
    <numFmt numFmtId="189" formatCode="0.000_);[Red]\(0.000\)"/>
    <numFmt numFmtId="190" formatCode="0.0000_);[Red]\(0.0000\)"/>
    <numFmt numFmtId="191" formatCode="_ * #,##0_ ;_ * \-#,##0_ ;_ * &quot;-&quot;??_ ;_ @_ "/>
  </numFmts>
  <fonts count="108">
    <font>
      <sz val="11"/>
      <color theme="1"/>
      <name val="宋体"/>
      <family val="2"/>
      <charset val="134"/>
      <scheme val="minor"/>
    </font>
    <font>
      <sz val="12"/>
      <name val="宋体"/>
      <family val="3"/>
      <charset val="134"/>
    </font>
    <font>
      <sz val="18"/>
      <name val="方正小标宋_GBK"/>
      <family val="4"/>
      <charset val="134"/>
    </font>
    <font>
      <sz val="9"/>
      <name val="宋体"/>
      <family val="2"/>
      <charset val="134"/>
      <scheme val="minor"/>
    </font>
    <font>
      <sz val="9"/>
      <name val="宋体"/>
      <family val="3"/>
      <charset val="134"/>
    </font>
    <font>
      <sz val="10"/>
      <name val="宋体"/>
      <family val="3"/>
      <charset val="134"/>
    </font>
    <font>
      <sz val="11"/>
      <name val="宋体"/>
      <family val="3"/>
      <charset val="134"/>
    </font>
    <font>
      <b/>
      <sz val="10"/>
      <name val="宋体"/>
      <family val="3"/>
      <charset val="134"/>
    </font>
    <font>
      <b/>
      <sz val="9"/>
      <name val="宋体"/>
      <family val="3"/>
      <charset val="134"/>
    </font>
    <font>
      <sz val="11"/>
      <color theme="1"/>
      <name val="宋体"/>
      <family val="3"/>
      <charset val="134"/>
      <scheme val="minor"/>
    </font>
    <font>
      <sz val="11"/>
      <color indexed="8"/>
      <name val="宋体"/>
      <family val="3"/>
      <charset val="134"/>
    </font>
    <font>
      <sz val="10"/>
      <color indexed="8"/>
      <name val="Arial"/>
      <family val="2"/>
    </font>
    <font>
      <sz val="9"/>
      <name val="宋体"/>
      <family val="3"/>
      <charset val="134"/>
    </font>
    <font>
      <sz val="10"/>
      <color indexed="8"/>
      <name val="宋体"/>
      <family val="3"/>
      <charset val="134"/>
    </font>
    <font>
      <sz val="12"/>
      <color indexed="8"/>
      <name val="宋体"/>
      <family val="3"/>
      <charset val="134"/>
    </font>
    <font>
      <sz val="9"/>
      <color theme="1"/>
      <name val="宋体"/>
      <family val="2"/>
      <charset val="134"/>
      <scheme val="minor"/>
    </font>
    <font>
      <sz val="9"/>
      <color theme="1"/>
      <name val="宋体"/>
      <family val="3"/>
      <charset val="134"/>
      <scheme val="minor"/>
    </font>
    <font>
      <sz val="10"/>
      <color indexed="0"/>
      <name val="宋体"/>
      <family val="3"/>
      <charset val="134"/>
    </font>
    <font>
      <sz val="18"/>
      <color indexed="8"/>
      <name val="方正小标宋_GBK"/>
      <family val="4"/>
      <charset val="134"/>
    </font>
    <font>
      <sz val="18"/>
      <color theme="1"/>
      <name val="方正小标宋_GBK"/>
      <family val="4"/>
      <charset val="134"/>
    </font>
    <font>
      <sz val="9"/>
      <color indexed="8"/>
      <name val="宋体"/>
      <family val="3"/>
      <charset val="134"/>
      <scheme val="minor"/>
    </font>
    <font>
      <sz val="17"/>
      <color theme="1"/>
      <name val="方正小标宋_GBK"/>
      <family val="4"/>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8"/>
      <color theme="1"/>
      <name val="方正黑体_GBK"/>
      <family val="4"/>
      <charset val="134"/>
    </font>
    <font>
      <sz val="18"/>
      <color theme="1"/>
      <name val="Times New Roman"/>
      <family val="1"/>
    </font>
    <font>
      <b/>
      <sz val="9"/>
      <color indexed="8"/>
      <name val="宋体"/>
      <family val="3"/>
      <charset val="134"/>
      <scheme val="minor"/>
    </font>
    <font>
      <sz val="12"/>
      <name val="宋体"/>
      <family val="3"/>
      <charset val="134"/>
    </font>
    <font>
      <sz val="12"/>
      <color indexed="8"/>
      <name val="宋体"/>
      <family val="3"/>
      <charset val="134"/>
    </font>
    <font>
      <sz val="10"/>
      <name val="Arial"/>
      <family val="2"/>
    </font>
    <font>
      <sz val="7"/>
      <name val="Small Fonts"/>
      <family val="2"/>
    </font>
    <font>
      <sz val="10"/>
      <name val="MS Sans Serif"/>
      <family val="2"/>
    </font>
    <font>
      <sz val="11"/>
      <color theme="1"/>
      <name val="宋体"/>
      <family val="3"/>
      <charset val="134"/>
      <scheme val="minor"/>
    </font>
    <font>
      <sz val="10"/>
      <color indexed="8"/>
      <name val="宋体"/>
      <family val="3"/>
      <charset val="134"/>
    </font>
    <font>
      <u/>
      <sz val="12"/>
      <color indexed="12"/>
      <name val="宋体"/>
      <family val="3"/>
      <charset val="134"/>
    </font>
    <font>
      <sz val="11"/>
      <color indexed="8"/>
      <name val="宋体"/>
      <family val="3"/>
      <charset val="134"/>
    </font>
    <font>
      <sz val="9"/>
      <color indexed="8"/>
      <name val="宋体"/>
      <family val="3"/>
      <charset val="134"/>
    </font>
    <font>
      <sz val="11"/>
      <color indexed="9"/>
      <name val="宋体"/>
      <family val="3"/>
      <charset val="134"/>
    </font>
    <font>
      <sz val="9"/>
      <color indexed="9"/>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9"/>
      <color indexed="20"/>
      <name val="宋体"/>
      <family val="3"/>
      <charset val="134"/>
    </font>
    <font>
      <sz val="12"/>
      <color theme="1"/>
      <name val="宋体"/>
      <family val="3"/>
      <charset val="134"/>
    </font>
    <font>
      <sz val="11"/>
      <color indexed="17"/>
      <name val="宋体"/>
      <family val="3"/>
      <charset val="134"/>
    </font>
    <font>
      <sz val="9"/>
      <color indexed="17"/>
      <name val="宋体"/>
      <family val="3"/>
      <charset val="134"/>
    </font>
    <font>
      <b/>
      <sz val="11"/>
      <color indexed="8"/>
      <name val="宋体"/>
      <family val="3"/>
      <charset val="134"/>
    </font>
    <font>
      <b/>
      <sz val="9"/>
      <color indexed="8"/>
      <name val="宋体"/>
      <family val="3"/>
      <charset val="134"/>
    </font>
    <font>
      <b/>
      <sz val="11"/>
      <color indexed="52"/>
      <name val="宋体"/>
      <family val="3"/>
      <charset val="134"/>
    </font>
    <font>
      <b/>
      <sz val="9"/>
      <color indexed="52"/>
      <name val="宋体"/>
      <family val="3"/>
      <charset val="134"/>
    </font>
    <font>
      <b/>
      <sz val="11"/>
      <color indexed="9"/>
      <name val="宋体"/>
      <family val="3"/>
      <charset val="134"/>
    </font>
    <font>
      <b/>
      <sz val="9"/>
      <color indexed="9"/>
      <name val="宋体"/>
      <family val="3"/>
      <charset val="134"/>
    </font>
    <font>
      <i/>
      <sz val="11"/>
      <color indexed="23"/>
      <name val="宋体"/>
      <family val="3"/>
      <charset val="134"/>
    </font>
    <font>
      <i/>
      <sz val="9"/>
      <color indexed="23"/>
      <name val="宋体"/>
      <family val="3"/>
      <charset val="134"/>
    </font>
    <font>
      <sz val="11"/>
      <color indexed="10"/>
      <name val="宋体"/>
      <family val="3"/>
      <charset val="134"/>
    </font>
    <font>
      <sz val="9"/>
      <color indexed="10"/>
      <name val="宋体"/>
      <family val="3"/>
      <charset val="134"/>
    </font>
    <font>
      <sz val="11"/>
      <color indexed="52"/>
      <name val="宋体"/>
      <family val="3"/>
      <charset val="134"/>
    </font>
    <font>
      <sz val="9"/>
      <color indexed="52"/>
      <name val="宋体"/>
      <family val="3"/>
      <charset val="134"/>
    </font>
    <font>
      <sz val="11"/>
      <color indexed="60"/>
      <name val="宋体"/>
      <family val="3"/>
      <charset val="134"/>
    </font>
    <font>
      <sz val="9"/>
      <color indexed="60"/>
      <name val="宋体"/>
      <family val="3"/>
      <charset val="134"/>
    </font>
    <font>
      <b/>
      <sz val="11"/>
      <color indexed="63"/>
      <name val="宋体"/>
      <family val="3"/>
      <charset val="134"/>
    </font>
    <font>
      <b/>
      <sz val="9"/>
      <color indexed="63"/>
      <name val="宋体"/>
      <family val="3"/>
      <charset val="134"/>
    </font>
    <font>
      <sz val="11"/>
      <color indexed="62"/>
      <name val="宋体"/>
      <family val="3"/>
      <charset val="134"/>
    </font>
    <font>
      <sz val="9"/>
      <color indexed="62"/>
      <name val="宋体"/>
      <family val="3"/>
      <charset val="134"/>
    </font>
    <font>
      <sz val="9"/>
      <name val="宋体"/>
      <family val="3"/>
      <charset val="134"/>
      <scheme val="minor"/>
    </font>
    <font>
      <sz val="11"/>
      <color theme="1"/>
      <name val="宋体"/>
      <family val="2"/>
      <charset val="134"/>
      <scheme val="minor"/>
    </font>
    <font>
      <sz val="12"/>
      <color theme="1"/>
      <name val="方正仿宋_GBK"/>
      <family val="4"/>
      <charset val="134"/>
    </font>
    <font>
      <b/>
      <sz val="12"/>
      <color theme="1"/>
      <name val="方正仿宋_GBK"/>
      <family val="4"/>
      <charset val="134"/>
    </font>
    <font>
      <sz val="11"/>
      <color indexed="8"/>
      <name val="宋体"/>
      <family val="2"/>
      <charset val="1"/>
      <scheme val="minor"/>
    </font>
    <font>
      <sz val="9"/>
      <name val="SimSun"/>
      <charset val="134"/>
    </font>
    <font>
      <sz val="12"/>
      <name val="方正仿宋_GBK"/>
      <family val="4"/>
      <charset val="134"/>
    </font>
    <font>
      <sz val="10"/>
      <name val="宋体"/>
      <family val="3"/>
      <charset val="134"/>
      <scheme val="minor"/>
    </font>
    <font>
      <b/>
      <sz val="11"/>
      <name val="SimSun"/>
      <charset val="134"/>
    </font>
    <font>
      <sz val="9"/>
      <color theme="1"/>
      <name val="宋体"/>
      <family val="3"/>
      <charset val="134"/>
    </font>
    <font>
      <b/>
      <sz val="10"/>
      <color theme="1"/>
      <name val="宋体"/>
      <family val="3"/>
      <charset val="134"/>
      <scheme val="major"/>
    </font>
    <font>
      <sz val="10"/>
      <color theme="1"/>
      <name val="宋体"/>
      <family val="3"/>
      <charset val="134"/>
      <scheme val="major"/>
    </font>
    <font>
      <b/>
      <sz val="10"/>
      <name val="宋体"/>
      <family val="3"/>
      <charset val="134"/>
      <scheme val="major"/>
    </font>
    <font>
      <sz val="11"/>
      <color indexed="8"/>
      <name val="宋体"/>
      <family val="3"/>
      <charset val="134"/>
      <scheme val="minor"/>
    </font>
    <font>
      <sz val="10"/>
      <color theme="1"/>
      <name val="宋体"/>
      <family val="2"/>
      <charset val="134"/>
      <scheme val="minor"/>
    </font>
    <font>
      <sz val="16"/>
      <color theme="1"/>
      <name val="方正小标宋_GBK"/>
      <family val="4"/>
      <charset val="134"/>
    </font>
    <font>
      <b/>
      <sz val="36"/>
      <color theme="1"/>
      <name val="方正仿宋_GBK"/>
      <family val="4"/>
      <charset val="134"/>
    </font>
    <font>
      <b/>
      <sz val="11"/>
      <color theme="1"/>
      <name val="宋体"/>
      <family val="2"/>
      <charset val="134"/>
      <scheme val="minor"/>
    </font>
    <font>
      <b/>
      <sz val="11"/>
      <color theme="1"/>
      <name val="宋体"/>
      <family val="3"/>
      <charset val="134"/>
      <scheme val="minor"/>
    </font>
    <font>
      <sz val="9"/>
      <name val="Tahoma"/>
      <family val="2"/>
      <charset val="134"/>
    </font>
    <font>
      <b/>
      <sz val="9"/>
      <name val="宋体"/>
      <family val="2"/>
      <charset val="134"/>
    </font>
    <font>
      <b/>
      <sz val="12"/>
      <color indexed="8"/>
      <name val="宋体"/>
      <family val="3"/>
      <charset val="134"/>
      <scheme val="minor"/>
    </font>
    <font>
      <sz val="9"/>
      <color theme="1"/>
      <name val="Tahoma"/>
      <family val="2"/>
    </font>
    <font>
      <sz val="9"/>
      <name val="方正仿宋_GBK"/>
      <family val="4"/>
      <charset val="134"/>
    </font>
  </fonts>
  <fills count="28">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107">
    <xf numFmtId="0" fontId="0" fillId="0" borderId="0">
      <alignment vertical="center"/>
    </xf>
    <xf numFmtId="0" fontId="1" fillId="0" borderId="0">
      <alignment vertical="center"/>
    </xf>
    <xf numFmtId="0" fontId="1" fillId="0" borderId="0"/>
    <xf numFmtId="43"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9" fillId="0" borderId="0">
      <alignment vertical="center"/>
    </xf>
    <xf numFmtId="0" fontId="1" fillId="0" borderId="0"/>
    <xf numFmtId="0" fontId="10" fillId="0" borderId="0" applyProtection="0"/>
    <xf numFmtId="177" fontId="10" fillId="0" borderId="0" applyProtection="0">
      <alignment vertical="center"/>
    </xf>
    <xf numFmtId="0" fontId="11" fillId="0" borderId="0"/>
    <xf numFmtId="0" fontId="14" fillId="0" borderId="0">
      <alignment vertical="center"/>
    </xf>
    <xf numFmtId="0" fontId="11" fillId="0" borderId="0"/>
    <xf numFmtId="0" fontId="15" fillId="0" borderId="0">
      <alignment vertical="center"/>
    </xf>
    <xf numFmtId="0" fontId="1" fillId="0" borderId="0">
      <alignment vertical="center"/>
    </xf>
    <xf numFmtId="0" fontId="10"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9" fillId="4" borderId="0" applyNumberFormat="0" applyBorder="0" applyAlignment="0" applyProtection="0">
      <alignment vertical="center"/>
    </xf>
    <xf numFmtId="0" fontId="4" fillId="0" borderId="0"/>
    <xf numFmtId="0" fontId="4" fillId="0" borderId="0"/>
    <xf numFmtId="0" fontId="11" fillId="0" borderId="0"/>
    <xf numFmtId="0" fontId="4" fillId="0" borderId="0"/>
    <xf numFmtId="0" fontId="4" fillId="0" borderId="0"/>
    <xf numFmtId="0" fontId="16" fillId="0" borderId="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1" fillId="3" borderId="0" applyNumberFormat="0" applyBorder="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5" fillId="20" borderId="9" applyNumberFormat="0" applyAlignment="0" applyProtection="0">
      <alignment vertical="center"/>
    </xf>
    <xf numFmtId="0" fontId="35" fillId="20" borderId="9" applyNumberFormat="0" applyAlignment="0" applyProtection="0">
      <alignment vertical="center"/>
    </xf>
    <xf numFmtId="0" fontId="35" fillId="20" borderId="9"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179" fontId="11" fillId="0" borderId="0"/>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5" fillId="0" borderId="0"/>
    <xf numFmtId="0" fontId="45" fillId="0" borderId="0" applyFont="0" applyFill="0" applyBorder="0" applyAlignment="0" applyProtection="0"/>
    <xf numFmtId="185" fontId="47" fillId="0" borderId="0" applyFont="0" applyFill="0" applyBorder="0" applyAlignment="0" applyProtection="0"/>
    <xf numFmtId="37" fontId="48" fillId="0" borderId="0"/>
    <xf numFmtId="0" fontId="49" fillId="0" borderId="0"/>
    <xf numFmtId="0" fontId="45" fillId="0" borderId="0"/>
    <xf numFmtId="0" fontId="45" fillId="0" borderId="0"/>
    <xf numFmtId="0" fontId="45" fillId="0" borderId="0"/>
    <xf numFmtId="0" fontId="45"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5" fillId="0" borderId="0"/>
    <xf numFmtId="0" fontId="51" fillId="0" borderId="0"/>
    <xf numFmtId="0" fontId="51" fillId="0" borderId="0"/>
    <xf numFmtId="0" fontId="51" fillId="0" borderId="0"/>
    <xf numFmtId="0" fontId="51" fillId="0" borderId="0"/>
    <xf numFmtId="0" fontId="51" fillId="0" borderId="0"/>
    <xf numFmtId="0" fontId="50" fillId="0" borderId="0">
      <alignment vertical="center"/>
    </xf>
    <xf numFmtId="0" fontId="50" fillId="0" borderId="0">
      <alignment vertical="center"/>
    </xf>
    <xf numFmtId="0" fontId="51" fillId="0" borderId="0"/>
    <xf numFmtId="0" fontId="47" fillId="0" borderId="0"/>
    <xf numFmtId="0" fontId="45" fillId="0" borderId="0"/>
    <xf numFmtId="0" fontId="45" fillId="0" borderId="0"/>
    <xf numFmtId="0" fontId="45" fillId="0" borderId="0"/>
    <xf numFmtId="0" fontId="50" fillId="0" borderId="0">
      <alignment vertical="center"/>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49" fillId="0" borderId="0"/>
    <xf numFmtId="184" fontId="45" fillId="0" borderId="0" applyFont="0" applyFill="0" applyBorder="0" applyAlignment="0" applyProtection="0"/>
    <xf numFmtId="4" fontId="49"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7" fillId="0" borderId="0"/>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54" fillId="5"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4" fillId="6"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4" fillId="7"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4" fillId="8"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4" fillId="9"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4" fillId="10"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4" fillId="11"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4" fillId="13"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4" fillId="8"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4" fillId="11"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6" fillId="15"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6" fillId="12"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6" fillId="13"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6" fillId="18" borderId="0" applyNumberFormat="0" applyBorder="0" applyAlignment="0" applyProtection="0">
      <alignment vertical="center"/>
    </xf>
    <xf numFmtId="0" fontId="57" fillId="0" borderId="4" applyNumberFormat="0" applyFill="0" applyAlignment="0" applyProtection="0">
      <alignment vertical="center"/>
    </xf>
    <xf numFmtId="0" fontId="57" fillId="0" borderId="4" applyNumberFormat="0" applyFill="0" applyAlignment="0" applyProtection="0">
      <alignment vertical="center"/>
    </xf>
    <xf numFmtId="0" fontId="57" fillId="0" borderId="4" applyNumberFormat="0" applyFill="0" applyAlignment="0" applyProtection="0">
      <alignment vertical="center"/>
    </xf>
    <xf numFmtId="0" fontId="57" fillId="0" borderId="4" applyNumberFormat="0" applyFill="0" applyAlignment="0" applyProtection="0">
      <alignment vertical="center"/>
    </xf>
    <xf numFmtId="0" fontId="57" fillId="0" borderId="4" applyNumberFormat="0" applyFill="0" applyAlignment="0" applyProtection="0">
      <alignment vertical="center"/>
    </xf>
    <xf numFmtId="0" fontId="57" fillId="0" borderId="4" applyNumberFormat="0" applyFill="0" applyAlignment="0" applyProtection="0">
      <alignment vertical="center"/>
    </xf>
    <xf numFmtId="0" fontId="57" fillId="0" borderId="4" applyNumberFormat="0" applyFill="0" applyAlignment="0" applyProtection="0">
      <alignment vertical="center"/>
    </xf>
    <xf numFmtId="0" fontId="57" fillId="0" borderId="4" applyNumberFormat="0" applyFill="0" applyAlignment="0" applyProtection="0">
      <alignment vertical="center"/>
    </xf>
    <xf numFmtId="0" fontId="57" fillId="0" borderId="4"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9" fillId="0" borderId="6" applyNumberFormat="0" applyFill="0" applyAlignment="0" applyProtection="0">
      <alignment vertical="center"/>
    </xf>
    <xf numFmtId="0" fontId="59" fillId="0" borderId="6" applyNumberFormat="0" applyFill="0" applyAlignment="0" applyProtection="0">
      <alignment vertical="center"/>
    </xf>
    <xf numFmtId="0" fontId="59" fillId="0" borderId="6" applyNumberFormat="0" applyFill="0" applyAlignment="0" applyProtection="0">
      <alignment vertical="center"/>
    </xf>
    <xf numFmtId="0" fontId="59" fillId="0" borderId="6" applyNumberFormat="0" applyFill="0" applyAlignment="0" applyProtection="0">
      <alignment vertical="center"/>
    </xf>
    <xf numFmtId="0" fontId="59" fillId="0" borderId="6" applyNumberFormat="0" applyFill="0" applyAlignment="0" applyProtection="0">
      <alignment vertical="center"/>
    </xf>
    <xf numFmtId="0" fontId="59" fillId="0" borderId="6" applyNumberFormat="0" applyFill="0" applyAlignment="0" applyProtection="0">
      <alignment vertical="center"/>
    </xf>
    <xf numFmtId="0" fontId="59" fillId="0" borderId="6" applyNumberFormat="0" applyFill="0" applyAlignment="0" applyProtection="0">
      <alignment vertical="center"/>
    </xf>
    <xf numFmtId="0" fontId="59" fillId="0" borderId="6" applyNumberFormat="0" applyFill="0" applyAlignment="0" applyProtection="0">
      <alignment vertical="center"/>
    </xf>
    <xf numFmtId="0" fontId="59" fillId="0" borderId="6"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2" fillId="6" borderId="0" applyNumberFormat="0" applyBorder="0" applyAlignment="0" applyProtection="0">
      <alignment vertical="center"/>
    </xf>
    <xf numFmtId="0" fontId="45" fillId="0" borderId="0"/>
    <xf numFmtId="0" fontId="45" fillId="0" borderId="0"/>
    <xf numFmtId="0" fontId="45" fillId="0" borderId="0"/>
    <xf numFmtId="0" fontId="45" fillId="0" borderId="0"/>
    <xf numFmtId="0" fontId="45" fillId="0" borderId="0"/>
    <xf numFmtId="0" fontId="45" fillId="0" borderId="0">
      <alignment vertical="center"/>
    </xf>
    <xf numFmtId="0" fontId="51" fillId="0" borderId="0"/>
    <xf numFmtId="0" fontId="45" fillId="0" borderId="0">
      <alignment vertical="center"/>
    </xf>
    <xf numFmtId="0" fontId="45" fillId="0" borderId="0">
      <alignment vertical="center"/>
    </xf>
    <xf numFmtId="0" fontId="53" fillId="0" borderId="0">
      <alignment vertical="center"/>
    </xf>
    <xf numFmtId="0" fontId="53" fillId="0" borderId="0">
      <alignment vertical="center"/>
    </xf>
    <xf numFmtId="0" fontId="54" fillId="0" borderId="0"/>
    <xf numFmtId="0" fontId="54" fillId="0" borderId="0"/>
    <xf numFmtId="0" fontId="51" fillId="0" borderId="0"/>
    <xf numFmtId="0" fontId="45" fillId="0" borderId="0">
      <alignment vertical="center"/>
    </xf>
    <xf numFmtId="0" fontId="45" fillId="0" borderId="0">
      <alignment vertical="center"/>
    </xf>
    <xf numFmtId="0" fontId="45" fillId="0" borderId="0">
      <alignment vertical="center"/>
    </xf>
    <xf numFmtId="0" fontId="54" fillId="0" borderId="0"/>
    <xf numFmtId="0" fontId="54" fillId="0" borderId="0"/>
    <xf numFmtId="0" fontId="54" fillId="0" borderId="0"/>
    <xf numFmtId="0" fontId="51" fillId="0" borderId="0"/>
    <xf numFmtId="0" fontId="51" fillId="0" borderId="0"/>
    <xf numFmtId="0" fontId="51" fillId="0" borderId="0"/>
    <xf numFmtId="0" fontId="50" fillId="0" borderId="0">
      <alignment vertical="center"/>
    </xf>
    <xf numFmtId="0" fontId="50" fillId="0" borderId="0">
      <alignment vertical="center"/>
    </xf>
    <xf numFmtId="0" fontId="50" fillId="0" borderId="0">
      <alignment vertical="center"/>
    </xf>
    <xf numFmtId="0" fontId="51" fillId="0" borderId="0"/>
    <xf numFmtId="0" fontId="51" fillId="0" borderId="0"/>
    <xf numFmtId="0" fontId="51" fillId="0" borderId="0"/>
    <xf numFmtId="0" fontId="50" fillId="0" borderId="0">
      <alignment vertical="center"/>
    </xf>
    <xf numFmtId="0" fontId="45" fillId="0" borderId="0"/>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45" fillId="0" borderId="0"/>
    <xf numFmtId="0" fontId="47" fillId="0" borderId="0"/>
    <xf numFmtId="0" fontId="45" fillId="0" borderId="0"/>
    <xf numFmtId="0" fontId="45" fillId="0" borderId="0"/>
    <xf numFmtId="0" fontId="45" fillId="0" borderId="0"/>
    <xf numFmtId="0" fontId="45" fillId="0" borderId="0"/>
    <xf numFmtId="0" fontId="50" fillId="0" borderId="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5" fillId="7" borderId="0" applyNumberFormat="0" applyBorder="0" applyAlignment="0" applyProtection="0">
      <alignment vertical="center"/>
    </xf>
    <xf numFmtId="0" fontId="66" fillId="0" borderId="7" applyNumberFormat="0" applyFill="0" applyAlignment="0" applyProtection="0">
      <alignment vertical="center"/>
    </xf>
    <xf numFmtId="0" fontId="66" fillId="0" borderId="7" applyNumberFormat="0" applyFill="0" applyAlignment="0" applyProtection="0">
      <alignment vertical="center"/>
    </xf>
    <xf numFmtId="0" fontId="66" fillId="0" borderId="7" applyNumberFormat="0" applyFill="0" applyAlignment="0" applyProtection="0">
      <alignment vertical="center"/>
    </xf>
    <xf numFmtId="0" fontId="66" fillId="0" borderId="7" applyNumberFormat="0" applyFill="0" applyAlignment="0" applyProtection="0">
      <alignment vertical="center"/>
    </xf>
    <xf numFmtId="0" fontId="66" fillId="0" borderId="7" applyNumberFormat="0" applyFill="0" applyAlignment="0" applyProtection="0">
      <alignment vertical="center"/>
    </xf>
    <xf numFmtId="0" fontId="66" fillId="0" borderId="7" applyNumberFormat="0" applyFill="0" applyAlignment="0" applyProtection="0">
      <alignment vertical="center"/>
    </xf>
    <xf numFmtId="0" fontId="66" fillId="0" borderId="7" applyNumberFormat="0" applyFill="0" applyAlignment="0" applyProtection="0">
      <alignment vertical="center"/>
    </xf>
    <xf numFmtId="0" fontId="66" fillId="0" borderId="7" applyNumberFormat="0" applyFill="0" applyAlignment="0" applyProtection="0">
      <alignment vertical="center"/>
    </xf>
    <xf numFmtId="0" fontId="67" fillId="0" borderId="7" applyNumberFormat="0" applyFill="0" applyAlignment="0" applyProtection="0">
      <alignment vertical="center"/>
    </xf>
    <xf numFmtId="0" fontId="68" fillId="19" borderId="8" applyNumberFormat="0" applyAlignment="0" applyProtection="0">
      <alignment vertical="center"/>
    </xf>
    <xf numFmtId="0" fontId="68" fillId="19" borderId="8" applyNumberFormat="0" applyAlignment="0" applyProtection="0">
      <alignment vertical="center"/>
    </xf>
    <xf numFmtId="0" fontId="68" fillId="19" borderId="8" applyNumberFormat="0" applyAlignment="0" applyProtection="0">
      <alignment vertical="center"/>
    </xf>
    <xf numFmtId="0" fontId="68" fillId="19" borderId="8" applyNumberFormat="0" applyAlignment="0" applyProtection="0">
      <alignment vertical="center"/>
    </xf>
    <xf numFmtId="0" fontId="68" fillId="19" borderId="8" applyNumberFormat="0" applyAlignment="0" applyProtection="0">
      <alignment vertical="center"/>
    </xf>
    <xf numFmtId="0" fontId="68" fillId="19" borderId="8" applyNumberFormat="0" applyAlignment="0" applyProtection="0">
      <alignment vertical="center"/>
    </xf>
    <xf numFmtId="0" fontId="68" fillId="19" borderId="8" applyNumberFormat="0" applyAlignment="0" applyProtection="0">
      <alignment vertical="center"/>
    </xf>
    <xf numFmtId="0" fontId="68" fillId="19" borderId="8" applyNumberFormat="0" applyAlignment="0" applyProtection="0">
      <alignment vertical="center"/>
    </xf>
    <xf numFmtId="0" fontId="69" fillId="19" borderId="8" applyNumberFormat="0" applyAlignment="0" applyProtection="0">
      <alignment vertical="center"/>
    </xf>
    <xf numFmtId="0" fontId="70" fillId="20" borderId="9" applyNumberFormat="0" applyAlignment="0" applyProtection="0">
      <alignment vertical="center"/>
    </xf>
    <xf numFmtId="0" fontId="70" fillId="20" borderId="9" applyNumberFormat="0" applyAlignment="0" applyProtection="0">
      <alignment vertical="center"/>
    </xf>
    <xf numFmtId="0" fontId="70" fillId="20" borderId="9" applyNumberFormat="0" applyAlignment="0" applyProtection="0">
      <alignment vertical="center"/>
    </xf>
    <xf numFmtId="0" fontId="70" fillId="20" borderId="9" applyNumberFormat="0" applyAlignment="0" applyProtection="0">
      <alignment vertical="center"/>
    </xf>
    <xf numFmtId="0" fontId="70" fillId="20" borderId="9" applyNumberFormat="0" applyAlignment="0" applyProtection="0">
      <alignment vertical="center"/>
    </xf>
    <xf numFmtId="0" fontId="70" fillId="20" borderId="9" applyNumberFormat="0" applyAlignment="0" applyProtection="0">
      <alignment vertical="center"/>
    </xf>
    <xf numFmtId="0" fontId="70" fillId="20" borderId="9" applyNumberFormat="0" applyAlignment="0" applyProtection="0">
      <alignment vertical="center"/>
    </xf>
    <xf numFmtId="0" fontId="70" fillId="20" borderId="9" applyNumberFormat="0" applyAlignment="0" applyProtection="0">
      <alignment vertical="center"/>
    </xf>
    <xf numFmtId="0" fontId="71" fillId="20" borderId="9" applyNumberFormat="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10" applyNumberFormat="0" applyFill="0" applyAlignment="0" applyProtection="0">
      <alignment vertical="center"/>
    </xf>
    <xf numFmtId="0" fontId="76" fillId="0" borderId="10" applyNumberFormat="0" applyFill="0" applyAlignment="0" applyProtection="0">
      <alignment vertical="center"/>
    </xf>
    <xf numFmtId="0" fontId="76" fillId="0" borderId="10" applyNumberFormat="0" applyFill="0" applyAlignment="0" applyProtection="0">
      <alignment vertical="center"/>
    </xf>
    <xf numFmtId="0" fontId="76" fillId="0" borderId="10" applyNumberFormat="0" applyFill="0" applyAlignment="0" applyProtection="0">
      <alignment vertical="center"/>
    </xf>
    <xf numFmtId="0" fontId="76" fillId="0" borderId="10" applyNumberFormat="0" applyFill="0" applyAlignment="0" applyProtection="0">
      <alignment vertical="center"/>
    </xf>
    <xf numFmtId="0" fontId="76" fillId="0" borderId="10" applyNumberFormat="0" applyFill="0" applyAlignment="0" applyProtection="0">
      <alignment vertical="center"/>
    </xf>
    <xf numFmtId="0" fontId="76" fillId="0" borderId="10" applyNumberFormat="0" applyFill="0" applyAlignment="0" applyProtection="0">
      <alignment vertical="center"/>
    </xf>
    <xf numFmtId="0" fontId="76" fillId="0" borderId="10" applyNumberFormat="0" applyFill="0" applyAlignment="0" applyProtection="0">
      <alignment vertical="center"/>
    </xf>
    <xf numFmtId="0" fontId="77" fillId="0" borderId="10" applyNumberFormat="0" applyFill="0" applyAlignment="0" applyProtection="0">
      <alignment vertical="center"/>
    </xf>
    <xf numFmtId="179" fontId="45" fillId="0" borderId="0" applyFont="0" applyFill="0" applyBorder="0" applyAlignment="0" applyProtection="0"/>
    <xf numFmtId="0" fontId="45" fillId="0" borderId="0" applyFont="0" applyFill="0" applyBorder="0" applyAlignment="0" applyProtection="0"/>
    <xf numFmtId="179" fontId="45" fillId="0" borderId="0" applyFont="0" applyFill="0" applyBorder="0" applyAlignment="0" applyProtection="0"/>
    <xf numFmtId="179" fontId="45" fillId="0" borderId="0" applyFont="0" applyFill="0" applyBorder="0" applyAlignment="0" applyProtection="0"/>
    <xf numFmtId="179" fontId="45" fillId="0" borderId="0" applyFont="0" applyFill="0" applyBorder="0" applyAlignment="0" applyProtection="0"/>
    <xf numFmtId="179" fontId="45" fillId="0" borderId="0" applyFont="0" applyFill="0" applyBorder="0" applyAlignment="0" applyProtection="0"/>
    <xf numFmtId="179" fontId="45" fillId="0" borderId="0" applyFont="0" applyFill="0" applyBorder="0" applyAlignment="0" applyProtection="0"/>
    <xf numFmtId="179"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179" fontId="53" fillId="0" borderId="0" applyFont="0" applyFill="0" applyBorder="0" applyAlignment="0" applyProtection="0">
      <alignment vertical="center"/>
    </xf>
    <xf numFmtId="179" fontId="53" fillId="0" borderId="0" applyFont="0" applyFill="0" applyBorder="0" applyAlignment="0" applyProtection="0">
      <alignment vertical="center"/>
    </xf>
    <xf numFmtId="179" fontId="47" fillId="0" borderId="0" applyFont="0" applyFill="0" applyBorder="0" applyAlignment="0">
      <protection locked="0"/>
    </xf>
    <xf numFmtId="0" fontId="45" fillId="0" borderId="0" applyFont="0" applyFill="0" applyBorder="0" applyAlignment="0" applyProtection="0"/>
    <xf numFmtId="0" fontId="45" fillId="0" borderId="0" applyFont="0" applyFill="0" applyBorder="0" applyAlignment="0" applyProtection="0"/>
    <xf numFmtId="179" fontId="45" fillId="0" borderId="0" applyFont="0" applyFill="0" applyBorder="0" applyAlignment="0" applyProtection="0"/>
    <xf numFmtId="179" fontId="45" fillId="0" borderId="0" applyFont="0" applyFill="0" applyBorder="0" applyAlignment="0" applyProtection="0"/>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6" fillId="22"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6" fillId="23"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6" fillId="17"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6" fillId="24" borderId="0" applyNumberFormat="0" applyBorder="0" applyAlignment="0" applyProtection="0">
      <alignment vertical="center"/>
    </xf>
    <xf numFmtId="0" fontId="78" fillId="25" borderId="0" applyNumberFormat="0" applyBorder="0" applyAlignment="0" applyProtection="0">
      <alignment vertical="center"/>
    </xf>
    <xf numFmtId="0" fontId="78" fillId="25" borderId="0" applyNumberFormat="0" applyBorder="0" applyAlignment="0" applyProtection="0">
      <alignment vertical="center"/>
    </xf>
    <xf numFmtId="0" fontId="78" fillId="25" borderId="0" applyNumberFormat="0" applyBorder="0" applyAlignment="0" applyProtection="0">
      <alignment vertical="center"/>
    </xf>
    <xf numFmtId="0" fontId="78" fillId="25" borderId="0" applyNumberFormat="0" applyBorder="0" applyAlignment="0" applyProtection="0">
      <alignment vertical="center"/>
    </xf>
    <xf numFmtId="0" fontId="78" fillId="25" borderId="0" applyNumberFormat="0" applyBorder="0" applyAlignment="0" applyProtection="0">
      <alignment vertical="center"/>
    </xf>
    <xf numFmtId="0" fontId="78" fillId="25" borderId="0" applyNumberFormat="0" applyBorder="0" applyAlignment="0" applyProtection="0">
      <alignment vertical="center"/>
    </xf>
    <xf numFmtId="0" fontId="78" fillId="25" borderId="0" applyNumberFormat="0" applyBorder="0" applyAlignment="0" applyProtection="0">
      <alignment vertical="center"/>
    </xf>
    <xf numFmtId="0" fontId="78" fillId="25" borderId="0" applyNumberFormat="0" applyBorder="0" applyAlignment="0" applyProtection="0">
      <alignment vertical="center"/>
    </xf>
    <xf numFmtId="0" fontId="79" fillId="25" borderId="0" applyNumberFormat="0" applyBorder="0" applyAlignment="0" applyProtection="0">
      <alignment vertical="center"/>
    </xf>
    <xf numFmtId="0" fontId="80" fillId="19" borderId="11" applyNumberFormat="0" applyAlignment="0" applyProtection="0">
      <alignment vertical="center"/>
    </xf>
    <xf numFmtId="0" fontId="80" fillId="19" borderId="11" applyNumberFormat="0" applyAlignment="0" applyProtection="0">
      <alignment vertical="center"/>
    </xf>
    <xf numFmtId="0" fontId="80" fillId="19" borderId="11" applyNumberFormat="0" applyAlignment="0" applyProtection="0">
      <alignment vertical="center"/>
    </xf>
    <xf numFmtId="0" fontId="80" fillId="19" borderId="11" applyNumberFormat="0" applyAlignment="0" applyProtection="0">
      <alignment vertical="center"/>
    </xf>
    <xf numFmtId="0" fontId="80" fillId="19" borderId="11" applyNumberFormat="0" applyAlignment="0" applyProtection="0">
      <alignment vertical="center"/>
    </xf>
    <xf numFmtId="0" fontId="80" fillId="19" borderId="11" applyNumberFormat="0" applyAlignment="0" applyProtection="0">
      <alignment vertical="center"/>
    </xf>
    <xf numFmtId="0" fontId="80" fillId="19" borderId="11" applyNumberFormat="0" applyAlignment="0" applyProtection="0">
      <alignment vertical="center"/>
    </xf>
    <xf numFmtId="0" fontId="80" fillId="19" borderId="11" applyNumberFormat="0" applyAlignment="0" applyProtection="0">
      <alignment vertical="center"/>
    </xf>
    <xf numFmtId="0" fontId="81" fillId="19" borderId="11" applyNumberFormat="0" applyAlignment="0" applyProtection="0">
      <alignment vertical="center"/>
    </xf>
    <xf numFmtId="0" fontId="82" fillId="10" borderId="8" applyNumberFormat="0" applyAlignment="0" applyProtection="0">
      <alignment vertical="center"/>
    </xf>
    <xf numFmtId="0" fontId="82" fillId="10" borderId="8" applyNumberFormat="0" applyAlignment="0" applyProtection="0">
      <alignment vertical="center"/>
    </xf>
    <xf numFmtId="0" fontId="82" fillId="10" borderId="8" applyNumberFormat="0" applyAlignment="0" applyProtection="0">
      <alignment vertical="center"/>
    </xf>
    <xf numFmtId="0" fontId="82" fillId="10" borderId="8" applyNumberFormat="0" applyAlignment="0" applyProtection="0">
      <alignment vertical="center"/>
    </xf>
    <xf numFmtId="0" fontId="82" fillId="10" borderId="8" applyNumberFormat="0" applyAlignment="0" applyProtection="0">
      <alignment vertical="center"/>
    </xf>
    <xf numFmtId="0" fontId="82" fillId="10" borderId="8" applyNumberFormat="0" applyAlignment="0" applyProtection="0">
      <alignment vertical="center"/>
    </xf>
    <xf numFmtId="0" fontId="82" fillId="10" borderId="8" applyNumberFormat="0" applyAlignment="0" applyProtection="0">
      <alignment vertical="center"/>
    </xf>
    <xf numFmtId="0" fontId="82" fillId="10" borderId="8" applyNumberFormat="0" applyAlignment="0" applyProtection="0">
      <alignment vertical="center"/>
    </xf>
    <xf numFmtId="0" fontId="83" fillId="10" borderId="8" applyNumberFormat="0" applyAlignment="0" applyProtection="0">
      <alignment vertical="center"/>
    </xf>
    <xf numFmtId="0" fontId="45" fillId="26" borderId="12" applyNumberFormat="0" applyFont="0" applyAlignment="0" applyProtection="0">
      <alignment vertical="center"/>
    </xf>
    <xf numFmtId="0" fontId="45" fillId="26" borderId="12" applyNumberFormat="0" applyFont="0" applyAlignment="0" applyProtection="0">
      <alignment vertical="center"/>
    </xf>
    <xf numFmtId="0" fontId="45" fillId="26" borderId="12" applyNumberFormat="0" applyFont="0" applyAlignment="0" applyProtection="0">
      <alignment vertical="center"/>
    </xf>
    <xf numFmtId="0" fontId="45" fillId="26" borderId="12" applyNumberFormat="0" applyFont="0" applyAlignment="0" applyProtection="0">
      <alignment vertical="center"/>
    </xf>
    <xf numFmtId="0" fontId="45" fillId="26" borderId="12" applyNumberFormat="0" applyFont="0" applyAlignment="0" applyProtection="0">
      <alignment vertical="center"/>
    </xf>
    <xf numFmtId="0" fontId="45" fillId="26" borderId="12" applyNumberFormat="0" applyFont="0" applyAlignment="0" applyProtection="0">
      <alignment vertical="center"/>
    </xf>
    <xf numFmtId="0" fontId="45" fillId="26" borderId="12" applyNumberFormat="0" applyFont="0" applyAlignment="0" applyProtection="0">
      <alignment vertical="center"/>
    </xf>
    <xf numFmtId="0" fontId="45" fillId="26" borderId="12" applyNumberFormat="0" applyFont="0" applyAlignment="0" applyProtection="0">
      <alignment vertical="center"/>
    </xf>
    <xf numFmtId="0" fontId="45" fillId="26" borderId="12" applyNumberFormat="0" applyFont="0" applyAlignment="0" applyProtection="0">
      <alignment vertical="center"/>
    </xf>
    <xf numFmtId="0" fontId="45" fillId="0" borderId="0"/>
    <xf numFmtId="0" fontId="45" fillId="0" borderId="0">
      <alignment vertical="center"/>
    </xf>
    <xf numFmtId="0" fontId="47" fillId="0" borderId="0"/>
    <xf numFmtId="0" fontId="50" fillId="0" borderId="0"/>
    <xf numFmtId="0" fontId="51" fillId="0" borderId="0"/>
    <xf numFmtId="0" fontId="51" fillId="0" borderId="0"/>
    <xf numFmtId="0" fontId="45" fillId="0" borderId="0"/>
    <xf numFmtId="0" fontId="45" fillId="0" borderId="0">
      <alignment vertical="center"/>
    </xf>
    <xf numFmtId="179" fontId="45" fillId="0" borderId="0" applyFont="0" applyFill="0" applyBorder="0" applyAlignment="0" applyProtection="0">
      <alignment vertical="center"/>
    </xf>
    <xf numFmtId="179" fontId="45" fillId="0" borderId="0" applyFont="0" applyFill="0" applyBorder="0" applyAlignment="0" applyProtection="0">
      <alignment vertical="center"/>
    </xf>
    <xf numFmtId="179" fontId="45" fillId="0" borderId="0" applyFont="0" applyFill="0" applyBorder="0" applyAlignment="0" applyProtection="0">
      <alignment vertical="center"/>
    </xf>
    <xf numFmtId="179" fontId="45" fillId="0" borderId="0" applyFont="0" applyFill="0" applyBorder="0" applyAlignment="0" applyProtection="0">
      <alignment vertical="center"/>
    </xf>
    <xf numFmtId="183" fontId="51" fillId="0" borderId="0"/>
    <xf numFmtId="183" fontId="51" fillId="0" borderId="0"/>
    <xf numFmtId="179" fontId="53" fillId="0" borderId="0" applyFont="0" applyFill="0" applyBorder="0" applyAlignment="0" applyProtection="0">
      <alignment vertical="center"/>
    </xf>
    <xf numFmtId="179" fontId="46" fillId="0" borderId="0" applyFont="0" applyFill="0" applyBorder="0" applyAlignment="0" applyProtection="0">
      <alignment vertical="center"/>
    </xf>
    <xf numFmtId="179" fontId="46" fillId="0" borderId="0" applyFont="0" applyFill="0" applyBorder="0" applyAlignment="0" applyProtection="0">
      <alignment vertical="center"/>
    </xf>
    <xf numFmtId="179" fontId="45" fillId="0" borderId="0" applyFont="0" applyFill="0" applyBorder="0" applyAlignment="0" applyProtection="0">
      <alignment vertical="center"/>
    </xf>
    <xf numFmtId="0" fontId="54" fillId="0" borderId="0"/>
    <xf numFmtId="0" fontId="45" fillId="0" borderId="0"/>
    <xf numFmtId="0" fontId="51" fillId="0" borderId="0"/>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179" fontId="45" fillId="0" borderId="0" applyFont="0" applyFill="0" applyBorder="0" applyAlignment="0" applyProtection="0">
      <alignment vertical="center"/>
    </xf>
    <xf numFmtId="43" fontId="85" fillId="0" borderId="0" applyFont="0" applyFill="0" applyBorder="0" applyAlignment="0" applyProtection="0">
      <alignment vertical="center"/>
    </xf>
    <xf numFmtId="0" fontId="88" fillId="0" borderId="0">
      <alignment vertical="center"/>
    </xf>
    <xf numFmtId="0" fontId="47" fillId="0" borderId="0"/>
    <xf numFmtId="0" fontId="97" fillId="0" borderId="0">
      <alignment vertical="center"/>
    </xf>
    <xf numFmtId="0" fontId="97" fillId="0" borderId="0">
      <alignment vertical="center"/>
    </xf>
  </cellStyleXfs>
  <cellXfs count="257">
    <xf numFmtId="0" fontId="0" fillId="0" borderId="0" xfId="0">
      <alignment vertical="center"/>
    </xf>
    <xf numFmtId="0" fontId="1" fillId="0" borderId="0" xfId="2" applyAlignment="1">
      <alignment vertical="center"/>
    </xf>
    <xf numFmtId="0" fontId="5" fillId="0" borderId="0" xfId="2" applyFont="1" applyBorder="1" applyAlignment="1">
      <alignment horizontal="left" vertical="center"/>
    </xf>
    <xf numFmtId="0" fontId="5" fillId="0" borderId="0" xfId="2" applyFont="1" applyBorder="1" applyAlignment="1">
      <alignment vertical="center"/>
    </xf>
    <xf numFmtId="0" fontId="5" fillId="0" borderId="0" xfId="1" applyFont="1" applyAlignment="1">
      <alignment vertical="center"/>
    </xf>
    <xf numFmtId="0" fontId="6" fillId="0" borderId="0" xfId="2" applyFont="1" applyAlignment="1">
      <alignment vertical="center"/>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176" fontId="8" fillId="0" borderId="1" xfId="3" applyNumberFormat="1" applyFont="1" applyFill="1" applyBorder="1" applyAlignment="1">
      <alignment vertical="center"/>
    </xf>
    <xf numFmtId="0" fontId="8" fillId="0" borderId="1" xfId="1" applyFont="1" applyFill="1" applyBorder="1" applyAlignment="1">
      <alignment horizontal="center" vertical="center"/>
    </xf>
    <xf numFmtId="176" fontId="8" fillId="0" borderId="1" xfId="1" applyNumberFormat="1" applyFont="1" applyFill="1" applyBorder="1" applyAlignment="1">
      <alignment vertical="center"/>
    </xf>
    <xf numFmtId="0" fontId="8" fillId="0" borderId="1" xfId="1" applyFont="1" applyFill="1" applyBorder="1" applyAlignment="1" applyProtection="1">
      <alignment horizontal="center" vertical="center"/>
      <protection locked="0"/>
    </xf>
    <xf numFmtId="0" fontId="8" fillId="0" borderId="1" xfId="1" applyFont="1" applyFill="1" applyBorder="1" applyAlignment="1">
      <alignment vertical="center"/>
    </xf>
    <xf numFmtId="176" fontId="4" fillId="0" borderId="1" xfId="3" applyNumberFormat="1" applyFont="1" applyFill="1" applyBorder="1" applyAlignment="1">
      <alignment vertical="center"/>
    </xf>
    <xf numFmtId="0" fontId="4" fillId="0" borderId="1" xfId="1" applyFont="1" applyFill="1" applyBorder="1" applyAlignment="1">
      <alignment horizontal="left" vertical="center" indent="1"/>
    </xf>
    <xf numFmtId="176" fontId="4" fillId="2" borderId="1" xfId="1" applyNumberFormat="1" applyFont="1" applyFill="1" applyBorder="1">
      <alignment vertical="center"/>
    </xf>
    <xf numFmtId="176" fontId="1" fillId="0" borderId="0" xfId="2" applyNumberFormat="1" applyAlignment="1">
      <alignment vertical="center"/>
    </xf>
    <xf numFmtId="176" fontId="8" fillId="0" borderId="1" xfId="1" applyNumberFormat="1" applyFont="1" applyFill="1" applyBorder="1">
      <alignment vertical="center"/>
    </xf>
    <xf numFmtId="176" fontId="4" fillId="0" borderId="1" xfId="1" applyNumberFormat="1" applyFont="1" applyFill="1" applyBorder="1">
      <alignment vertical="center"/>
    </xf>
    <xf numFmtId="176" fontId="4" fillId="0" borderId="1" xfId="3" applyNumberFormat="1" applyFont="1" applyFill="1" applyBorder="1" applyAlignment="1">
      <alignment horizontal="right" vertical="center"/>
    </xf>
    <xf numFmtId="0" fontId="4" fillId="0" borderId="1" xfId="1" applyFont="1" applyFill="1" applyBorder="1" applyAlignment="1">
      <alignment vertical="center"/>
    </xf>
    <xf numFmtId="176" fontId="8" fillId="0" borderId="1" xfId="3" applyNumberFormat="1" applyFont="1" applyFill="1" applyBorder="1" applyAlignment="1">
      <alignment horizontal="right" vertical="center"/>
    </xf>
    <xf numFmtId="0" fontId="11" fillId="0" borderId="0" xfId="10"/>
    <xf numFmtId="0" fontId="13" fillId="0" borderId="0" xfId="10" applyFont="1"/>
    <xf numFmtId="0" fontId="15" fillId="0" borderId="0" xfId="0" applyFont="1">
      <alignment vertical="center"/>
    </xf>
    <xf numFmtId="176" fontId="16" fillId="0" borderId="1" xfId="0" applyNumberFormat="1" applyFont="1" applyBorder="1" applyAlignment="1">
      <alignment vertical="center"/>
    </xf>
    <xf numFmtId="0" fontId="16" fillId="0" borderId="1" xfId="0" applyFont="1" applyBorder="1" applyAlignment="1">
      <alignment vertical="center" shrinkToFit="1"/>
    </xf>
    <xf numFmtId="0" fontId="16" fillId="0" borderId="1" xfId="0" applyFont="1" applyBorder="1" applyAlignment="1">
      <alignment horizontal="center" vertical="center" shrinkToFit="1"/>
    </xf>
    <xf numFmtId="0" fontId="15" fillId="0" borderId="0" xfId="0" applyFont="1" applyAlignment="1">
      <alignment horizontal="right" vertical="center"/>
    </xf>
    <xf numFmtId="0" fontId="15" fillId="0" borderId="0" xfId="13" applyAlignment="1"/>
    <xf numFmtId="0" fontId="15" fillId="0" borderId="0" xfId="13" applyAlignment="1">
      <alignment vertical="center"/>
    </xf>
    <xf numFmtId="0" fontId="20" fillId="0" borderId="0" xfId="13" applyFont="1" applyBorder="1" applyAlignment="1">
      <alignment horizontal="right" vertical="center"/>
    </xf>
    <xf numFmtId="0" fontId="42" fillId="0" borderId="0" xfId="0" applyFont="1" applyAlignment="1">
      <alignment horizontal="center" vertical="center"/>
    </xf>
    <xf numFmtId="0" fontId="16" fillId="0" borderId="1" xfId="0" applyFont="1" applyFill="1" applyBorder="1" applyAlignment="1">
      <alignment vertical="center" shrinkToFit="1"/>
    </xf>
    <xf numFmtId="0" fontId="16" fillId="0" borderId="0" xfId="0" applyFont="1">
      <alignment vertical="center"/>
    </xf>
    <xf numFmtId="4" fontId="15" fillId="0" borderId="0" xfId="13" applyNumberFormat="1" applyAlignment="1"/>
    <xf numFmtId="181" fontId="15" fillId="0" borderId="0" xfId="13" applyNumberFormat="1" applyAlignment="1"/>
    <xf numFmtId="0" fontId="4" fillId="0" borderId="1" xfId="1" applyFont="1" applyFill="1" applyBorder="1" applyAlignment="1" applyProtection="1">
      <alignment horizontal="left" vertical="center" indent="2"/>
      <protection locked="0"/>
    </xf>
    <xf numFmtId="0" fontId="8" fillId="0" borderId="1" xfId="1" applyFont="1" applyBorder="1" applyAlignment="1">
      <alignment horizontal="left" vertical="center"/>
    </xf>
    <xf numFmtId="0" fontId="4" fillId="0" borderId="1" xfId="1" applyFont="1" applyFill="1" applyBorder="1" applyAlignment="1">
      <alignment horizontal="left" vertical="center" indent="2"/>
    </xf>
    <xf numFmtId="0" fontId="4" fillId="0" borderId="1" xfId="1" applyFont="1" applyFill="1" applyBorder="1" applyAlignment="1">
      <alignment horizontal="left" vertical="center" indent="2" shrinkToFit="1"/>
    </xf>
    <xf numFmtId="0" fontId="4" fillId="0" borderId="1" xfId="1" applyFont="1" applyFill="1" applyBorder="1" applyAlignment="1" applyProtection="1">
      <alignment vertical="center"/>
      <protection locked="0"/>
    </xf>
    <xf numFmtId="0" fontId="4" fillId="0" borderId="1" xfId="1" applyFont="1" applyBorder="1" applyAlignment="1">
      <alignment horizontal="left" vertical="center"/>
    </xf>
    <xf numFmtId="0" fontId="4" fillId="0" borderId="1" xfId="1" applyFont="1" applyFill="1" applyBorder="1" applyAlignment="1" applyProtection="1">
      <alignment horizontal="left" vertical="center" indent="1"/>
      <protection locked="0"/>
    </xf>
    <xf numFmtId="0" fontId="13" fillId="0" borderId="1" xfId="10" applyFont="1" applyFill="1" applyBorder="1" applyAlignment="1">
      <alignment horizontal="center" vertical="center" shrinkToFit="1"/>
    </xf>
    <xf numFmtId="0" fontId="13" fillId="0" borderId="1" xfId="10" applyFont="1" applyFill="1" applyBorder="1" applyAlignment="1">
      <alignment horizontal="left" vertical="center" shrinkToFit="1"/>
    </xf>
    <xf numFmtId="0" fontId="16" fillId="0" borderId="1" xfId="0" applyFont="1" applyBorder="1" applyAlignment="1">
      <alignment horizontal="center" vertical="center"/>
    </xf>
    <xf numFmtId="0" fontId="17" fillId="0" borderId="1" xfId="6" applyFont="1" applyBorder="1" applyAlignment="1">
      <alignment horizontal="center" vertical="center"/>
    </xf>
    <xf numFmtId="0" fontId="16" fillId="0" borderId="1" xfId="0" applyFont="1" applyBorder="1">
      <alignment vertical="center"/>
    </xf>
    <xf numFmtId="176" fontId="0" fillId="0" borderId="0" xfId="0" applyNumberFormat="1">
      <alignment vertical="center"/>
    </xf>
    <xf numFmtId="0" fontId="0" fillId="0" borderId="0" xfId="0" applyFill="1">
      <alignment vertical="center"/>
    </xf>
    <xf numFmtId="0" fontId="0" fillId="0" borderId="0" xfId="0" applyAlignment="1">
      <alignment horizontal="center" vertical="center"/>
    </xf>
    <xf numFmtId="0" fontId="86" fillId="0" borderId="0" xfId="0" applyFont="1" applyAlignment="1">
      <alignment horizontal="center" vertical="center"/>
    </xf>
    <xf numFmtId="0" fontId="86" fillId="0" borderId="0" xfId="0" applyFont="1" applyAlignment="1">
      <alignment horizontal="justify" vertical="center"/>
    </xf>
    <xf numFmtId="0" fontId="87" fillId="0" borderId="0" xfId="0" applyFont="1" applyAlignment="1">
      <alignment horizontal="center" vertical="center"/>
    </xf>
    <xf numFmtId="0" fontId="88" fillId="0" borderId="0" xfId="1103">
      <alignment vertical="center"/>
    </xf>
    <xf numFmtId="0" fontId="88" fillId="0" borderId="0" xfId="1103" applyAlignment="1">
      <alignment horizontal="center" vertical="center"/>
    </xf>
    <xf numFmtId="186" fontId="90" fillId="0" borderId="1" xfId="1103" applyNumberFormat="1" applyFont="1" applyBorder="1" applyAlignment="1">
      <alignment horizontal="center" vertical="center" wrapText="1"/>
    </xf>
    <xf numFmtId="0" fontId="84" fillId="0" borderId="0" xfId="1103" applyFont="1" applyBorder="1" applyAlignment="1">
      <alignment horizontal="center" vertical="center" wrapText="1"/>
    </xf>
    <xf numFmtId="0" fontId="91" fillId="0" borderId="0" xfId="1103" applyFont="1" applyBorder="1" applyAlignment="1">
      <alignment horizontal="right" vertical="center" wrapText="1"/>
    </xf>
    <xf numFmtId="0" fontId="90" fillId="0" borderId="1" xfId="1103" applyFont="1" applyBorder="1" applyAlignment="1">
      <alignment horizontal="left" vertical="center" wrapText="1"/>
    </xf>
    <xf numFmtId="186" fontId="90" fillId="0" borderId="1" xfId="1103" applyNumberFormat="1" applyFont="1" applyFill="1" applyBorder="1" applyAlignment="1">
      <alignment horizontal="center" vertical="center" wrapText="1"/>
    </xf>
    <xf numFmtId="178" fontId="11" fillId="0" borderId="0" xfId="10" applyNumberFormat="1"/>
    <xf numFmtId="0" fontId="87" fillId="0" borderId="0" xfId="0" applyFont="1" applyAlignment="1">
      <alignment horizontal="left" vertical="center"/>
    </xf>
    <xf numFmtId="0" fontId="16" fillId="0" borderId="1" xfId="0" applyFont="1" applyBorder="1" applyAlignment="1">
      <alignment horizontal="left" vertical="center" shrinkToFit="1"/>
    </xf>
    <xf numFmtId="180" fontId="15" fillId="0" borderId="0" xfId="0" applyNumberFormat="1" applyFont="1" applyAlignment="1">
      <alignment horizontal="right" vertical="center"/>
    </xf>
    <xf numFmtId="180" fontId="16" fillId="0" borderId="1" xfId="0" applyNumberFormat="1" applyFont="1" applyBorder="1" applyAlignment="1">
      <alignment horizontal="center" vertical="center"/>
    </xf>
    <xf numFmtId="180" fontId="5" fillId="0" borderId="1" xfId="1102" applyNumberFormat="1" applyFont="1" applyFill="1" applyBorder="1">
      <alignment vertical="center"/>
    </xf>
    <xf numFmtId="180" fontId="0" fillId="0" borderId="0" xfId="0" applyNumberFormat="1">
      <alignment vertical="center"/>
    </xf>
    <xf numFmtId="0" fontId="15" fillId="0" borderId="1" xfId="13" applyBorder="1" applyAlignment="1">
      <alignment horizontal="center"/>
    </xf>
    <xf numFmtId="0" fontId="90" fillId="0" borderId="1" xfId="1103" applyFont="1" applyBorder="1" applyAlignment="1">
      <alignment horizontal="center" vertical="center" wrapText="1"/>
    </xf>
    <xf numFmtId="0" fontId="89" fillId="0" borderId="0" xfId="1103" applyFont="1" applyBorder="1" applyAlignment="1">
      <alignment vertical="center" wrapText="1"/>
    </xf>
    <xf numFmtId="187" fontId="5" fillId="0" borderId="0" xfId="2" applyNumberFormat="1" applyFont="1" applyBorder="1" applyAlignment="1">
      <alignment vertical="center"/>
    </xf>
    <xf numFmtId="187" fontId="11" fillId="0" borderId="0" xfId="10" applyNumberFormat="1"/>
    <xf numFmtId="187" fontId="13" fillId="0" borderId="1" xfId="10" applyNumberFormat="1" applyFont="1" applyFill="1" applyBorder="1" applyAlignment="1">
      <alignment horizontal="center" vertical="center" wrapText="1"/>
    </xf>
    <xf numFmtId="187" fontId="13" fillId="0" borderId="1" xfId="10" applyNumberFormat="1" applyFont="1" applyFill="1" applyBorder="1" applyAlignment="1">
      <alignment horizontal="right" vertical="center" shrinkToFit="1"/>
    </xf>
    <xf numFmtId="177" fontId="11" fillId="0" borderId="0" xfId="10" applyNumberFormat="1"/>
    <xf numFmtId="177" fontId="5" fillId="0" borderId="0" xfId="2" applyNumberFormat="1" applyFont="1" applyBorder="1" applyAlignment="1">
      <alignment vertical="center"/>
    </xf>
    <xf numFmtId="177" fontId="13" fillId="0" borderId="1" xfId="10" applyNumberFormat="1" applyFont="1" applyFill="1" applyBorder="1" applyAlignment="1">
      <alignment horizontal="center" vertical="center" wrapText="1"/>
    </xf>
    <xf numFmtId="177" fontId="13" fillId="0" borderId="2" xfId="10" applyNumberFormat="1" applyFont="1" applyFill="1" applyBorder="1" applyAlignment="1">
      <alignment horizontal="center" vertical="center" wrapText="1"/>
    </xf>
    <xf numFmtId="177" fontId="13" fillId="0" borderId="1" xfId="10" applyNumberFormat="1" applyFont="1" applyFill="1" applyBorder="1" applyAlignment="1">
      <alignment horizontal="center" vertical="center" shrinkToFit="1"/>
    </xf>
    <xf numFmtId="177" fontId="13" fillId="0" borderId="1" xfId="10" applyNumberFormat="1" applyFont="1" applyFill="1" applyBorder="1" applyAlignment="1">
      <alignment horizontal="right" vertical="center" shrinkToFit="1"/>
    </xf>
    <xf numFmtId="177" fontId="13" fillId="0" borderId="2" xfId="10" applyNumberFormat="1" applyFont="1" applyFill="1" applyBorder="1" applyAlignment="1">
      <alignment horizontal="right" vertical="center" shrinkToFit="1"/>
    </xf>
    <xf numFmtId="177" fontId="11" fillId="0" borderId="1" xfId="10" applyNumberFormat="1" applyFont="1" applyFill="1" applyBorder="1"/>
    <xf numFmtId="177" fontId="13" fillId="0" borderId="0" xfId="10" applyNumberFormat="1" applyFont="1" applyAlignment="1">
      <alignment horizontal="right"/>
    </xf>
    <xf numFmtId="0" fontId="92" fillId="0" borderId="17" xfId="1103" applyFont="1" applyBorder="1" applyAlignment="1">
      <alignment horizontal="center" vertical="center" wrapText="1"/>
    </xf>
    <xf numFmtId="0" fontId="90" fillId="0" borderId="1" xfId="1103" applyFont="1" applyBorder="1" applyAlignment="1">
      <alignment horizontal="center" vertical="center" wrapText="1"/>
    </xf>
    <xf numFmtId="186" fontId="92" fillId="0" borderId="16" xfId="1103" applyNumberFormat="1" applyFont="1" applyBorder="1" applyAlignment="1">
      <alignment horizontal="center" vertical="center" wrapText="1"/>
    </xf>
    <xf numFmtId="0" fontId="15" fillId="0" borderId="0" xfId="0" applyFont="1" applyFill="1">
      <alignment vertical="center"/>
    </xf>
    <xf numFmtId="0" fontId="15" fillId="0" borderId="0" xfId="0" applyFont="1" applyFill="1" applyAlignment="1">
      <alignment horizontal="right" vertical="center"/>
    </xf>
    <xf numFmtId="0" fontId="16" fillId="0" borderId="1" xfId="0" applyFont="1" applyFill="1" applyBorder="1" applyAlignment="1">
      <alignment horizontal="center" vertical="center"/>
    </xf>
    <xf numFmtId="0" fontId="7"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xf>
    <xf numFmtId="0" fontId="7" fillId="0" borderId="1" xfId="0" applyNumberFormat="1" applyFont="1" applyFill="1" applyBorder="1" applyAlignment="1" applyProtection="1">
      <alignment horizontal="left" vertical="center"/>
    </xf>
    <xf numFmtId="0" fontId="7" fillId="0" borderId="1" xfId="0" applyNumberFormat="1" applyFont="1" applyFill="1" applyBorder="1" applyAlignment="1" applyProtection="1">
      <alignment vertical="center"/>
    </xf>
    <xf numFmtId="0" fontId="5" fillId="0" borderId="1" xfId="0" applyNumberFormat="1" applyFont="1" applyFill="1" applyBorder="1" applyAlignment="1" applyProtection="1">
      <alignment vertical="center"/>
    </xf>
    <xf numFmtId="191" fontId="16" fillId="0" borderId="1" xfId="1102" applyNumberFormat="1" applyFont="1" applyBorder="1" applyAlignment="1">
      <alignment vertical="center"/>
    </xf>
    <xf numFmtId="191" fontId="16" fillId="0" borderId="1" xfId="1102" applyNumberFormat="1" applyFont="1" applyBorder="1">
      <alignment vertical="center"/>
    </xf>
    <xf numFmtId="0" fontId="15" fillId="0" borderId="1" xfId="0" applyFont="1" applyFill="1" applyBorder="1" applyAlignment="1">
      <alignment horizontal="center" vertical="center"/>
    </xf>
    <xf numFmtId="0" fontId="16" fillId="0" borderId="1" xfId="0" applyFont="1" applyFill="1" applyBorder="1">
      <alignment vertical="center"/>
    </xf>
    <xf numFmtId="0" fontId="15" fillId="0" borderId="0" xfId="13" applyFill="1" applyAlignment="1">
      <alignment vertical="center"/>
    </xf>
    <xf numFmtId="0" fontId="15" fillId="0" borderId="2" xfId="13" applyFill="1" applyBorder="1" applyAlignment="1">
      <alignment horizontal="center" vertical="center" wrapText="1"/>
    </xf>
    <xf numFmtId="0" fontId="15" fillId="0" borderId="1" xfId="13" applyFill="1" applyBorder="1" applyAlignment="1">
      <alignment horizontal="center"/>
    </xf>
    <xf numFmtId="0" fontId="5" fillId="0" borderId="2" xfId="0" applyNumberFormat="1" applyFont="1" applyFill="1" applyBorder="1" applyAlignment="1" applyProtection="1">
      <alignment horizontal="left" vertical="center"/>
    </xf>
    <xf numFmtId="0" fontId="15" fillId="0" borderId="0" xfId="13" applyFill="1" applyAlignment="1"/>
    <xf numFmtId="0" fontId="98" fillId="0" borderId="0" xfId="13" applyFont="1" applyAlignment="1">
      <alignment vertical="center"/>
    </xf>
    <xf numFmtId="0" fontId="98" fillId="0" borderId="1" xfId="13" applyFont="1" applyBorder="1" applyAlignment="1">
      <alignment horizontal="center"/>
    </xf>
    <xf numFmtId="0" fontId="98" fillId="0" borderId="0" xfId="13" applyFont="1" applyAlignment="1"/>
    <xf numFmtId="176" fontId="7" fillId="0" borderId="1" xfId="1102" applyNumberFormat="1" applyFont="1" applyFill="1" applyBorder="1" applyAlignment="1" applyProtection="1">
      <alignment horizontal="right" vertical="center"/>
    </xf>
    <xf numFmtId="176" fontId="5" fillId="0" borderId="1" xfId="1102" applyNumberFormat="1" applyFont="1" applyFill="1" applyBorder="1" applyAlignment="1" applyProtection="1">
      <alignment horizontal="right" vertical="center"/>
    </xf>
    <xf numFmtId="180" fontId="98" fillId="0" borderId="1" xfId="13" applyNumberFormat="1" applyFont="1" applyBorder="1" applyAlignment="1"/>
    <xf numFmtId="180" fontId="98" fillId="0" borderId="1" xfId="13" applyNumberFormat="1" applyFont="1" applyBorder="1" applyAlignment="1">
      <alignment horizontal="right"/>
    </xf>
    <xf numFmtId="180" fontId="98" fillId="0" borderId="1" xfId="1102" applyNumberFormat="1" applyFont="1" applyBorder="1" applyAlignment="1"/>
    <xf numFmtId="0" fontId="100" fillId="0" borderId="0" xfId="0" applyFont="1" applyAlignment="1">
      <alignment horizontal="center" vertical="center" wrapText="1"/>
    </xf>
    <xf numFmtId="191" fontId="9" fillId="0" borderId="18" xfId="1102" applyNumberFormat="1" applyFont="1" applyBorder="1">
      <alignment vertical="center"/>
    </xf>
    <xf numFmtId="191" fontId="16" fillId="0" borderId="0" xfId="0" applyNumberFormat="1" applyFont="1">
      <alignment vertical="center"/>
    </xf>
    <xf numFmtId="0" fontId="4" fillId="0" borderId="1" xfId="1" applyFont="1" applyFill="1" applyBorder="1" applyAlignment="1">
      <alignment horizontal="left" vertical="center" shrinkToFit="1"/>
    </xf>
    <xf numFmtId="0" fontId="4" fillId="0" borderId="1" xfId="1" applyFont="1" applyFill="1" applyBorder="1" applyAlignment="1">
      <alignment horizontal="left" vertical="center" indent="1" shrinkToFit="1"/>
    </xf>
    <xf numFmtId="0" fontId="5" fillId="0" borderId="0" xfId="2" applyFont="1" applyBorder="1" applyAlignment="1">
      <alignment vertical="center" shrinkToFit="1"/>
    </xf>
    <xf numFmtId="0" fontId="8" fillId="0" borderId="1" xfId="1" applyFont="1" applyBorder="1" applyAlignment="1">
      <alignment horizontal="center" vertical="center" shrinkToFit="1"/>
    </xf>
    <xf numFmtId="176" fontId="8" fillId="0" borderId="1" xfId="3" applyNumberFormat="1" applyFont="1" applyFill="1" applyBorder="1" applyAlignment="1">
      <alignment vertical="center" shrinkToFit="1"/>
    </xf>
    <xf numFmtId="178" fontId="4" fillId="0" borderId="1" xfId="3" applyNumberFormat="1" applyFont="1" applyFill="1" applyBorder="1" applyAlignment="1">
      <alignment horizontal="right" vertical="center" shrinkToFit="1"/>
    </xf>
    <xf numFmtId="176" fontId="4" fillId="0" borderId="1" xfId="3" applyNumberFormat="1" applyFont="1" applyFill="1" applyBorder="1" applyAlignment="1">
      <alignment vertical="center" shrinkToFit="1"/>
    </xf>
    <xf numFmtId="176" fontId="4" fillId="0" borderId="3" xfId="3" applyNumberFormat="1" applyFont="1" applyFill="1" applyBorder="1" applyAlignment="1">
      <alignment vertical="center" shrinkToFit="1"/>
    </xf>
    <xf numFmtId="176" fontId="1" fillId="0" borderId="0" xfId="2" applyNumberFormat="1" applyAlignment="1">
      <alignment vertical="center" shrinkToFit="1"/>
    </xf>
    <xf numFmtId="0" fontId="1" fillId="0" borderId="0" xfId="2" applyAlignment="1">
      <alignment vertical="center" shrinkToFit="1"/>
    </xf>
    <xf numFmtId="0" fontId="5" fillId="0" borderId="0" xfId="1" applyFont="1" applyAlignment="1">
      <alignment vertical="center" shrinkToFit="1"/>
    </xf>
    <xf numFmtId="176" fontId="8" fillId="0" borderId="1" xfId="1" applyNumberFormat="1" applyFont="1" applyFill="1" applyBorder="1" applyAlignment="1">
      <alignment vertical="center" shrinkToFit="1"/>
    </xf>
    <xf numFmtId="176" fontId="4" fillId="2"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80" fontId="1" fillId="0" borderId="0" xfId="2" applyNumberFormat="1" applyAlignment="1">
      <alignment vertical="center" shrinkToFit="1"/>
    </xf>
    <xf numFmtId="0" fontId="5" fillId="0" borderId="14" xfId="1" applyFont="1" applyBorder="1" applyAlignment="1">
      <alignment horizontal="right" vertical="center" shrinkToFit="1"/>
    </xf>
    <xf numFmtId="177" fontId="1" fillId="0" borderId="0" xfId="2" applyNumberFormat="1" applyAlignment="1">
      <alignment vertical="center" shrinkToFit="1"/>
    </xf>
    <xf numFmtId="0" fontId="5" fillId="0" borderId="0" xfId="2" applyFont="1" applyBorder="1" applyAlignment="1">
      <alignment horizontal="left" vertical="center" shrinkToFit="1"/>
    </xf>
    <xf numFmtId="0" fontId="5" fillId="0" borderId="0" xfId="2" applyFont="1" applyBorder="1" applyAlignment="1">
      <alignment horizontal="center" vertical="center" shrinkToFit="1"/>
    </xf>
    <xf numFmtId="180" fontId="6" fillId="0" borderId="0" xfId="2" applyNumberFormat="1" applyFont="1" applyAlignment="1">
      <alignment vertical="center" shrinkToFit="1"/>
    </xf>
    <xf numFmtId="177" fontId="6" fillId="0" borderId="0" xfId="2" applyNumberFormat="1" applyFont="1" applyAlignment="1">
      <alignment vertical="center" shrinkToFit="1"/>
    </xf>
    <xf numFmtId="0" fontId="6" fillId="0" borderId="0" xfId="2" applyFont="1" applyAlignment="1">
      <alignment vertical="center" shrinkToFit="1"/>
    </xf>
    <xf numFmtId="0" fontId="7" fillId="0" borderId="1" xfId="1" applyFont="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1" xfId="1" applyFont="1" applyBorder="1" applyAlignment="1">
      <alignment horizontal="left" vertical="center" shrinkToFit="1"/>
    </xf>
    <xf numFmtId="0" fontId="8" fillId="0" borderId="1" xfId="1" applyFont="1" applyFill="1" applyBorder="1" applyAlignment="1">
      <alignment vertical="center" shrinkToFit="1"/>
    </xf>
    <xf numFmtId="189" fontId="1" fillId="0" borderId="0" xfId="2" applyNumberFormat="1" applyAlignment="1">
      <alignment vertical="center" shrinkToFit="1"/>
    </xf>
    <xf numFmtId="190" fontId="1" fillId="0" borderId="0" xfId="2" applyNumberFormat="1" applyAlignment="1">
      <alignment vertical="center" shrinkToFit="1"/>
    </xf>
    <xf numFmtId="0" fontId="8" fillId="0" borderId="1" xfId="1" applyFont="1" applyFill="1" applyBorder="1" applyAlignment="1">
      <alignment horizontal="left" vertical="center" shrinkToFit="1"/>
    </xf>
    <xf numFmtId="0" fontId="4" fillId="0" borderId="1" xfId="1" applyFont="1" applyFill="1" applyBorder="1" applyAlignment="1" applyProtection="1">
      <alignment horizontal="left" vertical="center" shrinkToFit="1"/>
      <protection locked="0"/>
    </xf>
    <xf numFmtId="0" fontId="4" fillId="0" borderId="1" xfId="1" applyFont="1" applyFill="1" applyBorder="1" applyAlignment="1" applyProtection="1">
      <alignment horizontal="left" vertical="center" indent="1" shrinkToFit="1"/>
      <protection locked="0"/>
    </xf>
    <xf numFmtId="0" fontId="4" fillId="0" borderId="1" xfId="1" applyFont="1" applyBorder="1" applyAlignment="1">
      <alignment horizontal="left" vertical="center" indent="1" shrinkToFit="1"/>
    </xf>
    <xf numFmtId="0" fontId="4" fillId="0" borderId="3" xfId="1" applyFont="1" applyBorder="1" applyAlignment="1">
      <alignment horizontal="left" vertical="center" indent="1" shrinkToFit="1"/>
    </xf>
    <xf numFmtId="0" fontId="93" fillId="0" borderId="1" xfId="0" applyFont="1" applyBorder="1" applyAlignment="1">
      <alignment horizontal="right" vertical="center" shrinkToFit="1"/>
    </xf>
    <xf numFmtId="3" fontId="1" fillId="0" borderId="0" xfId="2" applyNumberFormat="1" applyAlignment="1">
      <alignment vertical="center" shrinkToFit="1"/>
    </xf>
    <xf numFmtId="0" fontId="4" fillId="0" borderId="1" xfId="1" applyFont="1" applyFill="1" applyBorder="1" applyAlignment="1" applyProtection="1">
      <alignment vertical="center" shrinkToFit="1"/>
      <protection locked="0"/>
    </xf>
    <xf numFmtId="0" fontId="4" fillId="0" borderId="1" xfId="1" applyFont="1" applyFill="1" applyBorder="1" applyAlignment="1">
      <alignment vertical="center" shrinkToFit="1"/>
    </xf>
    <xf numFmtId="0" fontId="1" fillId="0" borderId="1" xfId="2" applyBorder="1" applyAlignment="1">
      <alignment vertical="center" shrinkToFit="1"/>
    </xf>
    <xf numFmtId="178" fontId="8" fillId="0" borderId="1" xfId="3" applyNumberFormat="1" applyFont="1" applyFill="1" applyBorder="1" applyAlignment="1">
      <alignment horizontal="right" vertical="center" shrinkToFit="1"/>
    </xf>
    <xf numFmtId="0" fontId="5" fillId="0" borderId="0" xfId="2" applyFont="1" applyAlignment="1">
      <alignment vertical="center" shrinkToFit="1"/>
    </xf>
    <xf numFmtId="176" fontId="8" fillId="0" borderId="1" xfId="3" applyNumberFormat="1" applyFont="1" applyFill="1" applyBorder="1" applyAlignment="1">
      <alignment horizontal="right" vertical="center" shrinkToFit="1"/>
    </xf>
    <xf numFmtId="0" fontId="8" fillId="0" borderId="1" xfId="1" applyFont="1" applyFill="1" applyBorder="1" applyAlignment="1" applyProtection="1">
      <alignment horizontal="center" vertical="center" shrinkToFit="1"/>
      <protection locked="0"/>
    </xf>
    <xf numFmtId="176" fontId="4" fillId="0" borderId="1" xfId="3" applyNumberFormat="1" applyFont="1" applyFill="1" applyBorder="1" applyAlignment="1">
      <alignment horizontal="right" vertical="center" shrinkToFit="1"/>
    </xf>
    <xf numFmtId="176" fontId="8" fillId="2" borderId="1" xfId="1" applyNumberFormat="1" applyFont="1" applyFill="1" applyBorder="1" applyAlignment="1">
      <alignment vertical="center" shrinkToFit="1"/>
    </xf>
    <xf numFmtId="177" fontId="5" fillId="0" borderId="0" xfId="1" applyNumberFormat="1" applyFont="1" applyBorder="1" applyAlignment="1">
      <alignment vertical="center" shrinkToFit="1"/>
    </xf>
    <xf numFmtId="177" fontId="8" fillId="0" borderId="1" xfId="1" applyNumberFormat="1" applyFont="1" applyBorder="1" applyAlignment="1">
      <alignment horizontal="center" vertical="center" shrinkToFit="1"/>
    </xf>
    <xf numFmtId="178" fontId="8" fillId="0" borderId="1" xfId="3" applyNumberFormat="1" applyFont="1" applyFill="1" applyBorder="1" applyAlignment="1">
      <alignment vertical="center" shrinkToFit="1"/>
    </xf>
    <xf numFmtId="178" fontId="8" fillId="0" borderId="1" xfId="1" applyNumberFormat="1" applyFont="1" applyFill="1" applyBorder="1" applyAlignment="1">
      <alignment vertical="center" shrinkToFit="1"/>
    </xf>
    <xf numFmtId="0" fontId="4" fillId="0" borderId="1" xfId="1" applyFont="1" applyFill="1" applyBorder="1" applyAlignment="1">
      <alignment horizontal="right" vertical="center" shrinkToFit="1"/>
    </xf>
    <xf numFmtId="176" fontId="8" fillId="0" borderId="1" xfId="1" applyNumberFormat="1" applyFont="1" applyFill="1" applyBorder="1" applyAlignment="1">
      <alignment horizontal="right" vertical="center" shrinkToFit="1"/>
    </xf>
    <xf numFmtId="176" fontId="4" fillId="0" borderId="1" xfId="1" applyNumberFormat="1" applyFont="1" applyFill="1" applyBorder="1" applyAlignment="1">
      <alignment horizontal="right" vertical="center" shrinkToFit="1"/>
    </xf>
    <xf numFmtId="0" fontId="1" fillId="0" borderId="1" xfId="2" applyBorder="1" applyAlignment="1">
      <alignment horizontal="right" vertical="center" shrinkToFit="1"/>
    </xf>
    <xf numFmtId="0" fontId="5" fillId="0" borderId="0" xfId="1" applyFont="1" applyBorder="1" applyAlignment="1">
      <alignment horizontal="center" vertical="center" shrinkToFit="1"/>
    </xf>
    <xf numFmtId="0" fontId="8" fillId="0" borderId="1" xfId="1" applyFont="1" applyBorder="1" applyAlignment="1">
      <alignment vertical="center" shrinkToFit="1"/>
    </xf>
    <xf numFmtId="178" fontId="4" fillId="0" borderId="1" xfId="1" applyNumberFormat="1" applyFont="1" applyFill="1" applyBorder="1" applyAlignment="1">
      <alignment vertical="center" shrinkToFit="1"/>
    </xf>
    <xf numFmtId="178" fontId="8" fillId="0" borderId="1" xfId="1" applyNumberFormat="1" applyFont="1" applyFill="1" applyBorder="1" applyAlignment="1">
      <alignment horizontal="right" vertical="center" shrinkToFit="1"/>
    </xf>
    <xf numFmtId="178" fontId="4" fillId="0" borderId="1" xfId="1" applyNumberFormat="1" applyFont="1" applyFill="1" applyBorder="1" applyAlignment="1">
      <alignment horizontal="right" vertical="center" shrinkToFit="1"/>
    </xf>
    <xf numFmtId="178" fontId="4" fillId="0" borderId="1" xfId="1" applyNumberFormat="1" applyFont="1" applyFill="1" applyBorder="1" applyAlignment="1">
      <alignment horizontal="left" vertical="center" shrinkToFit="1"/>
    </xf>
    <xf numFmtId="0" fontId="4" fillId="0" borderId="1" xfId="1" applyFont="1" applyBorder="1" applyAlignment="1">
      <alignment vertical="center" shrinkToFit="1"/>
    </xf>
    <xf numFmtId="0" fontId="107" fillId="0" borderId="16" xfId="1103" applyFont="1" applyBorder="1" applyAlignment="1">
      <alignment horizontal="center" vertical="center" wrapText="1"/>
    </xf>
    <xf numFmtId="0" fontId="84" fillId="27" borderId="1" xfId="1105" applyFont="1" applyFill="1" applyBorder="1" applyAlignment="1">
      <alignment horizontal="left" vertical="center" wrapText="1"/>
    </xf>
    <xf numFmtId="0" fontId="84" fillId="0" borderId="16" xfId="1103" applyFont="1" applyBorder="1" applyAlignment="1">
      <alignment horizontal="left" vertical="center" wrapText="1"/>
    </xf>
    <xf numFmtId="0" fontId="84" fillId="0" borderId="16" xfId="1103" applyFont="1" applyBorder="1" applyAlignment="1">
      <alignment horizontal="center" vertical="center" wrapText="1"/>
    </xf>
    <xf numFmtId="0" fontId="16" fillId="0" borderId="1" xfId="0" applyFont="1" applyBorder="1" applyAlignment="1">
      <alignment horizontal="center" vertical="center" wrapText="1" shrinkToFit="1"/>
    </xf>
    <xf numFmtId="0" fontId="84" fillId="27" borderId="1" xfId="1105" applyFont="1" applyFill="1" applyBorder="1" applyAlignment="1">
      <alignment horizontal="center" vertical="center" wrapText="1"/>
    </xf>
    <xf numFmtId="57" fontId="107" fillId="0" borderId="1" xfId="1103" quotePrefix="1" applyNumberFormat="1" applyFont="1" applyBorder="1" applyAlignment="1">
      <alignment horizontal="center" vertical="center" wrapText="1"/>
    </xf>
    <xf numFmtId="0" fontId="84" fillId="27" borderId="16" xfId="1103" applyFont="1" applyFill="1" applyBorder="1" applyAlignment="1">
      <alignment horizontal="center" vertical="center" wrapText="1"/>
    </xf>
    <xf numFmtId="0" fontId="15" fillId="0" borderId="1" xfId="0" applyFont="1" applyBorder="1" applyAlignment="1">
      <alignment horizontal="center" vertical="center" shrinkToFit="1"/>
    </xf>
    <xf numFmtId="0" fontId="84" fillId="27" borderId="1" xfId="1106" applyFont="1" applyFill="1" applyBorder="1" applyAlignment="1">
      <alignment horizontal="left" vertical="center" wrapText="1"/>
    </xf>
    <xf numFmtId="0" fontId="84" fillId="27" borderId="1" xfId="1106" applyFont="1" applyFill="1" applyBorder="1" applyAlignment="1">
      <alignment horizontal="center" vertical="center" wrapText="1"/>
    </xf>
    <xf numFmtId="0" fontId="84" fillId="0" borderId="16" xfId="1103" applyFont="1" applyBorder="1" applyAlignment="1">
      <alignment horizontal="center" vertical="center" shrinkToFit="1"/>
    </xf>
    <xf numFmtId="0" fontId="84" fillId="0" borderId="1" xfId="0" applyFont="1" applyFill="1" applyBorder="1" applyAlignment="1">
      <alignment horizontal="center" vertical="center" shrinkToFit="1"/>
    </xf>
    <xf numFmtId="188" fontId="84" fillId="0" borderId="16" xfId="1103" applyNumberFormat="1" applyFont="1" applyFill="1" applyBorder="1" applyAlignment="1">
      <alignment horizontal="center" vertical="center" shrinkToFit="1"/>
    </xf>
    <xf numFmtId="0" fontId="84" fillId="0" borderId="14" xfId="1103" applyFont="1" applyBorder="1" applyAlignment="1">
      <alignment vertical="center" wrapText="1"/>
    </xf>
    <xf numFmtId="0" fontId="5" fillId="0" borderId="1" xfId="0" applyNumberFormat="1" applyFont="1" applyFill="1" applyBorder="1" applyAlignment="1" applyProtection="1">
      <alignment horizontal="left" vertical="center" shrinkToFit="1"/>
    </xf>
    <xf numFmtId="0" fontId="15" fillId="0" borderId="0" xfId="0" applyFont="1" applyAlignment="1">
      <alignment vertical="center" wrapText="1"/>
    </xf>
    <xf numFmtId="0" fontId="0" fillId="0" borderId="0" xfId="0" applyAlignment="1">
      <alignment vertical="center" wrapText="1"/>
    </xf>
    <xf numFmtId="0" fontId="16" fillId="0" borderId="18" xfId="0" applyFont="1" applyBorder="1" applyAlignment="1">
      <alignment horizontal="center" vertical="center" wrapText="1" shrinkToFit="1"/>
    </xf>
    <xf numFmtId="180" fontId="16" fillId="0" borderId="18" xfId="0" applyNumberFormat="1" applyFont="1" applyBorder="1" applyAlignment="1">
      <alignment horizontal="center" vertical="center"/>
    </xf>
    <xf numFmtId="0" fontId="94" fillId="0" borderId="18" xfId="2" applyFont="1" applyFill="1" applyBorder="1" applyAlignment="1">
      <alignment horizontal="center" vertical="center" wrapText="1"/>
    </xf>
    <xf numFmtId="191" fontId="105" fillId="0" borderId="18" xfId="1102" applyNumberFormat="1" applyFont="1" applyBorder="1" applyAlignment="1">
      <alignment horizontal="right" vertical="center" wrapText="1"/>
    </xf>
    <xf numFmtId="187" fontId="8" fillId="0" borderId="18" xfId="0" applyNumberFormat="1" applyFont="1" applyFill="1" applyBorder="1" applyAlignment="1">
      <alignment horizontal="left" vertical="center" wrapText="1"/>
    </xf>
    <xf numFmtId="191" fontId="102" fillId="0" borderId="18" xfId="1102" applyNumberFormat="1" applyFont="1" applyBorder="1">
      <alignment vertical="center"/>
    </xf>
    <xf numFmtId="49" fontId="84" fillId="0" borderId="18" xfId="7" applyNumberFormat="1" applyFont="1" applyFill="1" applyBorder="1" applyAlignment="1" applyProtection="1">
      <alignment horizontal="left" vertical="center" wrapText="1" indent="1"/>
    </xf>
    <xf numFmtId="191" fontId="0" fillId="0" borderId="18" xfId="1102" applyNumberFormat="1" applyFont="1" applyBorder="1">
      <alignment vertical="center"/>
    </xf>
    <xf numFmtId="0" fontId="15" fillId="0" borderId="18" xfId="0" applyFont="1" applyBorder="1" applyAlignment="1">
      <alignment horizontal="left" vertical="center" wrapText="1" indent="1"/>
    </xf>
    <xf numFmtId="191" fontId="0" fillId="0" borderId="18" xfId="1102" applyNumberFormat="1" applyFont="1" applyFill="1" applyBorder="1">
      <alignment vertical="center"/>
    </xf>
    <xf numFmtId="0" fontId="84" fillId="0" borderId="18" xfId="0" applyFont="1" applyFill="1" applyBorder="1" applyAlignment="1">
      <alignment horizontal="left" vertical="center" wrapText="1" indent="1"/>
    </xf>
    <xf numFmtId="49" fontId="84" fillId="0" borderId="18" xfId="0" applyNumberFormat="1" applyFont="1" applyFill="1" applyBorder="1" applyAlignment="1" applyProtection="1">
      <alignment horizontal="left" vertical="center" wrapText="1" indent="1"/>
    </xf>
    <xf numFmtId="49" fontId="93" fillId="0" borderId="18" xfId="343" applyNumberFormat="1" applyFont="1" applyFill="1" applyBorder="1" applyAlignment="1" applyProtection="1">
      <alignment horizontal="left" vertical="center" wrapText="1" indent="1"/>
    </xf>
    <xf numFmtId="0" fontId="93" fillId="0" borderId="18" xfId="343" applyFont="1" applyFill="1" applyBorder="1" applyAlignment="1">
      <alignment horizontal="left" vertical="center" wrapText="1" indent="1"/>
    </xf>
    <xf numFmtId="49" fontId="106" fillId="0" borderId="18" xfId="343" applyNumberFormat="1" applyFont="1" applyFill="1" applyBorder="1" applyAlignment="1" applyProtection="1">
      <alignment horizontal="left" vertical="center" wrapText="1" indent="1"/>
    </xf>
    <xf numFmtId="182" fontId="93" fillId="0" borderId="18" xfId="343" applyNumberFormat="1" applyFont="1" applyFill="1" applyBorder="1" applyAlignment="1">
      <alignment horizontal="left" vertical="center" wrapText="1" indent="1"/>
    </xf>
    <xf numFmtId="0" fontId="93" fillId="0" borderId="18" xfId="5" applyFont="1" applyFill="1" applyBorder="1" applyAlignment="1">
      <alignment horizontal="left" vertical="center" wrapText="1" indent="1"/>
    </xf>
    <xf numFmtId="0" fontId="16" fillId="0" borderId="18" xfId="343" applyFont="1" applyFill="1" applyBorder="1" applyAlignment="1">
      <alignment horizontal="left" vertical="center" wrapText="1" indent="1"/>
    </xf>
    <xf numFmtId="0" fontId="4" fillId="0" borderId="18" xfId="0" applyFont="1" applyFill="1" applyBorder="1" applyAlignment="1">
      <alignment horizontal="left" vertical="center" wrapText="1" indent="1"/>
    </xf>
    <xf numFmtId="49" fontId="103" fillId="0" borderId="18" xfId="0" applyNumberFormat="1" applyFont="1" applyFill="1" applyBorder="1" applyAlignment="1" applyProtection="1">
      <alignment horizontal="left" vertical="center" wrapText="1" indent="1"/>
    </xf>
    <xf numFmtId="49" fontId="4" fillId="0" borderId="18" xfId="0" applyNumberFormat="1" applyFont="1" applyFill="1" applyBorder="1" applyAlignment="1" applyProtection="1">
      <alignment horizontal="left" vertical="center" wrapText="1" indent="1"/>
    </xf>
    <xf numFmtId="0" fontId="4" fillId="27" borderId="18" xfId="5" applyFont="1" applyFill="1" applyBorder="1" applyAlignment="1">
      <alignment horizontal="left" vertical="center" wrapText="1" indent="1"/>
    </xf>
    <xf numFmtId="0" fontId="16" fillId="0" borderId="18" xfId="0" applyFont="1" applyFill="1" applyBorder="1" applyAlignment="1">
      <alignment horizontal="left" vertical="center" wrapText="1" indent="1"/>
    </xf>
    <xf numFmtId="49" fontId="104" fillId="0" borderId="18" xfId="0" applyNumberFormat="1" applyFont="1" applyFill="1" applyBorder="1" applyAlignment="1" applyProtection="1">
      <alignment horizontal="left" vertical="center" wrapText="1"/>
    </xf>
    <xf numFmtId="191" fontId="101" fillId="0" borderId="18" xfId="1102" applyNumberFormat="1" applyFont="1" applyBorder="1">
      <alignment vertical="center"/>
    </xf>
    <xf numFmtId="0" fontId="16" fillId="0" borderId="18" xfId="0" applyFont="1" applyBorder="1" applyAlignment="1">
      <alignment horizontal="center" vertical="center" shrinkToFit="1"/>
    </xf>
    <xf numFmtId="0" fontId="44" fillId="0" borderId="18" xfId="0" applyFont="1" applyBorder="1" applyAlignment="1">
      <alignment horizontal="center" vertical="center" shrinkToFit="1"/>
    </xf>
    <xf numFmtId="180" fontId="94" fillId="0" borderId="18" xfId="1104" applyNumberFormat="1" applyFont="1" applyFill="1" applyBorder="1" applyAlignment="1" applyProtection="1">
      <alignment horizontal="right" vertical="center" wrapText="1"/>
      <protection locked="0"/>
    </xf>
    <xf numFmtId="180" fontId="94" fillId="0" borderId="18" xfId="1104" applyNumberFormat="1" applyFont="1" applyFill="1" applyBorder="1" applyAlignment="1" applyProtection="1">
      <alignment horizontal="left" vertical="center" wrapText="1"/>
      <protection locked="0"/>
    </xf>
    <xf numFmtId="0" fontId="96" fillId="0" borderId="18" xfId="0" applyFont="1" applyFill="1" applyBorder="1" applyAlignment="1">
      <alignment vertical="center"/>
    </xf>
    <xf numFmtId="0" fontId="95" fillId="0" borderId="18" xfId="0" applyFont="1" applyBorder="1" applyAlignment="1">
      <alignment horizontal="left" vertical="center" indent="1"/>
    </xf>
    <xf numFmtId="0" fontId="95" fillId="0" borderId="18" xfId="0" applyFont="1" applyBorder="1" applyAlignment="1">
      <alignment vertical="center"/>
    </xf>
    <xf numFmtId="0" fontId="94" fillId="0" borderId="18" xfId="0" applyFont="1" applyBorder="1" applyAlignment="1">
      <alignment vertical="center"/>
    </xf>
    <xf numFmtId="0" fontId="94" fillId="0" borderId="18" xfId="0" applyFont="1" applyBorder="1" applyAlignment="1">
      <alignment horizontal="left" vertical="center"/>
    </xf>
    <xf numFmtId="0" fontId="95" fillId="0" borderId="18" xfId="0" applyFont="1" applyFill="1" applyBorder="1" applyAlignment="1">
      <alignment vertical="center"/>
    </xf>
    <xf numFmtId="0" fontId="4" fillId="0" borderId="1" xfId="1" applyFont="1" applyFill="1" applyBorder="1" applyAlignment="1">
      <alignment horizontal="left" vertical="center" wrapText="1" indent="1" shrinkToFit="1"/>
    </xf>
    <xf numFmtId="182" fontId="5" fillId="0" borderId="18" xfId="0" applyNumberFormat="1" applyFont="1" applyFill="1" applyBorder="1">
      <alignment vertical="center"/>
    </xf>
    <xf numFmtId="187" fontId="5" fillId="0" borderId="18" xfId="0" applyNumberFormat="1" applyFont="1" applyFill="1" applyBorder="1" applyAlignment="1">
      <alignment horizontal="center" vertical="center"/>
    </xf>
    <xf numFmtId="187" fontId="5" fillId="27" borderId="18" xfId="0" applyNumberFormat="1" applyFont="1" applyFill="1" applyBorder="1" applyAlignment="1">
      <alignment horizontal="center" vertical="center"/>
    </xf>
    <xf numFmtId="0" fontId="2" fillId="0" borderId="0" xfId="1" applyFont="1" applyAlignment="1">
      <alignment horizontal="center"/>
    </xf>
    <xf numFmtId="0" fontId="5" fillId="0" borderId="0" xfId="2" applyFont="1" applyBorder="1" applyAlignment="1">
      <alignment horizontal="center" vertical="center"/>
    </xf>
    <xf numFmtId="0" fontId="5" fillId="0" borderId="0" xfId="1" applyFont="1" applyBorder="1" applyAlignment="1">
      <alignment horizontal="center" vertical="center"/>
    </xf>
    <xf numFmtId="0" fontId="7" fillId="0" borderId="1" xfId="1" applyFont="1" applyBorder="1" applyAlignment="1">
      <alignment horizontal="center" vertical="center"/>
    </xf>
    <xf numFmtId="0" fontId="2" fillId="0" borderId="0" xfId="1" applyFont="1" applyAlignment="1">
      <alignment horizontal="center" shrinkToFit="1"/>
    </xf>
    <xf numFmtId="0" fontId="5" fillId="0" borderId="14" xfId="1" applyFont="1" applyBorder="1" applyAlignment="1">
      <alignment horizontal="center" vertical="center" shrinkToFit="1"/>
    </xf>
    <xf numFmtId="0" fontId="5" fillId="0" borderId="0" xfId="2" applyFont="1" applyBorder="1" applyAlignment="1">
      <alignment horizontal="center" vertical="center" shrinkToFit="1"/>
    </xf>
    <xf numFmtId="0" fontId="5" fillId="0" borderId="14" xfId="1" applyFont="1" applyBorder="1" applyAlignment="1">
      <alignment horizontal="right" vertical="center" shrinkToFit="1"/>
    </xf>
    <xf numFmtId="0" fontId="7" fillId="0" borderId="1" xfId="1" applyFont="1" applyBorder="1" applyAlignment="1">
      <alignment horizontal="center" vertical="center" shrinkToFit="1"/>
    </xf>
    <xf numFmtId="0" fontId="18" fillId="0" borderId="0" xfId="10" applyFont="1" applyAlignment="1">
      <alignment horizontal="center"/>
    </xf>
    <xf numFmtId="0" fontId="5" fillId="0" borderId="0" xfId="1" applyFont="1" applyBorder="1" applyAlignment="1">
      <alignment horizontal="center" vertical="center" shrinkToFit="1"/>
    </xf>
    <xf numFmtId="0" fontId="99" fillId="0" borderId="0" xfId="0" applyFont="1" applyFill="1" applyAlignment="1">
      <alignment horizontal="center" vertical="center"/>
    </xf>
    <xf numFmtId="0" fontId="18" fillId="0" borderId="0" xfId="12" quotePrefix="1" applyFont="1" applyAlignment="1">
      <alignment horizontal="center" vertical="center" wrapText="1"/>
    </xf>
    <xf numFmtId="0" fontId="15" fillId="0" borderId="2" xfId="13" applyBorder="1" applyAlignment="1">
      <alignment horizontal="center" vertical="center"/>
    </xf>
    <xf numFmtId="0" fontId="15" fillId="0" borderId="15" xfId="13" applyBorder="1" applyAlignment="1">
      <alignment horizontal="center" vertical="center"/>
    </xf>
    <xf numFmtId="0" fontId="15" fillId="0" borderId="13" xfId="13" applyBorder="1" applyAlignment="1">
      <alignment horizontal="center" vertical="center"/>
    </xf>
    <xf numFmtId="0" fontId="19" fillId="0" borderId="0" xfId="0" applyFont="1" applyAlignment="1">
      <alignment horizontal="center" vertical="center"/>
    </xf>
    <xf numFmtId="0" fontId="15" fillId="0" borderId="14" xfId="0" applyFont="1" applyBorder="1" applyAlignment="1">
      <alignment horizontal="right" vertical="center"/>
    </xf>
    <xf numFmtId="0" fontId="21" fillId="0" borderId="0" xfId="0" applyFont="1" applyAlignment="1">
      <alignment horizontal="center" vertical="center"/>
    </xf>
    <xf numFmtId="0" fontId="99" fillId="0" borderId="0" xfId="0" applyFont="1" applyAlignment="1">
      <alignment horizontal="center" vertical="center"/>
    </xf>
    <xf numFmtId="0" fontId="2" fillId="0" borderId="0" xfId="1103" applyFont="1" applyBorder="1" applyAlignment="1">
      <alignment horizontal="center" vertical="center" wrapText="1"/>
    </xf>
    <xf numFmtId="0" fontId="90" fillId="0" borderId="1" xfId="1103" applyFont="1" applyBorder="1" applyAlignment="1">
      <alignment horizontal="center" vertical="center" wrapText="1"/>
    </xf>
    <xf numFmtId="0" fontId="19" fillId="0" borderId="0" xfId="1103" applyFont="1" applyBorder="1" applyAlignment="1">
      <alignment horizontal="center" vertical="center" wrapText="1"/>
    </xf>
    <xf numFmtId="0" fontId="92" fillId="0" borderId="16" xfId="1103" applyFont="1" applyBorder="1" applyAlignment="1">
      <alignment horizontal="center" vertical="center" wrapText="1"/>
    </xf>
    <xf numFmtId="0" fontId="91" fillId="0" borderId="0" xfId="1103" applyFont="1" applyBorder="1" applyAlignment="1">
      <alignment vertical="center" wrapText="1"/>
    </xf>
  </cellXfs>
  <cellStyles count="1107">
    <cellStyle name="20% - 强调文字颜色 1 2" xfId="16"/>
    <cellStyle name="20% - 强调文字颜色 1 2 2" xfId="17"/>
    <cellStyle name="20% - 强调文字颜色 1 2 2 2" xfId="651"/>
    <cellStyle name="20% - 强调文字颜色 1 2 2 3" xfId="650"/>
    <cellStyle name="20% - 强调文字颜色 1 2 3" xfId="18"/>
    <cellStyle name="20% - 强调文字颜色 1 2 3 2" xfId="652"/>
    <cellStyle name="20% - 强调文字颜色 1 2 4" xfId="649"/>
    <cellStyle name="20% - 强调文字颜色 1 3" xfId="19"/>
    <cellStyle name="20% - 强调文字颜色 1 3 2" xfId="20"/>
    <cellStyle name="20% - 强调文字颜色 1 3 2 2" xfId="655"/>
    <cellStyle name="20% - 强调文字颜色 1 3 2 3" xfId="654"/>
    <cellStyle name="20% - 强调文字颜色 1 3 3" xfId="21"/>
    <cellStyle name="20% - 强调文字颜色 1 3 3 2" xfId="656"/>
    <cellStyle name="20% - 强调文字颜色 1 3 4" xfId="653"/>
    <cellStyle name="20% - 强调文字颜色 1 4" xfId="22"/>
    <cellStyle name="20% - 强调文字颜色 1 4 2" xfId="23"/>
    <cellStyle name="20% - 强调文字颜色 1 4 3" xfId="24"/>
    <cellStyle name="20% - 强调文字颜色 1 4 4" xfId="657"/>
    <cellStyle name="20% - 强调文字颜色 1 5" xfId="25"/>
    <cellStyle name="20% - 强调文字颜色 1 5 2" xfId="26"/>
    <cellStyle name="20% - 强调文字颜色 1 5 3" xfId="27"/>
    <cellStyle name="20% - 强调文字颜色 1 6" xfId="28"/>
    <cellStyle name="20% - 强调文字颜色 1 6 2" xfId="29"/>
    <cellStyle name="20% - 强调文字颜色 1 6 3" xfId="30"/>
    <cellStyle name="20% - 强调文字颜色 2 2" xfId="31"/>
    <cellStyle name="20% - 强调文字颜色 2 2 2" xfId="32"/>
    <cellStyle name="20% - 强调文字颜色 2 2 2 2" xfId="660"/>
    <cellStyle name="20% - 强调文字颜色 2 2 2 3" xfId="659"/>
    <cellStyle name="20% - 强调文字颜色 2 2 3" xfId="33"/>
    <cellStyle name="20% - 强调文字颜色 2 2 3 2" xfId="661"/>
    <cellStyle name="20% - 强调文字颜色 2 2 4" xfId="658"/>
    <cellStyle name="20% - 强调文字颜色 2 3" xfId="34"/>
    <cellStyle name="20% - 强调文字颜色 2 3 2" xfId="35"/>
    <cellStyle name="20% - 强调文字颜色 2 3 2 2" xfId="664"/>
    <cellStyle name="20% - 强调文字颜色 2 3 2 3" xfId="663"/>
    <cellStyle name="20% - 强调文字颜色 2 3 3" xfId="36"/>
    <cellStyle name="20% - 强调文字颜色 2 3 3 2" xfId="665"/>
    <cellStyle name="20% - 强调文字颜色 2 3 4" xfId="662"/>
    <cellStyle name="20% - 强调文字颜色 2 4" xfId="37"/>
    <cellStyle name="20% - 强调文字颜色 2 4 2" xfId="38"/>
    <cellStyle name="20% - 强调文字颜色 2 4 3" xfId="39"/>
    <cellStyle name="20% - 强调文字颜色 2 4 4" xfId="666"/>
    <cellStyle name="20% - 强调文字颜色 2 5" xfId="40"/>
    <cellStyle name="20% - 强调文字颜色 2 5 2" xfId="41"/>
    <cellStyle name="20% - 强调文字颜色 2 5 3" xfId="42"/>
    <cellStyle name="20% - 强调文字颜色 2 6" xfId="43"/>
    <cellStyle name="20% - 强调文字颜色 2 6 2" xfId="44"/>
    <cellStyle name="20% - 强调文字颜色 2 6 3" xfId="45"/>
    <cellStyle name="20% - 强调文字颜色 3 2" xfId="46"/>
    <cellStyle name="20% - 强调文字颜色 3 2 2" xfId="47"/>
    <cellStyle name="20% - 强调文字颜色 3 2 2 2" xfId="669"/>
    <cellStyle name="20% - 强调文字颜色 3 2 2 3" xfId="668"/>
    <cellStyle name="20% - 强调文字颜色 3 2 3" xfId="48"/>
    <cellStyle name="20% - 强调文字颜色 3 2 3 2" xfId="670"/>
    <cellStyle name="20% - 强调文字颜色 3 2 4" xfId="667"/>
    <cellStyle name="20% - 强调文字颜色 3 3" xfId="49"/>
    <cellStyle name="20% - 强调文字颜色 3 3 2" xfId="50"/>
    <cellStyle name="20% - 强调文字颜色 3 3 2 2" xfId="673"/>
    <cellStyle name="20% - 强调文字颜色 3 3 2 3" xfId="672"/>
    <cellStyle name="20% - 强调文字颜色 3 3 3" xfId="51"/>
    <cellStyle name="20% - 强调文字颜色 3 3 3 2" xfId="674"/>
    <cellStyle name="20% - 强调文字颜色 3 3 4" xfId="671"/>
    <cellStyle name="20% - 强调文字颜色 3 4" xfId="52"/>
    <cellStyle name="20% - 强调文字颜色 3 4 2" xfId="53"/>
    <cellStyle name="20% - 强调文字颜色 3 4 3" xfId="54"/>
    <cellStyle name="20% - 强调文字颜色 3 4 4" xfId="675"/>
    <cellStyle name="20% - 强调文字颜色 3 5" xfId="55"/>
    <cellStyle name="20% - 强调文字颜色 3 5 2" xfId="56"/>
    <cellStyle name="20% - 强调文字颜色 3 5 3" xfId="57"/>
    <cellStyle name="20% - 强调文字颜色 3 6" xfId="58"/>
    <cellStyle name="20% - 强调文字颜色 3 6 2" xfId="59"/>
    <cellStyle name="20% - 强调文字颜色 3 6 3" xfId="60"/>
    <cellStyle name="20% - 强调文字颜色 4 2" xfId="61"/>
    <cellStyle name="20% - 强调文字颜色 4 2 2" xfId="62"/>
    <cellStyle name="20% - 强调文字颜色 4 2 2 2" xfId="678"/>
    <cellStyle name="20% - 强调文字颜色 4 2 2 3" xfId="677"/>
    <cellStyle name="20% - 强调文字颜色 4 2 3" xfId="63"/>
    <cellStyle name="20% - 强调文字颜色 4 2 3 2" xfId="679"/>
    <cellStyle name="20% - 强调文字颜色 4 2 4" xfId="676"/>
    <cellStyle name="20% - 强调文字颜色 4 3" xfId="64"/>
    <cellStyle name="20% - 强调文字颜色 4 3 2" xfId="65"/>
    <cellStyle name="20% - 强调文字颜色 4 3 2 2" xfId="682"/>
    <cellStyle name="20% - 强调文字颜色 4 3 2 3" xfId="681"/>
    <cellStyle name="20% - 强调文字颜色 4 3 3" xfId="66"/>
    <cellStyle name="20% - 强调文字颜色 4 3 3 2" xfId="683"/>
    <cellStyle name="20% - 强调文字颜色 4 3 4" xfId="680"/>
    <cellStyle name="20% - 强调文字颜色 4 4" xfId="67"/>
    <cellStyle name="20% - 强调文字颜色 4 4 2" xfId="68"/>
    <cellStyle name="20% - 强调文字颜色 4 4 3" xfId="69"/>
    <cellStyle name="20% - 强调文字颜色 4 4 4" xfId="684"/>
    <cellStyle name="20% - 强调文字颜色 4 5" xfId="70"/>
    <cellStyle name="20% - 强调文字颜色 4 5 2" xfId="71"/>
    <cellStyle name="20% - 强调文字颜色 4 5 3" xfId="72"/>
    <cellStyle name="20% - 强调文字颜色 4 6" xfId="73"/>
    <cellStyle name="20% - 强调文字颜色 4 6 2" xfId="74"/>
    <cellStyle name="20% - 强调文字颜色 4 6 3" xfId="75"/>
    <cellStyle name="20% - 强调文字颜色 5 2" xfId="76"/>
    <cellStyle name="20% - 强调文字颜色 5 2 2" xfId="77"/>
    <cellStyle name="20% - 强调文字颜色 5 2 2 2" xfId="687"/>
    <cellStyle name="20% - 强调文字颜色 5 2 2 3" xfId="686"/>
    <cellStyle name="20% - 强调文字颜色 5 2 3" xfId="78"/>
    <cellStyle name="20% - 强调文字颜色 5 2 3 2" xfId="688"/>
    <cellStyle name="20% - 强调文字颜色 5 2 4" xfId="685"/>
    <cellStyle name="20% - 强调文字颜色 5 3" xfId="79"/>
    <cellStyle name="20% - 强调文字颜色 5 3 2" xfId="80"/>
    <cellStyle name="20% - 强调文字颜色 5 3 2 2" xfId="691"/>
    <cellStyle name="20% - 强调文字颜色 5 3 2 3" xfId="690"/>
    <cellStyle name="20% - 强调文字颜色 5 3 3" xfId="81"/>
    <cellStyle name="20% - 强调文字颜色 5 3 3 2" xfId="692"/>
    <cellStyle name="20% - 强调文字颜色 5 3 4" xfId="689"/>
    <cellStyle name="20% - 强调文字颜色 5 4" xfId="82"/>
    <cellStyle name="20% - 强调文字颜色 5 4 2" xfId="83"/>
    <cellStyle name="20% - 强调文字颜色 5 4 3" xfId="84"/>
    <cellStyle name="20% - 强调文字颜色 5 4 4" xfId="693"/>
    <cellStyle name="20% - 强调文字颜色 5 5" xfId="85"/>
    <cellStyle name="20% - 强调文字颜色 5 5 2" xfId="86"/>
    <cellStyle name="20% - 强调文字颜色 5 5 3" xfId="87"/>
    <cellStyle name="20% - 强调文字颜色 5 6" xfId="88"/>
    <cellStyle name="20% - 强调文字颜色 5 6 2" xfId="89"/>
    <cellStyle name="20% - 强调文字颜色 5 6 3" xfId="90"/>
    <cellStyle name="20% - 强调文字颜色 6 2" xfId="91"/>
    <cellStyle name="20% - 强调文字颜色 6 2 2" xfId="92"/>
    <cellStyle name="20% - 强调文字颜色 6 2 2 2" xfId="696"/>
    <cellStyle name="20% - 强调文字颜色 6 2 2 3" xfId="695"/>
    <cellStyle name="20% - 强调文字颜色 6 2 3" xfId="93"/>
    <cellStyle name="20% - 强调文字颜色 6 2 3 2" xfId="697"/>
    <cellStyle name="20% - 强调文字颜色 6 2 4" xfId="694"/>
    <cellStyle name="20% - 强调文字颜色 6 3" xfId="94"/>
    <cellStyle name="20% - 强调文字颜色 6 3 2" xfId="95"/>
    <cellStyle name="20% - 强调文字颜色 6 3 2 2" xfId="700"/>
    <cellStyle name="20% - 强调文字颜色 6 3 2 3" xfId="699"/>
    <cellStyle name="20% - 强调文字颜色 6 3 3" xfId="96"/>
    <cellStyle name="20% - 强调文字颜色 6 3 3 2" xfId="701"/>
    <cellStyle name="20% - 强调文字颜色 6 3 4" xfId="698"/>
    <cellStyle name="20% - 强调文字颜色 6 4" xfId="97"/>
    <cellStyle name="20% - 强调文字颜色 6 4 2" xfId="98"/>
    <cellStyle name="20% - 强调文字颜色 6 4 3" xfId="99"/>
    <cellStyle name="20% - 强调文字颜色 6 4 4" xfId="702"/>
    <cellStyle name="20% - 强调文字颜色 6 5" xfId="100"/>
    <cellStyle name="20% - 强调文字颜色 6 5 2" xfId="101"/>
    <cellStyle name="20% - 强调文字颜色 6 5 3" xfId="102"/>
    <cellStyle name="20% - 强调文字颜色 6 6" xfId="103"/>
    <cellStyle name="20% - 强调文字颜色 6 6 2" xfId="104"/>
    <cellStyle name="20% - 强调文字颜色 6 6 3" xfId="105"/>
    <cellStyle name="40% - 强调文字颜色 1 2" xfId="106"/>
    <cellStyle name="40% - 强调文字颜色 1 2 2" xfId="107"/>
    <cellStyle name="40% - 强调文字颜色 1 2 2 2" xfId="705"/>
    <cellStyle name="40% - 强调文字颜色 1 2 2 3" xfId="704"/>
    <cellStyle name="40% - 强调文字颜色 1 2 3" xfId="108"/>
    <cellStyle name="40% - 强调文字颜色 1 2 3 2" xfId="706"/>
    <cellStyle name="40% - 强调文字颜色 1 2 4" xfId="703"/>
    <cellStyle name="40% - 强调文字颜色 1 3" xfId="109"/>
    <cellStyle name="40% - 强调文字颜色 1 3 2" xfId="110"/>
    <cellStyle name="40% - 强调文字颜色 1 3 2 2" xfId="709"/>
    <cellStyle name="40% - 强调文字颜色 1 3 2 3" xfId="708"/>
    <cellStyle name="40% - 强调文字颜色 1 3 3" xfId="111"/>
    <cellStyle name="40% - 强调文字颜色 1 3 3 2" xfId="710"/>
    <cellStyle name="40% - 强调文字颜色 1 3 4" xfId="707"/>
    <cellStyle name="40% - 强调文字颜色 1 4" xfId="112"/>
    <cellStyle name="40% - 强调文字颜色 1 4 2" xfId="113"/>
    <cellStyle name="40% - 强调文字颜色 1 4 3" xfId="114"/>
    <cellStyle name="40% - 强调文字颜色 1 4 4" xfId="711"/>
    <cellStyle name="40% - 强调文字颜色 1 5" xfId="115"/>
    <cellStyle name="40% - 强调文字颜色 1 5 2" xfId="116"/>
    <cellStyle name="40% - 强调文字颜色 1 5 3" xfId="117"/>
    <cellStyle name="40% - 强调文字颜色 1 6" xfId="118"/>
    <cellStyle name="40% - 强调文字颜色 1 6 2" xfId="119"/>
    <cellStyle name="40% - 强调文字颜色 1 6 3" xfId="120"/>
    <cellStyle name="40% - 强调文字颜色 2 2" xfId="121"/>
    <cellStyle name="40% - 强调文字颜色 2 2 2" xfId="122"/>
    <cellStyle name="40% - 强调文字颜色 2 2 2 2" xfId="714"/>
    <cellStyle name="40% - 强调文字颜色 2 2 2 3" xfId="713"/>
    <cellStyle name="40% - 强调文字颜色 2 2 3" xfId="123"/>
    <cellStyle name="40% - 强调文字颜色 2 2 3 2" xfId="715"/>
    <cellStyle name="40% - 强调文字颜色 2 2 4" xfId="712"/>
    <cellStyle name="40% - 强调文字颜色 2 3" xfId="124"/>
    <cellStyle name="40% - 强调文字颜色 2 3 2" xfId="125"/>
    <cellStyle name="40% - 强调文字颜色 2 3 2 2" xfId="718"/>
    <cellStyle name="40% - 强调文字颜色 2 3 2 3" xfId="717"/>
    <cellStyle name="40% - 强调文字颜色 2 3 3" xfId="126"/>
    <cellStyle name="40% - 强调文字颜色 2 3 3 2" xfId="719"/>
    <cellStyle name="40% - 强调文字颜色 2 3 4" xfId="716"/>
    <cellStyle name="40% - 强调文字颜色 2 4" xfId="127"/>
    <cellStyle name="40% - 强调文字颜色 2 4 2" xfId="128"/>
    <cellStyle name="40% - 强调文字颜色 2 4 3" xfId="129"/>
    <cellStyle name="40% - 强调文字颜色 2 4 4" xfId="720"/>
    <cellStyle name="40% - 强调文字颜色 2 5" xfId="130"/>
    <cellStyle name="40% - 强调文字颜色 2 5 2" xfId="131"/>
    <cellStyle name="40% - 强调文字颜色 2 5 3" xfId="132"/>
    <cellStyle name="40% - 强调文字颜色 2 6" xfId="133"/>
    <cellStyle name="40% - 强调文字颜色 2 6 2" xfId="134"/>
    <cellStyle name="40% - 强调文字颜色 2 6 3" xfId="135"/>
    <cellStyle name="40% - 强调文字颜色 3 2" xfId="136"/>
    <cellStyle name="40% - 强调文字颜色 3 2 2" xfId="137"/>
    <cellStyle name="40% - 强调文字颜色 3 2 2 2" xfId="723"/>
    <cellStyle name="40% - 强调文字颜色 3 2 2 3" xfId="722"/>
    <cellStyle name="40% - 强调文字颜色 3 2 3" xfId="138"/>
    <cellStyle name="40% - 强调文字颜色 3 2 3 2" xfId="724"/>
    <cellStyle name="40% - 强调文字颜色 3 2 4" xfId="721"/>
    <cellStyle name="40% - 强调文字颜色 3 3" xfId="139"/>
    <cellStyle name="40% - 强调文字颜色 3 3 2" xfId="140"/>
    <cellStyle name="40% - 强调文字颜色 3 3 2 2" xfId="727"/>
    <cellStyle name="40% - 强调文字颜色 3 3 2 3" xfId="726"/>
    <cellStyle name="40% - 强调文字颜色 3 3 3" xfId="141"/>
    <cellStyle name="40% - 强调文字颜色 3 3 3 2" xfId="728"/>
    <cellStyle name="40% - 强调文字颜色 3 3 4" xfId="725"/>
    <cellStyle name="40% - 强调文字颜色 3 4" xfId="142"/>
    <cellStyle name="40% - 强调文字颜色 3 4 2" xfId="143"/>
    <cellStyle name="40% - 强调文字颜色 3 4 3" xfId="144"/>
    <cellStyle name="40% - 强调文字颜色 3 4 4" xfId="729"/>
    <cellStyle name="40% - 强调文字颜色 3 5" xfId="145"/>
    <cellStyle name="40% - 强调文字颜色 3 5 2" xfId="146"/>
    <cellStyle name="40% - 强调文字颜色 3 5 3" xfId="147"/>
    <cellStyle name="40% - 强调文字颜色 3 6" xfId="148"/>
    <cellStyle name="40% - 强调文字颜色 3 6 2" xfId="149"/>
    <cellStyle name="40% - 强调文字颜色 3 6 3" xfId="150"/>
    <cellStyle name="40% - 强调文字颜色 4 2" xfId="151"/>
    <cellStyle name="40% - 强调文字颜色 4 2 2" xfId="152"/>
    <cellStyle name="40% - 强调文字颜色 4 2 2 2" xfId="732"/>
    <cellStyle name="40% - 强调文字颜色 4 2 2 3" xfId="731"/>
    <cellStyle name="40% - 强调文字颜色 4 2 3" xfId="153"/>
    <cellStyle name="40% - 强调文字颜色 4 2 3 2" xfId="733"/>
    <cellStyle name="40% - 强调文字颜色 4 2 4" xfId="730"/>
    <cellStyle name="40% - 强调文字颜色 4 3" xfId="154"/>
    <cellStyle name="40% - 强调文字颜色 4 3 2" xfId="155"/>
    <cellStyle name="40% - 强调文字颜色 4 3 2 2" xfId="736"/>
    <cellStyle name="40% - 强调文字颜色 4 3 2 3" xfId="735"/>
    <cellStyle name="40% - 强调文字颜色 4 3 3" xfId="156"/>
    <cellStyle name="40% - 强调文字颜色 4 3 3 2" xfId="737"/>
    <cellStyle name="40% - 强调文字颜色 4 3 4" xfId="734"/>
    <cellStyle name="40% - 强调文字颜色 4 4" xfId="157"/>
    <cellStyle name="40% - 强调文字颜色 4 4 2" xfId="158"/>
    <cellStyle name="40% - 强调文字颜色 4 4 3" xfId="159"/>
    <cellStyle name="40% - 强调文字颜色 4 4 4" xfId="738"/>
    <cellStyle name="40% - 强调文字颜色 4 5" xfId="160"/>
    <cellStyle name="40% - 强调文字颜色 4 5 2" xfId="161"/>
    <cellStyle name="40% - 强调文字颜色 4 5 3" xfId="162"/>
    <cellStyle name="40% - 强调文字颜色 4 6" xfId="163"/>
    <cellStyle name="40% - 强调文字颜色 4 6 2" xfId="164"/>
    <cellStyle name="40% - 强调文字颜色 4 6 3" xfId="165"/>
    <cellStyle name="40% - 强调文字颜色 5 2" xfId="166"/>
    <cellStyle name="40% - 强调文字颜色 5 2 2" xfId="167"/>
    <cellStyle name="40% - 强调文字颜色 5 2 2 2" xfId="741"/>
    <cellStyle name="40% - 强调文字颜色 5 2 2 3" xfId="740"/>
    <cellStyle name="40% - 强调文字颜色 5 2 3" xfId="168"/>
    <cellStyle name="40% - 强调文字颜色 5 2 3 2" xfId="742"/>
    <cellStyle name="40% - 强调文字颜色 5 2 4" xfId="739"/>
    <cellStyle name="40% - 强调文字颜色 5 3" xfId="169"/>
    <cellStyle name="40% - 强调文字颜色 5 3 2" xfId="170"/>
    <cellStyle name="40% - 强调文字颜色 5 3 2 2" xfId="745"/>
    <cellStyle name="40% - 强调文字颜色 5 3 2 3" xfId="744"/>
    <cellStyle name="40% - 强调文字颜色 5 3 3" xfId="171"/>
    <cellStyle name="40% - 强调文字颜色 5 3 3 2" xfId="746"/>
    <cellStyle name="40% - 强调文字颜色 5 3 4" xfId="743"/>
    <cellStyle name="40% - 强调文字颜色 5 4" xfId="172"/>
    <cellStyle name="40% - 强调文字颜色 5 4 2" xfId="173"/>
    <cellStyle name="40% - 强调文字颜色 5 4 3" xfId="174"/>
    <cellStyle name="40% - 强调文字颜色 5 4 4" xfId="747"/>
    <cellStyle name="40% - 强调文字颜色 5 5" xfId="175"/>
    <cellStyle name="40% - 强调文字颜色 5 5 2" xfId="176"/>
    <cellStyle name="40% - 强调文字颜色 5 5 3" xfId="177"/>
    <cellStyle name="40% - 强调文字颜色 5 6" xfId="178"/>
    <cellStyle name="40% - 强调文字颜色 5 6 2" xfId="179"/>
    <cellStyle name="40% - 强调文字颜色 5 6 3" xfId="180"/>
    <cellStyle name="40% - 强调文字颜色 6 2" xfId="181"/>
    <cellStyle name="40% - 强调文字颜色 6 2 2" xfId="182"/>
    <cellStyle name="40% - 强调文字颜色 6 2 2 2" xfId="750"/>
    <cellStyle name="40% - 强调文字颜色 6 2 2 3" xfId="749"/>
    <cellStyle name="40% - 强调文字颜色 6 2 3" xfId="183"/>
    <cellStyle name="40% - 强调文字颜色 6 2 3 2" xfId="751"/>
    <cellStyle name="40% - 强调文字颜色 6 2 4" xfId="748"/>
    <cellStyle name="40% - 强调文字颜色 6 3" xfId="184"/>
    <cellStyle name="40% - 强调文字颜色 6 3 2" xfId="185"/>
    <cellStyle name="40% - 强调文字颜色 6 3 2 2" xfId="754"/>
    <cellStyle name="40% - 强调文字颜色 6 3 2 3" xfId="753"/>
    <cellStyle name="40% - 强调文字颜色 6 3 3" xfId="186"/>
    <cellStyle name="40% - 强调文字颜色 6 3 3 2" xfId="755"/>
    <cellStyle name="40% - 强调文字颜色 6 3 4" xfId="752"/>
    <cellStyle name="40% - 强调文字颜色 6 4" xfId="187"/>
    <cellStyle name="40% - 强调文字颜色 6 4 2" xfId="188"/>
    <cellStyle name="40% - 强调文字颜色 6 4 3" xfId="189"/>
    <cellStyle name="40% - 强调文字颜色 6 4 4" xfId="756"/>
    <cellStyle name="40% - 强调文字颜色 6 5" xfId="190"/>
    <cellStyle name="40% - 强调文字颜色 6 5 2" xfId="191"/>
    <cellStyle name="40% - 强调文字颜色 6 5 3" xfId="192"/>
    <cellStyle name="40% - 强调文字颜色 6 6" xfId="193"/>
    <cellStyle name="40% - 强调文字颜色 6 6 2" xfId="194"/>
    <cellStyle name="40% - 强调文字颜色 6 6 3" xfId="195"/>
    <cellStyle name="60% - 强调文字颜色 1 2" xfId="196"/>
    <cellStyle name="60% - 强调文字颜色 1 2 2" xfId="197"/>
    <cellStyle name="60% - 强调文字颜色 1 2 2 2" xfId="759"/>
    <cellStyle name="60% - 强调文字颜色 1 2 2 3" xfId="758"/>
    <cellStyle name="60% - 强调文字颜色 1 2 3" xfId="198"/>
    <cellStyle name="60% - 强调文字颜色 1 2 3 2" xfId="760"/>
    <cellStyle name="60% - 强调文字颜色 1 2 4" xfId="757"/>
    <cellStyle name="60% - 强调文字颜色 1 3" xfId="199"/>
    <cellStyle name="60% - 强调文字颜色 1 3 2" xfId="200"/>
    <cellStyle name="60% - 强调文字颜色 1 3 2 2" xfId="763"/>
    <cellStyle name="60% - 强调文字颜色 1 3 2 3" xfId="762"/>
    <cellStyle name="60% - 强调文字颜色 1 3 3" xfId="201"/>
    <cellStyle name="60% - 强调文字颜色 1 3 3 2" xfId="764"/>
    <cellStyle name="60% - 强调文字颜色 1 3 4" xfId="761"/>
    <cellStyle name="60% - 强调文字颜色 1 4" xfId="202"/>
    <cellStyle name="60% - 强调文字颜色 1 4 2" xfId="203"/>
    <cellStyle name="60% - 强调文字颜色 1 4 3" xfId="204"/>
    <cellStyle name="60% - 强调文字颜色 1 4 4" xfId="765"/>
    <cellStyle name="60% - 强调文字颜色 1 5" xfId="205"/>
    <cellStyle name="60% - 强调文字颜色 1 5 2" xfId="206"/>
    <cellStyle name="60% - 强调文字颜色 1 5 3" xfId="207"/>
    <cellStyle name="60% - 强调文字颜色 1 6" xfId="208"/>
    <cellStyle name="60% - 强调文字颜色 1 6 2" xfId="209"/>
    <cellStyle name="60% - 强调文字颜色 1 6 3" xfId="210"/>
    <cellStyle name="60% - 强调文字颜色 2 2" xfId="211"/>
    <cellStyle name="60% - 强调文字颜色 2 2 2" xfId="212"/>
    <cellStyle name="60% - 强调文字颜色 2 2 2 2" xfId="768"/>
    <cellStyle name="60% - 强调文字颜色 2 2 2 3" xfId="767"/>
    <cellStyle name="60% - 强调文字颜色 2 2 3" xfId="213"/>
    <cellStyle name="60% - 强调文字颜色 2 2 3 2" xfId="769"/>
    <cellStyle name="60% - 强调文字颜色 2 2 4" xfId="766"/>
    <cellStyle name="60% - 强调文字颜色 2 3" xfId="214"/>
    <cellStyle name="60% - 强调文字颜色 2 3 2" xfId="215"/>
    <cellStyle name="60% - 强调文字颜色 2 3 2 2" xfId="772"/>
    <cellStyle name="60% - 强调文字颜色 2 3 2 3" xfId="771"/>
    <cellStyle name="60% - 强调文字颜色 2 3 3" xfId="216"/>
    <cellStyle name="60% - 强调文字颜色 2 3 3 2" xfId="773"/>
    <cellStyle name="60% - 强调文字颜色 2 3 4" xfId="770"/>
    <cellStyle name="60% - 强调文字颜色 2 4" xfId="217"/>
    <cellStyle name="60% - 强调文字颜色 2 4 2" xfId="218"/>
    <cellStyle name="60% - 强调文字颜色 2 4 3" xfId="219"/>
    <cellStyle name="60% - 强调文字颜色 2 4 4" xfId="774"/>
    <cellStyle name="60% - 强调文字颜色 2 5" xfId="220"/>
    <cellStyle name="60% - 强调文字颜色 2 5 2" xfId="221"/>
    <cellStyle name="60% - 强调文字颜色 2 5 3" xfId="222"/>
    <cellStyle name="60% - 强调文字颜色 2 6" xfId="223"/>
    <cellStyle name="60% - 强调文字颜色 2 6 2" xfId="224"/>
    <cellStyle name="60% - 强调文字颜色 2 6 3" xfId="225"/>
    <cellStyle name="60% - 强调文字颜色 3 2" xfId="226"/>
    <cellStyle name="60% - 强调文字颜色 3 2 2" xfId="227"/>
    <cellStyle name="60% - 强调文字颜色 3 2 2 2" xfId="777"/>
    <cellStyle name="60% - 强调文字颜色 3 2 2 3" xfId="776"/>
    <cellStyle name="60% - 强调文字颜色 3 2 3" xfId="228"/>
    <cellStyle name="60% - 强调文字颜色 3 2 3 2" xfId="778"/>
    <cellStyle name="60% - 强调文字颜色 3 2 4" xfId="775"/>
    <cellStyle name="60% - 强调文字颜色 3 3" xfId="229"/>
    <cellStyle name="60% - 强调文字颜色 3 3 2" xfId="230"/>
    <cellStyle name="60% - 强调文字颜色 3 3 2 2" xfId="781"/>
    <cellStyle name="60% - 强调文字颜色 3 3 2 3" xfId="780"/>
    <cellStyle name="60% - 强调文字颜色 3 3 3" xfId="231"/>
    <cellStyle name="60% - 强调文字颜色 3 3 3 2" xfId="782"/>
    <cellStyle name="60% - 强调文字颜色 3 3 4" xfId="779"/>
    <cellStyle name="60% - 强调文字颜色 3 4" xfId="232"/>
    <cellStyle name="60% - 强调文字颜色 3 4 2" xfId="233"/>
    <cellStyle name="60% - 强调文字颜色 3 4 3" xfId="234"/>
    <cellStyle name="60% - 强调文字颜色 3 4 4" xfId="783"/>
    <cellStyle name="60% - 强调文字颜色 3 5" xfId="235"/>
    <cellStyle name="60% - 强调文字颜色 3 5 2" xfId="236"/>
    <cellStyle name="60% - 强调文字颜色 3 5 3" xfId="237"/>
    <cellStyle name="60% - 强调文字颜色 3 6" xfId="238"/>
    <cellStyle name="60% - 强调文字颜色 3 6 2" xfId="239"/>
    <cellStyle name="60% - 强调文字颜色 3 6 3" xfId="240"/>
    <cellStyle name="60% - 强调文字颜色 4 2" xfId="241"/>
    <cellStyle name="60% - 强调文字颜色 4 2 2" xfId="242"/>
    <cellStyle name="60% - 强调文字颜色 4 2 2 2" xfId="786"/>
    <cellStyle name="60% - 强调文字颜色 4 2 2 3" xfId="785"/>
    <cellStyle name="60% - 强调文字颜色 4 2 3" xfId="243"/>
    <cellStyle name="60% - 强调文字颜色 4 2 3 2" xfId="787"/>
    <cellStyle name="60% - 强调文字颜色 4 2 4" xfId="784"/>
    <cellStyle name="60% - 强调文字颜色 4 3" xfId="244"/>
    <cellStyle name="60% - 强调文字颜色 4 3 2" xfId="245"/>
    <cellStyle name="60% - 强调文字颜色 4 3 2 2" xfId="790"/>
    <cellStyle name="60% - 强调文字颜色 4 3 2 3" xfId="789"/>
    <cellStyle name="60% - 强调文字颜色 4 3 3" xfId="246"/>
    <cellStyle name="60% - 强调文字颜色 4 3 3 2" xfId="791"/>
    <cellStyle name="60% - 强调文字颜色 4 3 4" xfId="788"/>
    <cellStyle name="60% - 强调文字颜色 4 4" xfId="247"/>
    <cellStyle name="60% - 强调文字颜色 4 4 2" xfId="248"/>
    <cellStyle name="60% - 强调文字颜色 4 4 3" xfId="249"/>
    <cellStyle name="60% - 强调文字颜色 4 4 4" xfId="792"/>
    <cellStyle name="60% - 强调文字颜色 4 5" xfId="250"/>
    <cellStyle name="60% - 强调文字颜色 4 5 2" xfId="251"/>
    <cellStyle name="60% - 强调文字颜色 4 5 3" xfId="252"/>
    <cellStyle name="60% - 强调文字颜色 4 6" xfId="253"/>
    <cellStyle name="60% - 强调文字颜色 4 6 2" xfId="254"/>
    <cellStyle name="60% - 强调文字颜色 4 6 3" xfId="255"/>
    <cellStyle name="60% - 强调文字颜色 5 2" xfId="256"/>
    <cellStyle name="60% - 强调文字颜色 5 2 2" xfId="257"/>
    <cellStyle name="60% - 强调文字颜色 5 2 2 2" xfId="795"/>
    <cellStyle name="60% - 强调文字颜色 5 2 2 3" xfId="794"/>
    <cellStyle name="60% - 强调文字颜色 5 2 3" xfId="258"/>
    <cellStyle name="60% - 强调文字颜色 5 2 3 2" xfId="796"/>
    <cellStyle name="60% - 强调文字颜色 5 2 4" xfId="793"/>
    <cellStyle name="60% - 强调文字颜色 5 3" xfId="259"/>
    <cellStyle name="60% - 强调文字颜色 5 3 2" xfId="260"/>
    <cellStyle name="60% - 强调文字颜色 5 3 2 2" xfId="799"/>
    <cellStyle name="60% - 强调文字颜色 5 3 2 3" xfId="798"/>
    <cellStyle name="60% - 强调文字颜色 5 3 3" xfId="261"/>
    <cellStyle name="60% - 强调文字颜色 5 3 3 2" xfId="800"/>
    <cellStyle name="60% - 强调文字颜色 5 3 4" xfId="797"/>
    <cellStyle name="60% - 强调文字颜色 5 4" xfId="262"/>
    <cellStyle name="60% - 强调文字颜色 5 4 2" xfId="263"/>
    <cellStyle name="60% - 强调文字颜色 5 4 3" xfId="264"/>
    <cellStyle name="60% - 强调文字颜色 5 4 4" xfId="801"/>
    <cellStyle name="60% - 强调文字颜色 5 5" xfId="265"/>
    <cellStyle name="60% - 强调文字颜色 5 5 2" xfId="266"/>
    <cellStyle name="60% - 强调文字颜色 5 5 3" xfId="267"/>
    <cellStyle name="60% - 强调文字颜色 5 6" xfId="268"/>
    <cellStyle name="60% - 强调文字颜色 5 6 2" xfId="269"/>
    <cellStyle name="60% - 强调文字颜色 5 6 3" xfId="270"/>
    <cellStyle name="60% - 强调文字颜色 6 2" xfId="271"/>
    <cellStyle name="60% - 强调文字颜色 6 2 2" xfId="272"/>
    <cellStyle name="60% - 强调文字颜色 6 2 2 2" xfId="804"/>
    <cellStyle name="60% - 强调文字颜色 6 2 2 3" xfId="803"/>
    <cellStyle name="60% - 强调文字颜色 6 2 3" xfId="273"/>
    <cellStyle name="60% - 强调文字颜色 6 2 3 2" xfId="805"/>
    <cellStyle name="60% - 强调文字颜色 6 2 4" xfId="802"/>
    <cellStyle name="60% - 强调文字颜色 6 3" xfId="274"/>
    <cellStyle name="60% - 强调文字颜色 6 3 2" xfId="275"/>
    <cellStyle name="60% - 强调文字颜色 6 3 2 2" xfId="808"/>
    <cellStyle name="60% - 强调文字颜色 6 3 2 3" xfId="807"/>
    <cellStyle name="60% - 强调文字颜色 6 3 3" xfId="276"/>
    <cellStyle name="60% - 强调文字颜色 6 3 3 2" xfId="809"/>
    <cellStyle name="60% - 强调文字颜色 6 3 4" xfId="806"/>
    <cellStyle name="60% - 强调文字颜色 6 4" xfId="277"/>
    <cellStyle name="60% - 强调文字颜色 6 4 2" xfId="278"/>
    <cellStyle name="60% - 强调文字颜色 6 4 3" xfId="279"/>
    <cellStyle name="60% - 强调文字颜色 6 4 4" xfId="810"/>
    <cellStyle name="60% - 强调文字颜色 6 5" xfId="280"/>
    <cellStyle name="60% - 强调文字颜色 6 5 2" xfId="281"/>
    <cellStyle name="60% - 强调文字颜色 6 5 3" xfId="282"/>
    <cellStyle name="60% - 强调文字颜色 6 6" xfId="283"/>
    <cellStyle name="60% - 强调文字颜色 6 6 2" xfId="284"/>
    <cellStyle name="60% - 强调文字颜色 6 6 3" xfId="285"/>
    <cellStyle name="Currency_1995" xfId="606"/>
    <cellStyle name="no dec" xfId="607"/>
    <cellStyle name="Normal_APR" xfId="608"/>
    <cellStyle name="百分比 2" xfId="4"/>
    <cellStyle name="标题 1 2" xfId="286"/>
    <cellStyle name="标题 1 2 2" xfId="287"/>
    <cellStyle name="标题 1 2 2 2" xfId="813"/>
    <cellStyle name="标题 1 2 2 3" xfId="812"/>
    <cellStyle name="标题 1 2 3" xfId="288"/>
    <cellStyle name="标题 1 2 3 2" xfId="814"/>
    <cellStyle name="标题 1 2 4" xfId="811"/>
    <cellStyle name="标题 1 3" xfId="289"/>
    <cellStyle name="标题 1 3 2" xfId="290"/>
    <cellStyle name="标题 1 3 2 2" xfId="817"/>
    <cellStyle name="标题 1 3 2 3" xfId="816"/>
    <cellStyle name="标题 1 3 3" xfId="291"/>
    <cellStyle name="标题 1 3 3 2" xfId="818"/>
    <cellStyle name="标题 1 3 4" xfId="815"/>
    <cellStyle name="标题 1 4" xfId="819"/>
    <cellStyle name="标题 2 2" xfId="292"/>
    <cellStyle name="标题 2 2 2" xfId="293"/>
    <cellStyle name="标题 2 2 2 2" xfId="822"/>
    <cellStyle name="标题 2 2 2 3" xfId="821"/>
    <cellStyle name="标题 2 2 3" xfId="294"/>
    <cellStyle name="标题 2 2 3 2" xfId="823"/>
    <cellStyle name="标题 2 2 4" xfId="820"/>
    <cellStyle name="标题 2 3" xfId="295"/>
    <cellStyle name="标题 2 3 2" xfId="296"/>
    <cellStyle name="标题 2 3 2 2" xfId="826"/>
    <cellStyle name="标题 2 3 2 3" xfId="825"/>
    <cellStyle name="标题 2 3 3" xfId="297"/>
    <cellStyle name="标题 2 3 3 2" xfId="827"/>
    <cellStyle name="标题 2 3 4" xfId="824"/>
    <cellStyle name="标题 2 4" xfId="298"/>
    <cellStyle name="标题 2 4 2" xfId="299"/>
    <cellStyle name="标题 2 4 3" xfId="300"/>
    <cellStyle name="标题 2 4 4" xfId="828"/>
    <cellStyle name="标题 2 5" xfId="301"/>
    <cellStyle name="标题 2 5 2" xfId="302"/>
    <cellStyle name="标题 2 5 3" xfId="303"/>
    <cellStyle name="标题 2 6" xfId="304"/>
    <cellStyle name="标题 2 6 2" xfId="305"/>
    <cellStyle name="标题 2 6 3" xfId="306"/>
    <cellStyle name="标题 3 2" xfId="307"/>
    <cellStyle name="标题 3 2 2" xfId="308"/>
    <cellStyle name="标题 3 2 2 2" xfId="831"/>
    <cellStyle name="标题 3 2 2 3" xfId="830"/>
    <cellStyle name="标题 3 2 3" xfId="309"/>
    <cellStyle name="标题 3 2 3 2" xfId="832"/>
    <cellStyle name="标题 3 2 4" xfId="829"/>
    <cellStyle name="标题 3 3" xfId="310"/>
    <cellStyle name="标题 3 3 2" xfId="311"/>
    <cellStyle name="标题 3 3 2 2" xfId="835"/>
    <cellStyle name="标题 3 3 2 3" xfId="834"/>
    <cellStyle name="标题 3 3 3" xfId="312"/>
    <cellStyle name="标题 3 3 3 2" xfId="836"/>
    <cellStyle name="标题 3 3 4" xfId="833"/>
    <cellStyle name="标题 3 4" xfId="837"/>
    <cellStyle name="标题 4 2" xfId="313"/>
    <cellStyle name="标题 4 2 2" xfId="314"/>
    <cellStyle name="标题 4 2 2 2" xfId="840"/>
    <cellStyle name="标题 4 2 2 3" xfId="839"/>
    <cellStyle name="标题 4 2 3" xfId="315"/>
    <cellStyle name="标题 4 2 3 2" xfId="841"/>
    <cellStyle name="标题 4 2 4" xfId="838"/>
    <cellStyle name="标题 4 3" xfId="316"/>
    <cellStyle name="标题 4 3 2" xfId="317"/>
    <cellStyle name="标题 4 3 2 2" xfId="844"/>
    <cellStyle name="标题 4 3 2 3" xfId="843"/>
    <cellStyle name="标题 4 3 3" xfId="318"/>
    <cellStyle name="标题 4 3 3 2" xfId="845"/>
    <cellStyle name="标题 4 3 4" xfId="842"/>
    <cellStyle name="标题 4 4" xfId="846"/>
    <cellStyle name="标题 5" xfId="319"/>
    <cellStyle name="标题 5 2" xfId="320"/>
    <cellStyle name="标题 5 2 2" xfId="849"/>
    <cellStyle name="标题 5 2 3" xfId="848"/>
    <cellStyle name="标题 5 3" xfId="321"/>
    <cellStyle name="标题 5 3 2" xfId="850"/>
    <cellStyle name="标题 5 4" xfId="847"/>
    <cellStyle name="标题 6" xfId="322"/>
    <cellStyle name="标题 6 2" xfId="323"/>
    <cellStyle name="标题 6 2 2" xfId="853"/>
    <cellStyle name="标题 6 2 3" xfId="852"/>
    <cellStyle name="标题 6 3" xfId="324"/>
    <cellStyle name="标题 6 3 2" xfId="854"/>
    <cellStyle name="标题 6 4" xfId="851"/>
    <cellStyle name="标题 7" xfId="855"/>
    <cellStyle name="差 2" xfId="325"/>
    <cellStyle name="差 2 2" xfId="326"/>
    <cellStyle name="差 2 2 2" xfId="858"/>
    <cellStyle name="差 2 2 3" xfId="857"/>
    <cellStyle name="差 2 3" xfId="327"/>
    <cellStyle name="差 2 3 2" xfId="859"/>
    <cellStyle name="差 2 4" xfId="856"/>
    <cellStyle name="差 3" xfId="328"/>
    <cellStyle name="差 3 2" xfId="329"/>
    <cellStyle name="差 3 2 2" xfId="862"/>
    <cellStyle name="差 3 2 3" xfId="861"/>
    <cellStyle name="差 3 3" xfId="330"/>
    <cellStyle name="差 3 3 2" xfId="863"/>
    <cellStyle name="差 3 4" xfId="860"/>
    <cellStyle name="差 4" xfId="331"/>
    <cellStyle name="差 4 2" xfId="332"/>
    <cellStyle name="差 4 3" xfId="333"/>
    <cellStyle name="差 4 4" xfId="864"/>
    <cellStyle name="差 5" xfId="334"/>
    <cellStyle name="差 5 2" xfId="335"/>
    <cellStyle name="差 5 3" xfId="336"/>
    <cellStyle name="差 6" xfId="337"/>
    <cellStyle name="差 6 2" xfId="338"/>
    <cellStyle name="差 6 3" xfId="339"/>
    <cellStyle name="差_StartUp" xfId="340"/>
    <cellStyle name="常规" xfId="0" builtinId="0"/>
    <cellStyle name="常规 10" xfId="865"/>
    <cellStyle name="常规 10 2" xfId="866"/>
    <cellStyle name="常规 11" xfId="867"/>
    <cellStyle name="常规 11 2" xfId="868"/>
    <cellStyle name="常规 12" xfId="869"/>
    <cellStyle name="常规 13" xfId="870"/>
    <cellStyle name="常规 14" xfId="871"/>
    <cellStyle name="常规 2" xfId="2"/>
    <cellStyle name="常规 2 10" xfId="872"/>
    <cellStyle name="常规 2 11" xfId="873"/>
    <cellStyle name="常规 2 12" xfId="604"/>
    <cellStyle name="常规 2 13" xfId="1103"/>
    <cellStyle name="常规 2 2" xfId="5"/>
    <cellStyle name="常规 2 2 2" xfId="341"/>
    <cellStyle name="常规 2 2 2 2" xfId="611"/>
    <cellStyle name="常规 2 2 2 3" xfId="610"/>
    <cellStyle name="常规 2 2 3" xfId="342"/>
    <cellStyle name="常规 2 2 3 2" xfId="874"/>
    <cellStyle name="常规 2 2 3 3" xfId="612"/>
    <cellStyle name="常规 2 2 4" xfId="15"/>
    <cellStyle name="常规 2 2 4 2" xfId="875"/>
    <cellStyle name="常规 2 2 5" xfId="609"/>
    <cellStyle name="常规 2 3" xfId="12"/>
    <cellStyle name="常规 2 3 2" xfId="614"/>
    <cellStyle name="常规 2 3 2 2" xfId="876"/>
    <cellStyle name="常规 2 3 3" xfId="877"/>
    <cellStyle name="常规 2 3 4" xfId="1095"/>
    <cellStyle name="常规 2 3 5" xfId="1096"/>
    <cellStyle name="常规 2 3 6" xfId="613"/>
    <cellStyle name="常规 2 4" xfId="615"/>
    <cellStyle name="常规 2 4 2" xfId="616"/>
    <cellStyle name="常规 2 5" xfId="617"/>
    <cellStyle name="常规 2 5 2" xfId="878"/>
    <cellStyle name="常规 2 6" xfId="618"/>
    <cellStyle name="常规 2 6 2" xfId="879"/>
    <cellStyle name="常规 2 7" xfId="880"/>
    <cellStyle name="常规 2 7 2" xfId="881"/>
    <cellStyle name="常规 2 8" xfId="882"/>
    <cellStyle name="常规 2 8 2" xfId="883"/>
    <cellStyle name="常规 2 9" xfId="884"/>
    <cellStyle name="常规 2_2013经费追加正式" xfId="11"/>
    <cellStyle name="常规 3" xfId="6"/>
    <cellStyle name="常规 3 2" xfId="343"/>
    <cellStyle name="常规 3 2 2" xfId="621"/>
    <cellStyle name="常规 3 2 2 2" xfId="885"/>
    <cellStyle name="常规 3 2 3" xfId="886"/>
    <cellStyle name="常规 3 2 3 2" xfId="1078"/>
    <cellStyle name="常规 3 2 4" xfId="1079"/>
    <cellStyle name="常规 3 2 5" xfId="620"/>
    <cellStyle name="常规 3 3" xfId="14"/>
    <cellStyle name="常规 3 3 2" xfId="887"/>
    <cellStyle name="常规 3 3 3" xfId="622"/>
    <cellStyle name="常规 3 4" xfId="623"/>
    <cellStyle name="常规 3 4 2" xfId="888"/>
    <cellStyle name="常规 3 5" xfId="889"/>
    <cellStyle name="常规 3 5 2" xfId="890"/>
    <cellStyle name="常规 3 6" xfId="891"/>
    <cellStyle name="常规 3 6 2" xfId="892"/>
    <cellStyle name="常规 3 7" xfId="893"/>
    <cellStyle name="常规 3 8" xfId="894"/>
    <cellStyle name="常规 3 9" xfId="619"/>
    <cellStyle name="常规 33" xfId="1080"/>
    <cellStyle name="常规 4" xfId="7"/>
    <cellStyle name="常规 4 2" xfId="344"/>
    <cellStyle name="常规 4 2 2" xfId="626"/>
    <cellStyle name="常规 4 2 3" xfId="1077"/>
    <cellStyle name="常规 4 2 4" xfId="625"/>
    <cellStyle name="常规 4 3" xfId="345"/>
    <cellStyle name="常规 4 3 2" xfId="895"/>
    <cellStyle name="常规 4 3 3" xfId="627"/>
    <cellStyle name="常规 4 4" xfId="628"/>
    <cellStyle name="常规 4 5" xfId="1081"/>
    <cellStyle name="常规 4 6" xfId="624"/>
    <cellStyle name="常规 5" xfId="10"/>
    <cellStyle name="常规 5 2" xfId="630"/>
    <cellStyle name="常规 5 2 2" xfId="896"/>
    <cellStyle name="常规 5 3" xfId="631"/>
    <cellStyle name="常规 5 3 2" xfId="1082"/>
    <cellStyle name="常规 5 4" xfId="897"/>
    <cellStyle name="常规 5 4 2" xfId="898"/>
    <cellStyle name="常规 5 5" xfId="899"/>
    <cellStyle name="常规 5 6" xfId="629"/>
    <cellStyle name="常规 6" xfId="8"/>
    <cellStyle name="常规 6 2" xfId="633"/>
    <cellStyle name="常规 6 2 2" xfId="900"/>
    <cellStyle name="常规 6 2 4" xfId="1106"/>
    <cellStyle name="常规 6 3" xfId="901"/>
    <cellStyle name="常规 6 4" xfId="902"/>
    <cellStyle name="常规 6 4 2" xfId="903"/>
    <cellStyle name="常规 6 5" xfId="904"/>
    <cellStyle name="常规 6 6" xfId="632"/>
    <cellStyle name="常规 6 8" xfId="1105"/>
    <cellStyle name="常规 7" xfId="13"/>
    <cellStyle name="常规 7 2" xfId="635"/>
    <cellStyle name="常规 7 2 2" xfId="1083"/>
    <cellStyle name="常规 7 3" xfId="1097"/>
    <cellStyle name="常规 7 4" xfId="634"/>
    <cellStyle name="常规 8" xfId="346"/>
    <cellStyle name="常规 8 2" xfId="905"/>
    <cellStyle name="常规 8 2 2" xfId="1084"/>
    <cellStyle name="常规 8 3" xfId="636"/>
    <cellStyle name="常规 9" xfId="637"/>
    <cellStyle name="常规 9 2" xfId="906"/>
    <cellStyle name="常规_2007人代会数据 2" xfId="1104"/>
    <cellStyle name="常规_决算差额" xfId="1"/>
    <cellStyle name="超链接 2" xfId="638"/>
    <cellStyle name="超链接 2 2" xfId="639"/>
    <cellStyle name="超链接 2 2 2" xfId="1098"/>
    <cellStyle name="超链接 2 3" xfId="1099"/>
    <cellStyle name="超链接 3" xfId="640"/>
    <cellStyle name="超链接 3 2" xfId="1100"/>
    <cellStyle name="好 2" xfId="347"/>
    <cellStyle name="好 2 2" xfId="348"/>
    <cellStyle name="好 2 2 2" xfId="909"/>
    <cellStyle name="好 2 2 3" xfId="908"/>
    <cellStyle name="好 2 3" xfId="349"/>
    <cellStyle name="好 2 3 2" xfId="910"/>
    <cellStyle name="好 2 4" xfId="907"/>
    <cellStyle name="好 3" xfId="350"/>
    <cellStyle name="好 3 2" xfId="351"/>
    <cellStyle name="好 3 2 2" xfId="913"/>
    <cellStyle name="好 3 2 3" xfId="912"/>
    <cellStyle name="好 3 3" xfId="352"/>
    <cellStyle name="好 3 3 2" xfId="914"/>
    <cellStyle name="好 3 4" xfId="911"/>
    <cellStyle name="好 4" xfId="353"/>
    <cellStyle name="好 4 2" xfId="354"/>
    <cellStyle name="好 4 3" xfId="355"/>
    <cellStyle name="好 4 4" xfId="915"/>
    <cellStyle name="好 5" xfId="356"/>
    <cellStyle name="好 5 2" xfId="357"/>
    <cellStyle name="好 5 3" xfId="358"/>
    <cellStyle name="好 6" xfId="359"/>
    <cellStyle name="好 6 2" xfId="360"/>
    <cellStyle name="好 6 3" xfId="361"/>
    <cellStyle name="好_StartUp" xfId="362"/>
    <cellStyle name="汇总 2" xfId="363"/>
    <cellStyle name="汇总 2 2" xfId="364"/>
    <cellStyle name="汇总 2 2 2" xfId="918"/>
    <cellStyle name="汇总 2 2 3" xfId="917"/>
    <cellStyle name="汇总 2 3" xfId="365"/>
    <cellStyle name="汇总 2 3 2" xfId="919"/>
    <cellStyle name="汇总 2 4" xfId="916"/>
    <cellStyle name="汇总 3" xfId="366"/>
    <cellStyle name="汇总 3 2" xfId="367"/>
    <cellStyle name="汇总 3 2 2" xfId="922"/>
    <cellStyle name="汇总 3 2 3" xfId="921"/>
    <cellStyle name="汇总 3 3" xfId="368"/>
    <cellStyle name="汇总 3 3 2" xfId="923"/>
    <cellStyle name="汇总 3 4" xfId="920"/>
    <cellStyle name="汇总 4" xfId="369"/>
    <cellStyle name="汇总 4 2" xfId="370"/>
    <cellStyle name="汇总 4 3" xfId="371"/>
    <cellStyle name="汇总 4 4" xfId="924"/>
    <cellStyle name="汇总 5" xfId="372"/>
    <cellStyle name="汇总 5 2" xfId="373"/>
    <cellStyle name="汇总 5 3" xfId="374"/>
    <cellStyle name="汇总 6" xfId="375"/>
    <cellStyle name="汇总 6 2" xfId="376"/>
    <cellStyle name="汇总 6 3" xfId="377"/>
    <cellStyle name="计算 2" xfId="378"/>
    <cellStyle name="计算 2 2" xfId="379"/>
    <cellStyle name="计算 2 2 2" xfId="927"/>
    <cellStyle name="计算 2 2 3" xfId="926"/>
    <cellStyle name="计算 2 3" xfId="380"/>
    <cellStyle name="计算 2 3 2" xfId="928"/>
    <cellStyle name="计算 2 4" xfId="925"/>
    <cellStyle name="计算 3" xfId="381"/>
    <cellStyle name="计算 3 2" xfId="382"/>
    <cellStyle name="计算 3 2 2" xfId="931"/>
    <cellStyle name="计算 3 2 3" xfId="930"/>
    <cellStyle name="计算 3 3" xfId="383"/>
    <cellStyle name="计算 3 3 2" xfId="932"/>
    <cellStyle name="计算 3 4" xfId="929"/>
    <cellStyle name="计算 4" xfId="384"/>
    <cellStyle name="计算 4 2" xfId="385"/>
    <cellStyle name="计算 4 3" xfId="386"/>
    <cellStyle name="计算 4 4" xfId="933"/>
    <cellStyle name="计算 5" xfId="387"/>
    <cellStyle name="计算 5 2" xfId="388"/>
    <cellStyle name="计算 5 3" xfId="389"/>
    <cellStyle name="计算 6" xfId="390"/>
    <cellStyle name="计算 6 2" xfId="391"/>
    <cellStyle name="计算 6 3" xfId="392"/>
    <cellStyle name="检查单元格 2" xfId="393"/>
    <cellStyle name="检查单元格 2 2" xfId="394"/>
    <cellStyle name="检查单元格 2 2 2" xfId="936"/>
    <cellStyle name="检查单元格 2 2 3" xfId="935"/>
    <cellStyle name="检查单元格 2 3" xfId="395"/>
    <cellStyle name="检查单元格 2 3 2" xfId="937"/>
    <cellStyle name="检查单元格 2 4" xfId="934"/>
    <cellStyle name="检查单元格 3" xfId="396"/>
    <cellStyle name="检查单元格 3 2" xfId="397"/>
    <cellStyle name="检查单元格 3 2 2" xfId="940"/>
    <cellStyle name="检查单元格 3 2 3" xfId="939"/>
    <cellStyle name="检查单元格 3 3" xfId="398"/>
    <cellStyle name="检查单元格 3 3 2" xfId="941"/>
    <cellStyle name="检查单元格 3 4" xfId="938"/>
    <cellStyle name="检查单元格 4" xfId="399"/>
    <cellStyle name="检查单元格 4 2" xfId="400"/>
    <cellStyle name="检查单元格 4 3" xfId="401"/>
    <cellStyle name="检查单元格 4 4" xfId="942"/>
    <cellStyle name="检查单元格 5" xfId="402"/>
    <cellStyle name="检查单元格 5 2" xfId="403"/>
    <cellStyle name="检查单元格 5 3" xfId="404"/>
    <cellStyle name="检查单元格 6" xfId="405"/>
    <cellStyle name="检查单元格 6 2" xfId="406"/>
    <cellStyle name="检查单元格 6 3" xfId="407"/>
    <cellStyle name="解释性文本 2" xfId="408"/>
    <cellStyle name="解释性文本 2 2" xfId="409"/>
    <cellStyle name="解释性文本 2 2 2" xfId="945"/>
    <cellStyle name="解释性文本 2 2 3" xfId="944"/>
    <cellStyle name="解释性文本 2 3" xfId="410"/>
    <cellStyle name="解释性文本 2 3 2" xfId="946"/>
    <cellStyle name="解释性文本 2 4" xfId="943"/>
    <cellStyle name="解释性文本 3" xfId="411"/>
    <cellStyle name="解释性文本 3 2" xfId="412"/>
    <cellStyle name="解释性文本 3 2 2" xfId="949"/>
    <cellStyle name="解释性文本 3 2 3" xfId="948"/>
    <cellStyle name="解释性文本 3 3" xfId="413"/>
    <cellStyle name="解释性文本 3 3 2" xfId="950"/>
    <cellStyle name="解释性文本 3 4" xfId="947"/>
    <cellStyle name="解释性文本 4" xfId="414"/>
    <cellStyle name="解释性文本 4 2" xfId="415"/>
    <cellStyle name="解释性文本 4 3" xfId="416"/>
    <cellStyle name="解释性文本 4 4" xfId="951"/>
    <cellStyle name="解释性文本 5" xfId="417"/>
    <cellStyle name="解释性文本 5 2" xfId="418"/>
    <cellStyle name="解释性文本 5 3" xfId="419"/>
    <cellStyle name="解释性文本 6" xfId="420"/>
    <cellStyle name="解释性文本 6 2" xfId="421"/>
    <cellStyle name="解释性文本 6 3" xfId="422"/>
    <cellStyle name="警告文本 2" xfId="423"/>
    <cellStyle name="警告文本 2 2" xfId="424"/>
    <cellStyle name="警告文本 2 2 2" xfId="954"/>
    <cellStyle name="警告文本 2 2 3" xfId="953"/>
    <cellStyle name="警告文本 2 3" xfId="425"/>
    <cellStyle name="警告文本 2 3 2" xfId="955"/>
    <cellStyle name="警告文本 2 4" xfId="952"/>
    <cellStyle name="警告文本 3" xfId="426"/>
    <cellStyle name="警告文本 3 2" xfId="427"/>
    <cellStyle name="警告文本 3 2 2" xfId="958"/>
    <cellStyle name="警告文本 3 2 3" xfId="957"/>
    <cellStyle name="警告文本 3 3" xfId="428"/>
    <cellStyle name="警告文本 3 3 2" xfId="959"/>
    <cellStyle name="警告文本 3 4" xfId="956"/>
    <cellStyle name="警告文本 4" xfId="429"/>
    <cellStyle name="警告文本 4 2" xfId="430"/>
    <cellStyle name="警告文本 4 3" xfId="431"/>
    <cellStyle name="警告文本 4 4" xfId="960"/>
    <cellStyle name="警告文本 5" xfId="432"/>
    <cellStyle name="警告文本 5 2" xfId="433"/>
    <cellStyle name="警告文本 5 3" xfId="434"/>
    <cellStyle name="警告文本 6" xfId="435"/>
    <cellStyle name="警告文本 6 2" xfId="436"/>
    <cellStyle name="警告文本 6 3" xfId="437"/>
    <cellStyle name="链接单元格 2" xfId="438"/>
    <cellStyle name="链接单元格 2 2" xfId="439"/>
    <cellStyle name="链接单元格 2 2 2" xfId="963"/>
    <cellStyle name="链接单元格 2 2 3" xfId="962"/>
    <cellStyle name="链接单元格 2 3" xfId="440"/>
    <cellStyle name="链接单元格 2 3 2" xfId="964"/>
    <cellStyle name="链接单元格 2 4" xfId="961"/>
    <cellStyle name="链接单元格 3" xfId="441"/>
    <cellStyle name="链接单元格 3 2" xfId="442"/>
    <cellStyle name="链接单元格 3 2 2" xfId="967"/>
    <cellStyle name="链接单元格 3 2 3" xfId="966"/>
    <cellStyle name="链接单元格 3 3" xfId="443"/>
    <cellStyle name="链接单元格 3 3 2" xfId="968"/>
    <cellStyle name="链接单元格 3 4" xfId="965"/>
    <cellStyle name="链接单元格 4" xfId="444"/>
    <cellStyle name="链接单元格 4 2" xfId="445"/>
    <cellStyle name="链接单元格 4 3" xfId="446"/>
    <cellStyle name="链接单元格 4 4" xfId="969"/>
    <cellStyle name="链接单元格 5" xfId="447"/>
    <cellStyle name="链接单元格 5 2" xfId="448"/>
    <cellStyle name="链接单元格 5 3" xfId="449"/>
    <cellStyle name="链接单元格 6" xfId="450"/>
    <cellStyle name="链接单元格 6 2" xfId="451"/>
    <cellStyle name="链接单元格 6 3" xfId="452"/>
    <cellStyle name="普通_97-917" xfId="641"/>
    <cellStyle name="千分位[0]_laroux" xfId="642"/>
    <cellStyle name="千分位_97-917" xfId="643"/>
    <cellStyle name="千位[0]_1" xfId="644"/>
    <cellStyle name="千位_1" xfId="645"/>
    <cellStyle name="千位分隔" xfId="1102" builtinId="3"/>
    <cellStyle name="千位分隔 10" xfId="970"/>
    <cellStyle name="千位分隔 11" xfId="971"/>
    <cellStyle name="千位分隔 2" xfId="3"/>
    <cellStyle name="千位分隔 2 2" xfId="646"/>
    <cellStyle name="千位分隔 2 2 2" xfId="972"/>
    <cellStyle name="千位分隔 2 3" xfId="973"/>
    <cellStyle name="千位分隔 2 3 2" xfId="974"/>
    <cellStyle name="千位分隔 2 4" xfId="975"/>
    <cellStyle name="千位分隔 2 5" xfId="605"/>
    <cellStyle name="千位分隔 3" xfId="9"/>
    <cellStyle name="千位分隔 3 2" xfId="1085"/>
    <cellStyle name="千位分隔 3 2 2" xfId="1086"/>
    <cellStyle name="千位分隔 3 3" xfId="1087"/>
    <cellStyle name="千位分隔 3 4" xfId="1088"/>
    <cellStyle name="千位分隔 3 5" xfId="647"/>
    <cellStyle name="千位分隔 4" xfId="976"/>
    <cellStyle name="千位分隔 4 2" xfId="977"/>
    <cellStyle name="千位分隔 4 2 2" xfId="1089"/>
    <cellStyle name="千位分隔 4 3" xfId="1090"/>
    <cellStyle name="千位分隔 4 4" xfId="1091"/>
    <cellStyle name="千位分隔 5" xfId="978"/>
    <cellStyle name="千位分隔 5 2" xfId="979"/>
    <cellStyle name="千位分隔 5 2 2" xfId="1092"/>
    <cellStyle name="千位分隔 5 3" xfId="1093"/>
    <cellStyle name="千位分隔 6" xfId="980"/>
    <cellStyle name="千位分隔 6 2" xfId="981"/>
    <cellStyle name="千位分隔 6 2 2" xfId="1094"/>
    <cellStyle name="千位分隔 7" xfId="982"/>
    <cellStyle name="千位分隔 7 2" xfId="1101"/>
    <cellStyle name="千位分隔 8" xfId="983"/>
    <cellStyle name="千位分隔 8 2" xfId="984"/>
    <cellStyle name="千位分隔 9" xfId="985"/>
    <cellStyle name="千位分隔 9 2" xfId="986"/>
    <cellStyle name="千位分隔[0] 2" xfId="453"/>
    <cellStyle name="强调文字颜色 1 2" xfId="454"/>
    <cellStyle name="强调文字颜色 1 2 2" xfId="455"/>
    <cellStyle name="强调文字颜色 1 2 2 2" xfId="989"/>
    <cellStyle name="强调文字颜色 1 2 2 3" xfId="988"/>
    <cellStyle name="强调文字颜色 1 2 3" xfId="456"/>
    <cellStyle name="强调文字颜色 1 2 3 2" xfId="990"/>
    <cellStyle name="强调文字颜色 1 2 4" xfId="987"/>
    <cellStyle name="强调文字颜色 1 3" xfId="457"/>
    <cellStyle name="强调文字颜色 1 3 2" xfId="458"/>
    <cellStyle name="强调文字颜色 1 3 2 2" xfId="993"/>
    <cellStyle name="强调文字颜色 1 3 2 3" xfId="992"/>
    <cellStyle name="强调文字颜色 1 3 3" xfId="459"/>
    <cellStyle name="强调文字颜色 1 3 3 2" xfId="994"/>
    <cellStyle name="强调文字颜色 1 3 4" xfId="991"/>
    <cellStyle name="强调文字颜色 1 4" xfId="460"/>
    <cellStyle name="强调文字颜色 1 4 2" xfId="461"/>
    <cellStyle name="强调文字颜色 1 4 3" xfId="462"/>
    <cellStyle name="强调文字颜色 1 4 4" xfId="995"/>
    <cellStyle name="强调文字颜色 1 5" xfId="463"/>
    <cellStyle name="强调文字颜色 1 5 2" xfId="464"/>
    <cellStyle name="强调文字颜色 1 5 3" xfId="465"/>
    <cellStyle name="强调文字颜色 1 6" xfId="466"/>
    <cellStyle name="强调文字颜色 1 6 2" xfId="467"/>
    <cellStyle name="强调文字颜色 1 6 3" xfId="468"/>
    <cellStyle name="强调文字颜色 2 2" xfId="469"/>
    <cellStyle name="强调文字颜色 2 2 2" xfId="470"/>
    <cellStyle name="强调文字颜色 2 2 2 2" xfId="998"/>
    <cellStyle name="强调文字颜色 2 2 2 3" xfId="997"/>
    <cellStyle name="强调文字颜色 2 2 3" xfId="471"/>
    <cellStyle name="强调文字颜色 2 2 3 2" xfId="999"/>
    <cellStyle name="强调文字颜色 2 2 4" xfId="996"/>
    <cellStyle name="强调文字颜色 2 3" xfId="472"/>
    <cellStyle name="强调文字颜色 2 3 2" xfId="473"/>
    <cellStyle name="强调文字颜色 2 3 2 2" xfId="1002"/>
    <cellStyle name="强调文字颜色 2 3 2 3" xfId="1001"/>
    <cellStyle name="强调文字颜色 2 3 3" xfId="474"/>
    <cellStyle name="强调文字颜色 2 3 3 2" xfId="1003"/>
    <cellStyle name="强调文字颜色 2 3 4" xfId="1000"/>
    <cellStyle name="强调文字颜色 2 4" xfId="475"/>
    <cellStyle name="强调文字颜色 2 4 2" xfId="476"/>
    <cellStyle name="强调文字颜色 2 4 3" xfId="477"/>
    <cellStyle name="强调文字颜色 2 4 4" xfId="1004"/>
    <cellStyle name="强调文字颜色 2 5" xfId="478"/>
    <cellStyle name="强调文字颜色 2 5 2" xfId="479"/>
    <cellStyle name="强调文字颜色 2 5 3" xfId="480"/>
    <cellStyle name="强调文字颜色 2 6" xfId="481"/>
    <cellStyle name="强调文字颜色 2 6 2" xfId="482"/>
    <cellStyle name="强调文字颜色 2 6 3" xfId="483"/>
    <cellStyle name="强调文字颜色 3 2" xfId="484"/>
    <cellStyle name="强调文字颜色 3 2 2" xfId="485"/>
    <cellStyle name="强调文字颜色 3 2 2 2" xfId="1007"/>
    <cellStyle name="强调文字颜色 3 2 2 3" xfId="1006"/>
    <cellStyle name="强调文字颜色 3 2 3" xfId="486"/>
    <cellStyle name="强调文字颜色 3 2 3 2" xfId="1008"/>
    <cellStyle name="强调文字颜色 3 2 4" xfId="1005"/>
    <cellStyle name="强调文字颜色 3 3" xfId="487"/>
    <cellStyle name="强调文字颜色 3 3 2" xfId="488"/>
    <cellStyle name="强调文字颜色 3 3 2 2" xfId="1011"/>
    <cellStyle name="强调文字颜色 3 3 2 3" xfId="1010"/>
    <cellStyle name="强调文字颜色 3 3 3" xfId="489"/>
    <cellStyle name="强调文字颜色 3 3 3 2" xfId="1012"/>
    <cellStyle name="强调文字颜色 3 3 4" xfId="1009"/>
    <cellStyle name="强调文字颜色 3 4" xfId="490"/>
    <cellStyle name="强调文字颜色 3 4 2" xfId="491"/>
    <cellStyle name="强调文字颜色 3 4 3" xfId="492"/>
    <cellStyle name="强调文字颜色 3 4 4" xfId="1013"/>
    <cellStyle name="强调文字颜色 3 5" xfId="493"/>
    <cellStyle name="强调文字颜色 3 5 2" xfId="494"/>
    <cellStyle name="强调文字颜色 3 5 3" xfId="495"/>
    <cellStyle name="强调文字颜色 3 6" xfId="496"/>
    <cellStyle name="强调文字颜色 3 6 2" xfId="497"/>
    <cellStyle name="强调文字颜色 3 6 3" xfId="498"/>
    <cellStyle name="强调文字颜色 4 2" xfId="499"/>
    <cellStyle name="强调文字颜色 4 2 2" xfId="500"/>
    <cellStyle name="强调文字颜色 4 2 2 2" xfId="1016"/>
    <cellStyle name="强调文字颜色 4 2 2 3" xfId="1015"/>
    <cellStyle name="强调文字颜色 4 2 3" xfId="501"/>
    <cellStyle name="强调文字颜色 4 2 3 2" xfId="1017"/>
    <cellStyle name="强调文字颜色 4 2 4" xfId="1014"/>
    <cellStyle name="强调文字颜色 4 3" xfId="502"/>
    <cellStyle name="强调文字颜色 4 3 2" xfId="503"/>
    <cellStyle name="强调文字颜色 4 3 2 2" xfId="1020"/>
    <cellStyle name="强调文字颜色 4 3 2 3" xfId="1019"/>
    <cellStyle name="强调文字颜色 4 3 3" xfId="504"/>
    <cellStyle name="强调文字颜色 4 3 3 2" xfId="1021"/>
    <cellStyle name="强调文字颜色 4 3 4" xfId="1018"/>
    <cellStyle name="强调文字颜色 4 4" xfId="505"/>
    <cellStyle name="强调文字颜色 4 4 2" xfId="506"/>
    <cellStyle name="强调文字颜色 4 4 3" xfId="507"/>
    <cellStyle name="强调文字颜色 4 4 4" xfId="1022"/>
    <cellStyle name="强调文字颜色 4 5" xfId="508"/>
    <cellStyle name="强调文字颜色 4 5 2" xfId="509"/>
    <cellStyle name="强调文字颜色 4 5 3" xfId="510"/>
    <cellStyle name="强调文字颜色 4 6" xfId="511"/>
    <cellStyle name="强调文字颜色 4 6 2" xfId="512"/>
    <cellStyle name="强调文字颜色 4 6 3" xfId="513"/>
    <cellStyle name="强调文字颜色 5 2" xfId="514"/>
    <cellStyle name="强调文字颜色 5 2 2" xfId="515"/>
    <cellStyle name="强调文字颜色 5 2 2 2" xfId="1025"/>
    <cellStyle name="强调文字颜色 5 2 2 3" xfId="1024"/>
    <cellStyle name="强调文字颜色 5 2 3" xfId="516"/>
    <cellStyle name="强调文字颜色 5 2 3 2" xfId="1026"/>
    <cellStyle name="强调文字颜色 5 2 4" xfId="1023"/>
    <cellStyle name="强调文字颜色 5 3" xfId="517"/>
    <cellStyle name="强调文字颜色 5 3 2" xfId="518"/>
    <cellStyle name="强调文字颜色 5 3 2 2" xfId="1029"/>
    <cellStyle name="强调文字颜色 5 3 2 3" xfId="1028"/>
    <cellStyle name="强调文字颜色 5 3 3" xfId="519"/>
    <cellStyle name="强调文字颜色 5 3 3 2" xfId="1030"/>
    <cellStyle name="强调文字颜色 5 3 4" xfId="1027"/>
    <cellStyle name="强调文字颜色 5 4" xfId="520"/>
    <cellStyle name="强调文字颜色 5 4 2" xfId="521"/>
    <cellStyle name="强调文字颜色 5 4 3" xfId="522"/>
    <cellStyle name="强调文字颜色 5 4 4" xfId="1031"/>
    <cellStyle name="强调文字颜色 5 5" xfId="523"/>
    <cellStyle name="强调文字颜色 5 5 2" xfId="524"/>
    <cellStyle name="强调文字颜色 5 5 3" xfId="525"/>
    <cellStyle name="强调文字颜色 5 6" xfId="526"/>
    <cellStyle name="强调文字颜色 5 6 2" xfId="527"/>
    <cellStyle name="强调文字颜色 5 6 3" xfId="528"/>
    <cellStyle name="强调文字颜色 6 2" xfId="529"/>
    <cellStyle name="强调文字颜色 6 2 2" xfId="530"/>
    <cellStyle name="强调文字颜色 6 2 2 2" xfId="1034"/>
    <cellStyle name="强调文字颜色 6 2 2 3" xfId="1033"/>
    <cellStyle name="强调文字颜色 6 2 3" xfId="531"/>
    <cellStyle name="强调文字颜色 6 2 3 2" xfId="1035"/>
    <cellStyle name="强调文字颜色 6 2 4" xfId="1032"/>
    <cellStyle name="强调文字颜色 6 3" xfId="532"/>
    <cellStyle name="强调文字颜色 6 3 2" xfId="533"/>
    <cellStyle name="强调文字颜色 6 3 2 2" xfId="1038"/>
    <cellStyle name="强调文字颜色 6 3 2 3" xfId="1037"/>
    <cellStyle name="强调文字颜色 6 3 3" xfId="534"/>
    <cellStyle name="强调文字颜色 6 3 3 2" xfId="1039"/>
    <cellStyle name="强调文字颜色 6 3 4" xfId="1036"/>
    <cellStyle name="强调文字颜色 6 4" xfId="535"/>
    <cellStyle name="强调文字颜色 6 4 2" xfId="536"/>
    <cellStyle name="强调文字颜色 6 4 3" xfId="537"/>
    <cellStyle name="强调文字颜色 6 4 4" xfId="1040"/>
    <cellStyle name="强调文字颜色 6 5" xfId="538"/>
    <cellStyle name="强调文字颜色 6 5 2" xfId="539"/>
    <cellStyle name="强调文字颜色 6 5 3" xfId="540"/>
    <cellStyle name="强调文字颜色 6 6" xfId="541"/>
    <cellStyle name="强调文字颜色 6 6 2" xfId="542"/>
    <cellStyle name="强调文字颜色 6 6 3" xfId="543"/>
    <cellStyle name="适中 2" xfId="544"/>
    <cellStyle name="适中 2 2" xfId="545"/>
    <cellStyle name="适中 2 2 2" xfId="1043"/>
    <cellStyle name="适中 2 2 3" xfId="1042"/>
    <cellStyle name="适中 2 3" xfId="546"/>
    <cellStyle name="适中 2 3 2" xfId="1044"/>
    <cellStyle name="适中 2 4" xfId="1041"/>
    <cellStyle name="适中 3" xfId="547"/>
    <cellStyle name="适中 3 2" xfId="548"/>
    <cellStyle name="适中 3 2 2" xfId="1047"/>
    <cellStyle name="适中 3 2 3" xfId="1046"/>
    <cellStyle name="适中 3 3" xfId="549"/>
    <cellStyle name="适中 3 3 2" xfId="1048"/>
    <cellStyle name="适中 3 4" xfId="1045"/>
    <cellStyle name="适中 4" xfId="550"/>
    <cellStyle name="适中 4 2" xfId="551"/>
    <cellStyle name="适中 4 3" xfId="552"/>
    <cellStyle name="适中 4 4" xfId="1049"/>
    <cellStyle name="适中 5" xfId="553"/>
    <cellStyle name="适中 5 2" xfId="554"/>
    <cellStyle name="适中 5 3" xfId="555"/>
    <cellStyle name="适中 6" xfId="556"/>
    <cellStyle name="适中 6 2" xfId="557"/>
    <cellStyle name="适中 6 3" xfId="558"/>
    <cellStyle name="输出 2" xfId="559"/>
    <cellStyle name="输出 2 2" xfId="560"/>
    <cellStyle name="输出 2 2 2" xfId="1052"/>
    <cellStyle name="输出 2 2 3" xfId="1051"/>
    <cellStyle name="输出 2 3" xfId="561"/>
    <cellStyle name="输出 2 3 2" xfId="1053"/>
    <cellStyle name="输出 2 4" xfId="1050"/>
    <cellStyle name="输出 3" xfId="562"/>
    <cellStyle name="输出 3 2" xfId="563"/>
    <cellStyle name="输出 3 2 2" xfId="1056"/>
    <cellStyle name="输出 3 2 3" xfId="1055"/>
    <cellStyle name="输出 3 3" xfId="564"/>
    <cellStyle name="输出 3 3 2" xfId="1057"/>
    <cellStyle name="输出 3 4" xfId="1054"/>
    <cellStyle name="输出 4" xfId="565"/>
    <cellStyle name="输出 4 2" xfId="566"/>
    <cellStyle name="输出 4 3" xfId="567"/>
    <cellStyle name="输出 4 4" xfId="1058"/>
    <cellStyle name="输出 5" xfId="568"/>
    <cellStyle name="输出 5 2" xfId="569"/>
    <cellStyle name="输出 5 3" xfId="570"/>
    <cellStyle name="输出 6" xfId="571"/>
    <cellStyle name="输出 6 2" xfId="572"/>
    <cellStyle name="输出 6 3" xfId="573"/>
    <cellStyle name="输入 2" xfId="574"/>
    <cellStyle name="输入 2 2" xfId="575"/>
    <cellStyle name="输入 2 2 2" xfId="1061"/>
    <cellStyle name="输入 2 2 3" xfId="1060"/>
    <cellStyle name="输入 2 3" xfId="576"/>
    <cellStyle name="输入 2 3 2" xfId="1062"/>
    <cellStyle name="输入 2 4" xfId="1059"/>
    <cellStyle name="输入 3" xfId="577"/>
    <cellStyle name="输入 3 2" xfId="578"/>
    <cellStyle name="输入 3 2 2" xfId="1065"/>
    <cellStyle name="输入 3 2 3" xfId="1064"/>
    <cellStyle name="输入 3 3" xfId="579"/>
    <cellStyle name="输入 3 3 2" xfId="1066"/>
    <cellStyle name="输入 3 4" xfId="1063"/>
    <cellStyle name="输入 4" xfId="580"/>
    <cellStyle name="输入 4 2" xfId="581"/>
    <cellStyle name="输入 4 3" xfId="582"/>
    <cellStyle name="输入 4 4" xfId="1067"/>
    <cellStyle name="输入 5" xfId="583"/>
    <cellStyle name="输入 5 2" xfId="584"/>
    <cellStyle name="输入 5 3" xfId="585"/>
    <cellStyle name="输入 6" xfId="586"/>
    <cellStyle name="输入 6 2" xfId="587"/>
    <cellStyle name="输入 6 3" xfId="588"/>
    <cellStyle name="样式 1" xfId="648"/>
    <cellStyle name="注释 2" xfId="589"/>
    <cellStyle name="注释 2 2" xfId="590"/>
    <cellStyle name="注释 2 2 2" xfId="1070"/>
    <cellStyle name="注释 2 2 3" xfId="1069"/>
    <cellStyle name="注释 2 3" xfId="591"/>
    <cellStyle name="注释 2 3 2" xfId="1071"/>
    <cellStyle name="注释 2 4" xfId="1068"/>
    <cellStyle name="注释 3" xfId="592"/>
    <cellStyle name="注释 3 2" xfId="593"/>
    <cellStyle name="注释 3 2 2" xfId="1074"/>
    <cellStyle name="注释 3 2 3" xfId="1073"/>
    <cellStyle name="注释 3 3" xfId="594"/>
    <cellStyle name="注释 3 3 2" xfId="1075"/>
    <cellStyle name="注释 3 4" xfId="1072"/>
    <cellStyle name="注释 4" xfId="595"/>
    <cellStyle name="注释 4 2" xfId="596"/>
    <cellStyle name="注释 4 3" xfId="597"/>
    <cellStyle name="注释 4 4" xfId="1076"/>
    <cellStyle name="注释 5" xfId="598"/>
    <cellStyle name="注释 5 2" xfId="599"/>
    <cellStyle name="注释 5 3" xfId="600"/>
    <cellStyle name="注释 6" xfId="601"/>
    <cellStyle name="注释 6 2" xfId="602"/>
    <cellStyle name="注释 6 3" xfId="6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Administrator\&#26700;&#38754;\2012&#24180;&#28189;&#21271;&#36130;&#25919;\2009&#25910;&#20837;&#23545;&#36134;&#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39044;&#31639;&#31649;&#29702;\2016&#24180;\&#35843;&#25972;&#39044;&#31639;\&#31532;&#20108;&#27425;&#35843;&#25972;&#27491;&#30830;\&#29579;&#26041;&#33459;2012\&#25253;&#36130;&#25919;&#37096;\2013&#39044;&#31639;&#25253;&#36130;&#25919;&#37096;\3&#26376;\3&#26376;\2013&#21306;&#21439;&#39044;&#31639;3.31\901%20&#28189;&#20013;&#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审表二"/>
      <sheetName val="Define"/>
      <sheetName val="审表三"/>
      <sheetName val="审表四"/>
      <sheetName val="表一"/>
      <sheetName val="表二"/>
      <sheetName val="表三"/>
      <sheetName val="表四"/>
      <sheetName val="表五"/>
      <sheetName val="表六"/>
      <sheetName val="表八"/>
      <sheetName val="表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row r="6">
          <cell r="H6" t="str">
            <v>201 一般公共服务</v>
          </cell>
          <cell r="I6">
            <v>61204</v>
          </cell>
        </row>
        <row r="7">
          <cell r="H7" t="str">
            <v>20101 人大事务</v>
          </cell>
          <cell r="I7">
            <v>952</v>
          </cell>
        </row>
        <row r="8">
          <cell r="H8" t="str">
            <v>2010101 行政运行</v>
          </cell>
          <cell r="I8">
            <v>372</v>
          </cell>
        </row>
        <row r="9">
          <cell r="H9" t="str">
            <v>2010102 一般行政管理事务</v>
          </cell>
          <cell r="I9">
            <v>218</v>
          </cell>
        </row>
        <row r="10">
          <cell r="H10" t="str">
            <v>2010103 机关服务</v>
          </cell>
        </row>
        <row r="11">
          <cell r="H11" t="str">
            <v>2010104 人大会议</v>
          </cell>
          <cell r="I11">
            <v>130</v>
          </cell>
        </row>
        <row r="12">
          <cell r="H12" t="str">
            <v>2010105 人大立法</v>
          </cell>
        </row>
        <row r="13">
          <cell r="H13" t="str">
            <v>2010106 人大监督</v>
          </cell>
        </row>
        <row r="14">
          <cell r="H14" t="str">
            <v>2010107 代表培训</v>
          </cell>
          <cell r="I14">
            <v>75</v>
          </cell>
        </row>
        <row r="15">
          <cell r="H15" t="str">
            <v>2010108 代表工作</v>
          </cell>
          <cell r="I15">
            <v>157</v>
          </cell>
        </row>
        <row r="16">
          <cell r="H16" t="str">
            <v>2010109 人大信访工作</v>
          </cell>
        </row>
        <row r="17">
          <cell r="H17" t="str">
            <v>2010150 事业运行</v>
          </cell>
        </row>
        <row r="18">
          <cell r="H18" t="str">
            <v>2010199 其他人大事务支出</v>
          </cell>
        </row>
        <row r="19">
          <cell r="H19" t="str">
            <v>20102 政协事务</v>
          </cell>
          <cell r="I19">
            <v>693</v>
          </cell>
        </row>
        <row r="20">
          <cell r="H20" t="str">
            <v>2010201 行政运行</v>
          </cell>
          <cell r="I20">
            <v>284</v>
          </cell>
        </row>
        <row r="21">
          <cell r="H21" t="str">
            <v>2010202 一般行政管理事务</v>
          </cell>
          <cell r="I21">
            <v>189</v>
          </cell>
        </row>
        <row r="22">
          <cell r="H22" t="str">
            <v>2010203 机关服务</v>
          </cell>
        </row>
        <row r="23">
          <cell r="H23" t="str">
            <v>2010204 政协会议</v>
          </cell>
          <cell r="I23">
            <v>98</v>
          </cell>
        </row>
        <row r="24">
          <cell r="H24" t="str">
            <v>2010205 委员视察</v>
          </cell>
          <cell r="I24">
            <v>107</v>
          </cell>
        </row>
        <row r="25">
          <cell r="H25" t="str">
            <v>2010206 参政议政</v>
          </cell>
          <cell r="I25">
            <v>15</v>
          </cell>
        </row>
        <row r="26">
          <cell r="H26" t="str">
            <v>2010250 事业运行</v>
          </cell>
        </row>
        <row r="27">
          <cell r="H27" t="str">
            <v>2010299 其他政协事务支出</v>
          </cell>
        </row>
        <row r="28">
          <cell r="H28" t="str">
            <v>20103 政府办公厅（室）及相关机构事务</v>
          </cell>
          <cell r="I28">
            <v>19627</v>
          </cell>
        </row>
        <row r="29">
          <cell r="H29" t="str">
            <v>2010301 行政运行</v>
          </cell>
          <cell r="I29">
            <v>7213</v>
          </cell>
        </row>
        <row r="30">
          <cell r="H30" t="str">
            <v>2010302 一般行政管理事务</v>
          </cell>
          <cell r="I30">
            <v>6200</v>
          </cell>
        </row>
        <row r="31">
          <cell r="H31" t="str">
            <v>2010303 机关服务</v>
          </cell>
        </row>
        <row r="32">
          <cell r="H32" t="str">
            <v>2010304 专项服务</v>
          </cell>
        </row>
        <row r="33">
          <cell r="H33" t="str">
            <v>2010305 专项业务活动</v>
          </cell>
        </row>
        <row r="34">
          <cell r="H34" t="str">
            <v>2010306 政务公开审批</v>
          </cell>
        </row>
        <row r="35">
          <cell r="H35" t="str">
            <v>2010307 法制建设</v>
          </cell>
        </row>
        <row r="36">
          <cell r="H36" t="str">
            <v>2010308 信访事务</v>
          </cell>
          <cell r="I36">
            <v>1200</v>
          </cell>
        </row>
        <row r="37">
          <cell r="H37" t="str">
            <v>2010309 参事事务</v>
          </cell>
        </row>
        <row r="38">
          <cell r="H38" t="str">
            <v>2010350 事业运行</v>
          </cell>
        </row>
        <row r="39">
          <cell r="H39" t="str">
            <v>2010399 其他政府办公厅（室）及相关机构事务支出</v>
          </cell>
          <cell r="I39">
            <v>5014</v>
          </cell>
        </row>
        <row r="40">
          <cell r="H40" t="str">
            <v>20104 发展与改革事务</v>
          </cell>
          <cell r="I40">
            <v>799</v>
          </cell>
        </row>
        <row r="41">
          <cell r="H41" t="str">
            <v>2010401 行政运行</v>
          </cell>
          <cell r="I41">
            <v>456</v>
          </cell>
        </row>
        <row r="42">
          <cell r="H42" t="str">
            <v>2010402 一般行政管理事务</v>
          </cell>
          <cell r="I42">
            <v>93</v>
          </cell>
        </row>
        <row r="43">
          <cell r="H43" t="str">
            <v>2010403 机关服务</v>
          </cell>
        </row>
        <row r="44">
          <cell r="H44" t="str">
            <v>2010404 战略规划与实施</v>
          </cell>
        </row>
        <row r="45">
          <cell r="H45" t="str">
            <v>2010405 日常经济运行调节</v>
          </cell>
        </row>
        <row r="46">
          <cell r="H46" t="str">
            <v>2010406 社会事业发展规划</v>
          </cell>
          <cell r="I46">
            <v>250</v>
          </cell>
        </row>
        <row r="47">
          <cell r="H47" t="str">
            <v>2010407 经济体制改革研究</v>
          </cell>
        </row>
        <row r="48">
          <cell r="H48" t="str">
            <v>2010408 物价管理</v>
          </cell>
        </row>
        <row r="49">
          <cell r="H49" t="str">
            <v>2010450 事业运行</v>
          </cell>
        </row>
        <row r="50">
          <cell r="H50" t="str">
            <v>2010499 其他发展与改革事务支出</v>
          </cell>
        </row>
        <row r="51">
          <cell r="H51" t="str">
            <v>20105 统计信息事务</v>
          </cell>
          <cell r="I51">
            <v>770</v>
          </cell>
        </row>
        <row r="52">
          <cell r="H52" t="str">
            <v>2010501 行政运行</v>
          </cell>
          <cell r="I52">
            <v>155</v>
          </cell>
        </row>
        <row r="53">
          <cell r="H53" t="str">
            <v>2010502 一般行政管理事务</v>
          </cell>
        </row>
        <row r="54">
          <cell r="H54" t="str">
            <v>2010503 机关服务</v>
          </cell>
        </row>
        <row r="55">
          <cell r="H55" t="str">
            <v>2010504 信息事务</v>
          </cell>
        </row>
        <row r="56">
          <cell r="H56" t="str">
            <v>2010505 专项统计业务</v>
          </cell>
          <cell r="I56">
            <v>60</v>
          </cell>
        </row>
        <row r="57">
          <cell r="H57" t="str">
            <v>2010506 统计管理</v>
          </cell>
        </row>
        <row r="58">
          <cell r="H58" t="str">
            <v>2010507 专项普查活动</v>
          </cell>
          <cell r="I58">
            <v>500</v>
          </cell>
        </row>
        <row r="59">
          <cell r="H59" t="str">
            <v>2010508 统计抽样调查</v>
          </cell>
          <cell r="I59">
            <v>55</v>
          </cell>
        </row>
        <row r="60">
          <cell r="H60" t="str">
            <v>2010550 事业运行</v>
          </cell>
        </row>
        <row r="61">
          <cell r="H61" t="str">
            <v>2010599 其他统计信息事务支出</v>
          </cell>
        </row>
        <row r="62">
          <cell r="H62" t="str">
            <v>20106 财政事务</v>
          </cell>
          <cell r="I62">
            <v>444</v>
          </cell>
        </row>
        <row r="63">
          <cell r="H63" t="str">
            <v>2010601 行政运行</v>
          </cell>
          <cell r="I63">
            <v>282</v>
          </cell>
        </row>
        <row r="64">
          <cell r="H64" t="str">
            <v>2010602 一般行政管理事务</v>
          </cell>
          <cell r="I64">
            <v>67</v>
          </cell>
        </row>
        <row r="65">
          <cell r="H65" t="str">
            <v>2010603 机关服务</v>
          </cell>
        </row>
        <row r="66">
          <cell r="H66" t="str">
            <v>2010604 预算改革业务★</v>
          </cell>
        </row>
        <row r="67">
          <cell r="H67" t="str">
            <v>2010605 财政国库业务</v>
          </cell>
          <cell r="I67">
            <v>95</v>
          </cell>
        </row>
        <row r="68">
          <cell r="H68" t="str">
            <v>2010606 财政监察</v>
          </cell>
        </row>
        <row r="69">
          <cell r="H69" t="str">
            <v>2010607 信息化建设</v>
          </cell>
        </row>
        <row r="70">
          <cell r="H70" t="str">
            <v>2010608 财政委托业务支出</v>
          </cell>
        </row>
        <row r="71">
          <cell r="H71" t="str">
            <v>2010650 事业运行</v>
          </cell>
        </row>
        <row r="72">
          <cell r="H72" t="str">
            <v>2010699 其他财政事务支出</v>
          </cell>
        </row>
        <row r="73">
          <cell r="H73" t="str">
            <v>20107 税收事务</v>
          </cell>
          <cell r="I73">
            <v>7000</v>
          </cell>
        </row>
        <row r="74">
          <cell r="H74" t="str">
            <v>2010701 行政运行</v>
          </cell>
        </row>
        <row r="75">
          <cell r="H75" t="str">
            <v>2010702 一般行政管理事务</v>
          </cell>
        </row>
        <row r="76">
          <cell r="H76" t="str">
            <v>2010703 机关服务</v>
          </cell>
        </row>
        <row r="77">
          <cell r="H77" t="str">
            <v>2010704 税务办案</v>
          </cell>
        </row>
        <row r="78">
          <cell r="H78" t="str">
            <v>2010705 税务登记证及发票管理</v>
          </cell>
        </row>
        <row r="79">
          <cell r="H79" t="str">
            <v>2010706 代扣代收代征税款手续费</v>
          </cell>
        </row>
        <row r="80">
          <cell r="H80" t="str">
            <v>2010707 税务宣传</v>
          </cell>
        </row>
        <row r="81">
          <cell r="H81" t="str">
            <v>2010708 协税护税</v>
          </cell>
        </row>
        <row r="82">
          <cell r="H82" t="str">
            <v>2010709 信息化建设</v>
          </cell>
        </row>
        <row r="83">
          <cell r="H83" t="str">
            <v>2010750 事业运行</v>
          </cell>
        </row>
        <row r="84">
          <cell r="H84" t="str">
            <v>2010799 其他税收事务支出</v>
          </cell>
          <cell r="I84">
            <v>7000</v>
          </cell>
        </row>
        <row r="85">
          <cell r="H85" t="str">
            <v>20108 审计事务</v>
          </cell>
          <cell r="I85">
            <v>440</v>
          </cell>
        </row>
        <row r="86">
          <cell r="H86" t="str">
            <v>2010801 行政运行</v>
          </cell>
          <cell r="I86">
            <v>192</v>
          </cell>
        </row>
        <row r="87">
          <cell r="H87" t="str">
            <v>2010802 一般行政管理事务</v>
          </cell>
        </row>
        <row r="88">
          <cell r="H88" t="str">
            <v>2010803 机关服务</v>
          </cell>
        </row>
        <row r="89">
          <cell r="H89" t="str">
            <v>2010804 审计业务</v>
          </cell>
          <cell r="I89">
            <v>248</v>
          </cell>
        </row>
        <row r="90">
          <cell r="H90" t="str">
            <v>2010805 审计管理</v>
          </cell>
        </row>
        <row r="91">
          <cell r="H91" t="str">
            <v>2010806 信息化建设</v>
          </cell>
        </row>
        <row r="92">
          <cell r="H92" t="str">
            <v>2010850 事业运行</v>
          </cell>
        </row>
        <row r="93">
          <cell r="H93" t="str">
            <v>2010899 其他审计事务支出</v>
          </cell>
        </row>
        <row r="94">
          <cell r="H94" t="str">
            <v>20109 海关事务</v>
          </cell>
          <cell r="I94">
            <v>0</v>
          </cell>
        </row>
        <row r="95">
          <cell r="H95" t="str">
            <v>2010901 行政运行</v>
          </cell>
        </row>
        <row r="96">
          <cell r="H96" t="str">
            <v>2010902 一般行政管理事务</v>
          </cell>
        </row>
        <row r="97">
          <cell r="H97" t="str">
            <v>2010903 机关服务</v>
          </cell>
        </row>
        <row r="98">
          <cell r="H98" t="str">
            <v>2010904 收费业务</v>
          </cell>
        </row>
        <row r="99">
          <cell r="H99" t="str">
            <v>2010905 缉私办案</v>
          </cell>
        </row>
        <row r="100">
          <cell r="H100" t="str">
            <v>2010907 口岸电子执法系统建设与维护</v>
          </cell>
        </row>
        <row r="101">
          <cell r="H101" t="str">
            <v>2010908 信息化建设</v>
          </cell>
        </row>
        <row r="102">
          <cell r="H102" t="str">
            <v>2010950 事业运行</v>
          </cell>
        </row>
        <row r="103">
          <cell r="H103" t="str">
            <v>2010999 其他海关事务支出</v>
          </cell>
        </row>
        <row r="104">
          <cell r="H104" t="str">
            <v>20110 人力资源事务</v>
          </cell>
          <cell r="I104">
            <v>965</v>
          </cell>
        </row>
        <row r="105">
          <cell r="H105" t="str">
            <v>2011001 行政运行</v>
          </cell>
        </row>
        <row r="106">
          <cell r="H106" t="str">
            <v>2011002 一般行政管理事务</v>
          </cell>
        </row>
        <row r="107">
          <cell r="H107" t="str">
            <v>2011003 机关服务</v>
          </cell>
        </row>
        <row r="108">
          <cell r="H108" t="str">
            <v>2011004 政府特殊津贴</v>
          </cell>
        </row>
        <row r="109">
          <cell r="H109" t="str">
            <v>2011005 资助留学回国人员</v>
          </cell>
        </row>
        <row r="110">
          <cell r="H110" t="str">
            <v>2011006 军队转业干部安置</v>
          </cell>
          <cell r="I110">
            <v>745</v>
          </cell>
        </row>
        <row r="111">
          <cell r="H111" t="str">
            <v>2011007 博士后日常经费</v>
          </cell>
        </row>
        <row r="112">
          <cell r="H112" t="str">
            <v>2011008 引进人才费用</v>
          </cell>
        </row>
        <row r="113">
          <cell r="H113" t="str">
            <v>2011009 公务员考核</v>
          </cell>
          <cell r="I113">
            <v>48</v>
          </cell>
        </row>
        <row r="114">
          <cell r="H114" t="str">
            <v>2011010 公务员培训</v>
          </cell>
          <cell r="I114">
            <v>95</v>
          </cell>
        </row>
        <row r="115">
          <cell r="H115" t="str">
            <v>2011011 公务员招考</v>
          </cell>
          <cell r="I115">
            <v>25</v>
          </cell>
        </row>
        <row r="116">
          <cell r="H116" t="str">
            <v>2011050 事业运行</v>
          </cell>
        </row>
        <row r="117">
          <cell r="H117" t="str">
            <v>2011099 其他人事事务支出</v>
          </cell>
          <cell r="I117">
            <v>52</v>
          </cell>
        </row>
        <row r="118">
          <cell r="H118" t="str">
            <v>20111 纪检监察事务</v>
          </cell>
          <cell r="I118">
            <v>576</v>
          </cell>
        </row>
        <row r="119">
          <cell r="H119" t="str">
            <v>2011101 行政运行</v>
          </cell>
          <cell r="I119">
            <v>394</v>
          </cell>
        </row>
        <row r="120">
          <cell r="H120" t="str">
            <v>2011102 一般行政管理事务</v>
          </cell>
          <cell r="I120">
            <v>182</v>
          </cell>
        </row>
        <row r="121">
          <cell r="H121" t="str">
            <v>2011103 机关服务</v>
          </cell>
        </row>
        <row r="122">
          <cell r="H122" t="str">
            <v>2011104 大案要案查处</v>
          </cell>
        </row>
        <row r="123">
          <cell r="H123" t="str">
            <v>2011105 派驻派出机构</v>
          </cell>
        </row>
        <row r="124">
          <cell r="H124" t="str">
            <v>2011106 中央巡视</v>
          </cell>
        </row>
        <row r="125">
          <cell r="H125" t="str">
            <v>2011150 事业运行</v>
          </cell>
        </row>
        <row r="126">
          <cell r="H126" t="str">
            <v>2011199 其他纪检监察事务支出</v>
          </cell>
        </row>
        <row r="127">
          <cell r="H127" t="str">
            <v>20112 人口与计划生育事务</v>
          </cell>
          <cell r="I127">
            <v>3450</v>
          </cell>
        </row>
        <row r="128">
          <cell r="H128" t="str">
            <v>2011201 行政运行</v>
          </cell>
          <cell r="I128">
            <v>196</v>
          </cell>
        </row>
        <row r="129">
          <cell r="H129" t="str">
            <v>2011202 一般行政管理事务</v>
          </cell>
          <cell r="I129">
            <v>20</v>
          </cell>
        </row>
        <row r="130">
          <cell r="H130" t="str">
            <v>2011203 机关服务</v>
          </cell>
        </row>
        <row r="131">
          <cell r="H131" t="str">
            <v>2011204 人口规划与发展战略研究</v>
          </cell>
        </row>
        <row r="132">
          <cell r="H132" t="str">
            <v>2011205 计划生育家庭奖励</v>
          </cell>
        </row>
        <row r="133">
          <cell r="H133" t="str">
            <v>2011206 人口和计划生育统计及抽样调查</v>
          </cell>
        </row>
        <row r="134">
          <cell r="H134" t="str">
            <v>2011207 人口和计划生育信息系统建设</v>
          </cell>
        </row>
        <row r="135">
          <cell r="H135" t="str">
            <v>2011208 计划生育、生殖健康促进工程</v>
          </cell>
        </row>
        <row r="136">
          <cell r="H136" t="str">
            <v>2011209 计划生育免费基本技术服务</v>
          </cell>
        </row>
        <row r="137">
          <cell r="H137" t="str">
            <v>2011210 人口出生性别比综合治理</v>
          </cell>
        </row>
        <row r="138">
          <cell r="H138" t="str">
            <v>2011211 人口和计划生育服务网络建设</v>
          </cell>
        </row>
        <row r="139">
          <cell r="H139" t="str">
            <v>2011212 计划生育避孕药具经费</v>
          </cell>
        </row>
        <row r="140">
          <cell r="H140" t="str">
            <v>2011213 人口和计划生育宣传教育经费</v>
          </cell>
          <cell r="I140">
            <v>30</v>
          </cell>
        </row>
        <row r="141">
          <cell r="H141" t="str">
            <v>2011214 流动人口计划生育管理和服务</v>
          </cell>
          <cell r="I141">
            <v>30</v>
          </cell>
        </row>
        <row r="142">
          <cell r="H142" t="str">
            <v>2011215 人口和计划生育目标责任制考核</v>
          </cell>
        </row>
        <row r="143">
          <cell r="H143" t="str">
            <v>2011299 其他人口与计划生育事务支出</v>
          </cell>
          <cell r="I143">
            <v>3174</v>
          </cell>
        </row>
        <row r="144">
          <cell r="H144" t="str">
            <v>20113 商贸事务</v>
          </cell>
          <cell r="I144">
            <v>526</v>
          </cell>
        </row>
        <row r="145">
          <cell r="H145" t="str">
            <v>2011301 行政运行</v>
          </cell>
          <cell r="I145">
            <v>248</v>
          </cell>
        </row>
        <row r="146">
          <cell r="H146" t="str">
            <v>2011302 一般行政管理事务</v>
          </cell>
          <cell r="I146">
            <v>38</v>
          </cell>
        </row>
        <row r="147">
          <cell r="H147" t="str">
            <v>2011303 机关服务</v>
          </cell>
        </row>
        <row r="148">
          <cell r="H148" t="str">
            <v>2011304 对外贸易管理</v>
          </cell>
        </row>
        <row r="149">
          <cell r="H149" t="str">
            <v>2011305 国际经济合作</v>
          </cell>
        </row>
        <row r="150">
          <cell r="H150" t="str">
            <v>2011306 外资管理</v>
          </cell>
        </row>
        <row r="151">
          <cell r="H151" t="str">
            <v>2011307 国内贸易管理</v>
          </cell>
        </row>
        <row r="152">
          <cell r="H152" t="str">
            <v>2011308 招商引资</v>
          </cell>
          <cell r="I152">
            <v>240</v>
          </cell>
        </row>
        <row r="153">
          <cell r="H153" t="str">
            <v>2011350 事业运行</v>
          </cell>
        </row>
        <row r="154">
          <cell r="H154" t="str">
            <v>2011399 其他商贸事务支出</v>
          </cell>
        </row>
        <row r="155">
          <cell r="H155" t="str">
            <v>20114 知识产权事务</v>
          </cell>
          <cell r="I155">
            <v>0</v>
          </cell>
        </row>
        <row r="156">
          <cell r="H156" t="str">
            <v>2011401 行政运行</v>
          </cell>
        </row>
        <row r="157">
          <cell r="H157" t="str">
            <v>2011402 一般行政管理事务</v>
          </cell>
        </row>
        <row r="158">
          <cell r="H158" t="str">
            <v>2011403 机关服务</v>
          </cell>
        </row>
        <row r="159">
          <cell r="H159" t="str">
            <v>2011404 专利审批</v>
          </cell>
        </row>
        <row r="160">
          <cell r="H160" t="str">
            <v>2011405 国家知识产权战略</v>
          </cell>
        </row>
        <row r="161">
          <cell r="H161" t="str">
            <v>2011406 专利试点和产业化推进</v>
          </cell>
        </row>
        <row r="162">
          <cell r="H162" t="str">
            <v>2011407 专利执法</v>
          </cell>
        </row>
        <row r="163">
          <cell r="H163" t="str">
            <v>2011408 国际组织专项活动</v>
          </cell>
        </row>
        <row r="164">
          <cell r="H164" t="str">
            <v>2011409 知识产权宏观管理</v>
          </cell>
        </row>
        <row r="165">
          <cell r="H165" t="str">
            <v>2011450 事业运行</v>
          </cell>
        </row>
        <row r="166">
          <cell r="H166" t="str">
            <v>2011499 其他知识产权事务支出</v>
          </cell>
        </row>
        <row r="167">
          <cell r="H167" t="str">
            <v>20115 工商行政管理事务</v>
          </cell>
          <cell r="I167">
            <v>125</v>
          </cell>
        </row>
        <row r="168">
          <cell r="H168" t="str">
            <v>2011501 行政运行</v>
          </cell>
        </row>
        <row r="169">
          <cell r="H169" t="str">
            <v>2011502 一般行政管理事务</v>
          </cell>
        </row>
        <row r="170">
          <cell r="H170" t="str">
            <v>2011503 机关服务</v>
          </cell>
        </row>
        <row r="171">
          <cell r="H171" t="str">
            <v>2011504 工商行政管理专项</v>
          </cell>
        </row>
        <row r="172">
          <cell r="H172" t="str">
            <v>2011505 执法办案专项</v>
          </cell>
        </row>
        <row r="173">
          <cell r="H173" t="str">
            <v>2011506 消费者权益保护</v>
          </cell>
        </row>
        <row r="174">
          <cell r="H174" t="str">
            <v>2011507 信息化建设</v>
          </cell>
        </row>
        <row r="175">
          <cell r="H175" t="str">
            <v>2011550 事业运行</v>
          </cell>
        </row>
        <row r="176">
          <cell r="H176" t="str">
            <v>2011599 其他工商行政管理事务支出</v>
          </cell>
          <cell r="I176">
            <v>125</v>
          </cell>
        </row>
        <row r="177">
          <cell r="H177" t="str">
            <v>20117 质量技术监督与检验检疫事务</v>
          </cell>
          <cell r="I177">
            <v>15</v>
          </cell>
        </row>
        <row r="178">
          <cell r="H178" t="str">
            <v>2011701 行政运行</v>
          </cell>
        </row>
        <row r="179">
          <cell r="H179" t="str">
            <v>2011702 一般行政管理事务</v>
          </cell>
        </row>
        <row r="180">
          <cell r="H180" t="str">
            <v>2011703 机关服务</v>
          </cell>
        </row>
        <row r="181">
          <cell r="H181" t="str">
            <v>2011704 出入境检验检疫行政执法和业务管理</v>
          </cell>
        </row>
        <row r="182">
          <cell r="H182" t="str">
            <v>2011705 出入境检验检疫技术支持</v>
          </cell>
        </row>
        <row r="183">
          <cell r="H183" t="str">
            <v>2011706 质量技术监督行政执法及业务管理</v>
          </cell>
        </row>
        <row r="184">
          <cell r="H184" t="str">
            <v>2011707 质量技术监督技术支持</v>
          </cell>
        </row>
        <row r="185">
          <cell r="H185" t="str">
            <v>2011708 认证认可监督管理</v>
          </cell>
        </row>
        <row r="186">
          <cell r="H186" t="str">
            <v>2011709 标准化管理</v>
          </cell>
        </row>
        <row r="187">
          <cell r="H187" t="str">
            <v>2011710 信息化建设</v>
          </cell>
        </row>
        <row r="188">
          <cell r="H188" t="str">
            <v>2011750 事业运行</v>
          </cell>
        </row>
        <row r="189">
          <cell r="H189" t="str">
            <v>2011799 其他质量技术监督与检验检疫事务支出</v>
          </cell>
          <cell r="I189">
            <v>15</v>
          </cell>
        </row>
        <row r="190">
          <cell r="H190" t="str">
            <v>20123 民族事务</v>
          </cell>
          <cell r="I190">
            <v>53</v>
          </cell>
        </row>
        <row r="191">
          <cell r="H191" t="str">
            <v>2012301 行政运行</v>
          </cell>
          <cell r="I191">
            <v>47</v>
          </cell>
        </row>
        <row r="192">
          <cell r="H192" t="str">
            <v>2012302 一般行政管理事务</v>
          </cell>
          <cell r="I192">
            <v>6</v>
          </cell>
        </row>
        <row r="193">
          <cell r="H193" t="str">
            <v>2012303 机关服务</v>
          </cell>
        </row>
        <row r="194">
          <cell r="H194" t="str">
            <v>2012304 民族工作专项</v>
          </cell>
        </row>
        <row r="195">
          <cell r="H195" t="str">
            <v>2012350 事业运行</v>
          </cell>
        </row>
        <row r="196">
          <cell r="H196" t="str">
            <v>2012399 其他民族事务支出</v>
          </cell>
        </row>
        <row r="197">
          <cell r="H197" t="str">
            <v>20124 宗教事务</v>
          </cell>
          <cell r="I197">
            <v>14</v>
          </cell>
        </row>
        <row r="198">
          <cell r="H198" t="str">
            <v>2012401 行政运行</v>
          </cell>
        </row>
        <row r="199">
          <cell r="H199" t="str">
            <v>2012402 一般行政管理事务</v>
          </cell>
          <cell r="I199">
            <v>14</v>
          </cell>
        </row>
        <row r="200">
          <cell r="H200" t="str">
            <v>2012403 机关服务</v>
          </cell>
        </row>
        <row r="201">
          <cell r="H201" t="str">
            <v>2012404 宗教工作专项</v>
          </cell>
        </row>
        <row r="202">
          <cell r="H202" t="str">
            <v>2012450 事业运行</v>
          </cell>
        </row>
        <row r="203">
          <cell r="H203" t="str">
            <v>2012499 其他宗教事务支出</v>
          </cell>
        </row>
        <row r="204">
          <cell r="H204" t="str">
            <v>20125 港澳台侨事务</v>
          </cell>
          <cell r="I204">
            <v>41</v>
          </cell>
        </row>
        <row r="205">
          <cell r="H205" t="str">
            <v>2012501 行政运行</v>
          </cell>
          <cell r="I205">
            <v>7</v>
          </cell>
        </row>
        <row r="206">
          <cell r="H206" t="str">
            <v>2012502 一般行政管理事务</v>
          </cell>
        </row>
        <row r="207">
          <cell r="H207" t="str">
            <v>2012503 机关服务</v>
          </cell>
        </row>
        <row r="208">
          <cell r="H208" t="str">
            <v>2012504 港澳事务</v>
          </cell>
        </row>
        <row r="209">
          <cell r="H209" t="str">
            <v>2012505 台湾事务</v>
          </cell>
        </row>
        <row r="210">
          <cell r="H210" t="str">
            <v>2012506 华侨事务</v>
          </cell>
        </row>
        <row r="211">
          <cell r="H211" t="str">
            <v>2012550 事业运行</v>
          </cell>
        </row>
        <row r="212">
          <cell r="H212" t="str">
            <v>2012599 其他港澳台侨事务支出</v>
          </cell>
          <cell r="I212">
            <v>34</v>
          </cell>
        </row>
        <row r="213">
          <cell r="H213" t="str">
            <v>20126 档案事务</v>
          </cell>
          <cell r="I213">
            <v>101</v>
          </cell>
        </row>
        <row r="214">
          <cell r="H214" t="str">
            <v>2012601 行政运行</v>
          </cell>
          <cell r="I214">
            <v>63</v>
          </cell>
        </row>
        <row r="215">
          <cell r="H215" t="str">
            <v>2012602 一般行政管理事务</v>
          </cell>
          <cell r="I215">
            <v>38</v>
          </cell>
        </row>
        <row r="216">
          <cell r="H216" t="str">
            <v>2012603 机关服务</v>
          </cell>
        </row>
        <row r="217">
          <cell r="H217" t="str">
            <v>2012604 档案馆</v>
          </cell>
        </row>
        <row r="218">
          <cell r="H218" t="str">
            <v>2012699 其他档案事务支出</v>
          </cell>
        </row>
        <row r="219">
          <cell r="H219" t="str">
            <v>20128 民主党派及工商联事务</v>
          </cell>
          <cell r="I219">
            <v>379</v>
          </cell>
        </row>
        <row r="220">
          <cell r="H220" t="str">
            <v>2012801 行政运行</v>
          </cell>
          <cell r="I220">
            <v>206</v>
          </cell>
        </row>
        <row r="221">
          <cell r="H221" t="str">
            <v>2012802 一般行政管理事务</v>
          </cell>
          <cell r="I221">
            <v>173</v>
          </cell>
        </row>
        <row r="222">
          <cell r="H222" t="str">
            <v>2012803 机关服务</v>
          </cell>
        </row>
        <row r="223">
          <cell r="H223" t="str">
            <v>2012804 参政议政</v>
          </cell>
        </row>
        <row r="224">
          <cell r="H224" t="str">
            <v>2012850 事业运行</v>
          </cell>
        </row>
        <row r="225">
          <cell r="H225" t="str">
            <v>2012899 其他民主党派及工商联事务支出</v>
          </cell>
        </row>
        <row r="226">
          <cell r="H226" t="str">
            <v>20129 群众团体事务</v>
          </cell>
          <cell r="I226">
            <v>441</v>
          </cell>
        </row>
        <row r="227">
          <cell r="H227" t="str">
            <v>2012901 行政运行</v>
          </cell>
          <cell r="I227">
            <v>231</v>
          </cell>
        </row>
        <row r="228">
          <cell r="H228" t="str">
            <v>2012902 一般行政管理事务</v>
          </cell>
          <cell r="I228">
            <v>210</v>
          </cell>
        </row>
        <row r="229">
          <cell r="H229" t="str">
            <v>2012903 机关服务</v>
          </cell>
        </row>
        <row r="230">
          <cell r="H230" t="str">
            <v>2012904 厂务公开</v>
          </cell>
        </row>
        <row r="231">
          <cell r="H231" t="str">
            <v>2012905 工会疗养休养</v>
          </cell>
        </row>
        <row r="232">
          <cell r="H232" t="str">
            <v>2012950 事业运行</v>
          </cell>
        </row>
        <row r="233">
          <cell r="H233" t="str">
            <v>2012999 其他群众团体事务支出</v>
          </cell>
        </row>
        <row r="234">
          <cell r="H234" t="str">
            <v>20131 党委办公厅（室）及相关机构事务</v>
          </cell>
          <cell r="I234">
            <v>1003</v>
          </cell>
        </row>
        <row r="235">
          <cell r="H235" t="str">
            <v>2013101 行政运行</v>
          </cell>
          <cell r="I235">
            <v>369</v>
          </cell>
        </row>
        <row r="236">
          <cell r="H236" t="str">
            <v>2013102 一般行政管理事务</v>
          </cell>
          <cell r="I236">
            <v>634</v>
          </cell>
        </row>
        <row r="237">
          <cell r="H237" t="str">
            <v>2013103 机关服务</v>
          </cell>
        </row>
        <row r="238">
          <cell r="H238" t="str">
            <v>2013105 专项业务</v>
          </cell>
        </row>
        <row r="239">
          <cell r="H239" t="str">
            <v>2013150 事业运行</v>
          </cell>
        </row>
        <row r="240">
          <cell r="H240" t="str">
            <v>2013199 其他党委办公厅（室）及相关机构事务支出</v>
          </cell>
        </row>
        <row r="241">
          <cell r="H241" t="str">
            <v>20132 组织事务</v>
          </cell>
          <cell r="I241">
            <v>1271</v>
          </cell>
        </row>
        <row r="242">
          <cell r="H242" t="str">
            <v>2013201 行政运行</v>
          </cell>
          <cell r="I242">
            <v>166</v>
          </cell>
        </row>
        <row r="243">
          <cell r="H243" t="str">
            <v>2013202 一般行政管理事务</v>
          </cell>
          <cell r="I243">
            <v>1105</v>
          </cell>
        </row>
        <row r="244">
          <cell r="H244" t="str">
            <v>2013203 机关服务</v>
          </cell>
        </row>
        <row r="245">
          <cell r="H245" t="str">
            <v>2013250 事业运行</v>
          </cell>
        </row>
        <row r="246">
          <cell r="H246" t="str">
            <v>2013299 其他组织事务支出</v>
          </cell>
        </row>
        <row r="247">
          <cell r="H247" t="str">
            <v>20133 宣传事务</v>
          </cell>
          <cell r="I247">
            <v>1103</v>
          </cell>
        </row>
        <row r="248">
          <cell r="H248" t="str">
            <v>2013301 行政运行</v>
          </cell>
          <cell r="I248">
            <v>141</v>
          </cell>
        </row>
        <row r="249">
          <cell r="H249" t="str">
            <v>2013302 一般行政管理事务</v>
          </cell>
          <cell r="I249">
            <v>962</v>
          </cell>
        </row>
        <row r="250">
          <cell r="H250" t="str">
            <v>2013303 机关服务</v>
          </cell>
        </row>
        <row r="251">
          <cell r="H251" t="str">
            <v>2013350 事业运行</v>
          </cell>
        </row>
        <row r="252">
          <cell r="H252" t="str">
            <v>2013399 其他宣传事务支出</v>
          </cell>
        </row>
        <row r="253">
          <cell r="H253" t="str">
            <v>20134 统战事务</v>
          </cell>
          <cell r="I253">
            <v>372</v>
          </cell>
        </row>
        <row r="254">
          <cell r="H254" t="str">
            <v>2013401 行政运行</v>
          </cell>
          <cell r="I254">
            <v>90</v>
          </cell>
        </row>
        <row r="255">
          <cell r="H255" t="str">
            <v>2013402 一般行政管理事务</v>
          </cell>
          <cell r="I255">
            <v>282</v>
          </cell>
        </row>
        <row r="256">
          <cell r="H256" t="str">
            <v>2013403 机关服务</v>
          </cell>
        </row>
        <row r="257">
          <cell r="H257" t="str">
            <v>2013450 事业运行</v>
          </cell>
        </row>
        <row r="258">
          <cell r="H258" t="str">
            <v>2013499 其他统战事务支出</v>
          </cell>
        </row>
        <row r="259">
          <cell r="H259" t="str">
            <v>20135 对外联络事务</v>
          </cell>
          <cell r="I259">
            <v>0</v>
          </cell>
        </row>
        <row r="260">
          <cell r="H260" t="str">
            <v>2013501 行政运行</v>
          </cell>
        </row>
        <row r="261">
          <cell r="H261" t="str">
            <v>2013502 一般行政管理事务</v>
          </cell>
        </row>
        <row r="262">
          <cell r="H262" t="str">
            <v>2013503 机关服务</v>
          </cell>
        </row>
        <row r="263">
          <cell r="H263" t="str">
            <v>2013550 事业运行</v>
          </cell>
        </row>
        <row r="264">
          <cell r="H264" t="str">
            <v>2013599 其他对外联络事务支出</v>
          </cell>
        </row>
        <row r="265">
          <cell r="H265" t="str">
            <v>20136 其他共产党事务支出</v>
          </cell>
          <cell r="I265">
            <v>478</v>
          </cell>
        </row>
        <row r="266">
          <cell r="H266" t="str">
            <v>2013601 行政运行</v>
          </cell>
          <cell r="I266">
            <v>276</v>
          </cell>
        </row>
        <row r="267">
          <cell r="H267" t="str">
            <v>2013602 一般行政管理事务</v>
          </cell>
          <cell r="I267">
            <v>202</v>
          </cell>
        </row>
        <row r="268">
          <cell r="H268" t="str">
            <v>2013603 机关服务</v>
          </cell>
        </row>
        <row r="269">
          <cell r="H269" t="str">
            <v>2013650 事业运行</v>
          </cell>
        </row>
        <row r="270">
          <cell r="H270" t="str">
            <v>2013699 其他共产党事务支出</v>
          </cell>
        </row>
        <row r="271">
          <cell r="H271" t="str">
            <v>20199 其他一般公共服务支出</v>
          </cell>
          <cell r="I271">
            <v>19566</v>
          </cell>
        </row>
        <row r="272">
          <cell r="H272" t="str">
            <v>2019901 国家赔偿费用支出</v>
          </cell>
        </row>
        <row r="273">
          <cell r="H273" t="str">
            <v>2019999 其他一般公共服务支出</v>
          </cell>
          <cell r="I273">
            <v>19566</v>
          </cell>
        </row>
        <row r="274">
          <cell r="H274" t="str">
            <v>202 外交</v>
          </cell>
          <cell r="I274">
            <v>0</v>
          </cell>
        </row>
        <row r="275">
          <cell r="H275" t="str">
            <v>20205 对外合作与交流</v>
          </cell>
          <cell r="I275">
            <v>0</v>
          </cell>
        </row>
        <row r="276">
          <cell r="H276" t="str">
            <v>2020501 出国活动</v>
          </cell>
        </row>
        <row r="277">
          <cell r="H277" t="str">
            <v>2020502 招待活动</v>
          </cell>
        </row>
        <row r="278">
          <cell r="H278" t="str">
            <v>2020503 在华国际会议</v>
          </cell>
        </row>
        <row r="279">
          <cell r="H279" t="str">
            <v>2020599 其他对外合作与交流支出</v>
          </cell>
        </row>
        <row r="280">
          <cell r="H280" t="str">
            <v>20299 其他外交支出</v>
          </cell>
          <cell r="I280">
            <v>0</v>
          </cell>
        </row>
        <row r="281">
          <cell r="H281" t="str">
            <v>2029901 其他外交支出</v>
          </cell>
        </row>
        <row r="282">
          <cell r="H282" t="str">
            <v>203 国防</v>
          </cell>
          <cell r="I282">
            <v>1372</v>
          </cell>
        </row>
        <row r="283">
          <cell r="H283" t="str">
            <v>20302 预备役部队</v>
          </cell>
          <cell r="I283">
            <v>90</v>
          </cell>
        </row>
        <row r="284">
          <cell r="H284" t="str">
            <v>2030201 预备役部队</v>
          </cell>
          <cell r="I284">
            <v>90</v>
          </cell>
        </row>
        <row r="285">
          <cell r="H285" t="str">
            <v>20303 民兵</v>
          </cell>
          <cell r="I285">
            <v>153</v>
          </cell>
        </row>
        <row r="286">
          <cell r="H286" t="str">
            <v>2030301 民兵</v>
          </cell>
          <cell r="I286">
            <v>153</v>
          </cell>
        </row>
        <row r="287">
          <cell r="H287" t="str">
            <v>20306 国防动员</v>
          </cell>
          <cell r="I287">
            <v>1022</v>
          </cell>
        </row>
        <row r="288">
          <cell r="H288" t="str">
            <v>2030601 兵役征集</v>
          </cell>
        </row>
        <row r="289">
          <cell r="H289" t="str">
            <v>2030602 经济动员</v>
          </cell>
        </row>
        <row r="290">
          <cell r="H290" t="str">
            <v>2030603 人民防空</v>
          </cell>
          <cell r="I290">
            <v>1022</v>
          </cell>
        </row>
        <row r="291">
          <cell r="H291" t="str">
            <v>2030604 交通战备</v>
          </cell>
        </row>
        <row r="292">
          <cell r="H292" t="str">
            <v>2030605 国防教育</v>
          </cell>
        </row>
        <row r="293">
          <cell r="H293" t="str">
            <v>2030699 其他国防动员支出</v>
          </cell>
        </row>
        <row r="294">
          <cell r="H294" t="str">
            <v>20399 其他国防支出</v>
          </cell>
          <cell r="I294">
            <v>107</v>
          </cell>
        </row>
        <row r="295">
          <cell r="H295" t="str">
            <v>2039901 其他国防支出</v>
          </cell>
          <cell r="I295">
            <v>107</v>
          </cell>
        </row>
        <row r="296">
          <cell r="H296" t="str">
            <v>204 公共安全</v>
          </cell>
          <cell r="I296">
            <v>47243</v>
          </cell>
        </row>
        <row r="297">
          <cell r="H297" t="str">
            <v>20401 武装警察</v>
          </cell>
          <cell r="I297">
            <v>3454</v>
          </cell>
        </row>
        <row r="298">
          <cell r="H298" t="str">
            <v>2040101 内卫</v>
          </cell>
        </row>
        <row r="299">
          <cell r="H299" t="str">
            <v>2040102 边防</v>
          </cell>
        </row>
        <row r="300">
          <cell r="H300" t="str">
            <v>2040103 消防</v>
          </cell>
          <cell r="I300">
            <v>3454</v>
          </cell>
        </row>
        <row r="301">
          <cell r="H301" t="str">
            <v>2040104 警卫</v>
          </cell>
        </row>
        <row r="302">
          <cell r="H302" t="str">
            <v>2040105 黄金</v>
          </cell>
        </row>
        <row r="303">
          <cell r="H303" t="str">
            <v>2040106 森林</v>
          </cell>
        </row>
        <row r="304">
          <cell r="H304" t="str">
            <v>2040107 水电</v>
          </cell>
        </row>
        <row r="305">
          <cell r="H305" t="str">
            <v>2040108 交通</v>
          </cell>
        </row>
        <row r="306">
          <cell r="H306" t="str">
            <v>2040199 其他武装警察支出</v>
          </cell>
        </row>
        <row r="307">
          <cell r="H307" t="str">
            <v>20402 公安</v>
          </cell>
          <cell r="I307">
            <v>39052</v>
          </cell>
        </row>
        <row r="308">
          <cell r="H308" t="str">
            <v>2040201 行政运行</v>
          </cell>
          <cell r="I308">
            <v>30934</v>
          </cell>
        </row>
        <row r="309">
          <cell r="H309" t="str">
            <v>2040202 一般行政管理事务</v>
          </cell>
        </row>
        <row r="310">
          <cell r="H310" t="str">
            <v>2040203 机关服务</v>
          </cell>
        </row>
        <row r="311">
          <cell r="H311" t="str">
            <v>2040204 治安管理</v>
          </cell>
          <cell r="I311">
            <v>2935</v>
          </cell>
        </row>
        <row r="312">
          <cell r="H312" t="str">
            <v>2040205 国内安全保卫</v>
          </cell>
        </row>
        <row r="313">
          <cell r="H313" t="str">
            <v>2040206 刑事侦查</v>
          </cell>
        </row>
        <row r="314">
          <cell r="H314" t="str">
            <v>2040207 经济犯罪侦查</v>
          </cell>
        </row>
        <row r="315">
          <cell r="H315" t="str">
            <v>2040208 出入境管理</v>
          </cell>
        </row>
        <row r="316">
          <cell r="H316" t="str">
            <v>2040209 行动技术管理</v>
          </cell>
        </row>
        <row r="317">
          <cell r="H317" t="str">
            <v>2040210 防范和处理邪教犯罪</v>
          </cell>
        </row>
        <row r="318">
          <cell r="H318" t="str">
            <v>2040211 禁毒管理</v>
          </cell>
        </row>
        <row r="319">
          <cell r="H319" t="str">
            <v>2040212 道路交通管理</v>
          </cell>
        </row>
        <row r="320">
          <cell r="H320" t="str">
            <v>2040213 网络侦控管理</v>
          </cell>
        </row>
        <row r="321">
          <cell r="H321" t="str">
            <v>2040214 反恐怖</v>
          </cell>
        </row>
        <row r="322">
          <cell r="H322" t="str">
            <v>2040215 居民身份证管理</v>
          </cell>
        </row>
        <row r="323">
          <cell r="H323" t="str">
            <v>2040216 网络运行及维护</v>
          </cell>
        </row>
        <row r="324">
          <cell r="H324" t="str">
            <v>2040217 拘押收教场所管理</v>
          </cell>
          <cell r="I324">
            <v>475</v>
          </cell>
        </row>
        <row r="325">
          <cell r="H325" t="str">
            <v>2040218 警犬繁育及训养</v>
          </cell>
        </row>
        <row r="326">
          <cell r="H326" t="str">
            <v>2040219 信息化建设</v>
          </cell>
        </row>
        <row r="327">
          <cell r="H327" t="str">
            <v>2040250 事业运行</v>
          </cell>
        </row>
        <row r="328">
          <cell r="H328" t="str">
            <v>2040299 其他公安支出</v>
          </cell>
          <cell r="I328">
            <v>4708</v>
          </cell>
        </row>
        <row r="329">
          <cell r="H329" t="str">
            <v>20403 国家安全</v>
          </cell>
          <cell r="I329">
            <v>0</v>
          </cell>
        </row>
        <row r="330">
          <cell r="H330" t="str">
            <v>2040301 行政运行</v>
          </cell>
        </row>
        <row r="331">
          <cell r="H331" t="str">
            <v>2040302 一般行政管理事务</v>
          </cell>
        </row>
        <row r="332">
          <cell r="H332" t="str">
            <v>2040303 机关服务</v>
          </cell>
        </row>
        <row r="333">
          <cell r="H333" t="str">
            <v>2040304 安全业务</v>
          </cell>
        </row>
        <row r="334">
          <cell r="H334" t="str">
            <v>2040350 事业运行</v>
          </cell>
        </row>
        <row r="335">
          <cell r="H335" t="str">
            <v>2040399 其他国家安全支出</v>
          </cell>
        </row>
        <row r="336">
          <cell r="H336" t="str">
            <v>20404 检察</v>
          </cell>
          <cell r="I336">
            <v>1650</v>
          </cell>
        </row>
        <row r="337">
          <cell r="H337" t="str">
            <v>2040401 行政运行</v>
          </cell>
          <cell r="I337">
            <v>1500</v>
          </cell>
        </row>
        <row r="338">
          <cell r="H338" t="str">
            <v>2040402 一般行政管理事务</v>
          </cell>
        </row>
        <row r="339">
          <cell r="H339" t="str">
            <v>2040403 机关服务</v>
          </cell>
        </row>
        <row r="340">
          <cell r="H340" t="str">
            <v>2040404 查办和预防职务犯罪</v>
          </cell>
          <cell r="I340">
            <v>150</v>
          </cell>
        </row>
        <row r="341">
          <cell r="H341" t="str">
            <v>2040405 公诉和审判监督</v>
          </cell>
        </row>
        <row r="342">
          <cell r="H342" t="str">
            <v>2040406 侦查监督</v>
          </cell>
        </row>
        <row r="343">
          <cell r="H343" t="str">
            <v>2040407 执行监督</v>
          </cell>
        </row>
        <row r="344">
          <cell r="H344" t="str">
            <v>2040408 控告申诉</v>
          </cell>
        </row>
        <row r="345">
          <cell r="H345" t="str">
            <v>2040409 "两房"建设</v>
          </cell>
        </row>
        <row r="346">
          <cell r="H346" t="str">
            <v>2040450 事业运行</v>
          </cell>
        </row>
        <row r="347">
          <cell r="H347" t="str">
            <v>2040499 其他检察支出</v>
          </cell>
        </row>
        <row r="348">
          <cell r="H348" t="str">
            <v>20405 法院</v>
          </cell>
          <cell r="I348">
            <v>2583</v>
          </cell>
        </row>
        <row r="349">
          <cell r="H349" t="str">
            <v>2040501 行政运行</v>
          </cell>
          <cell r="I349">
            <v>2117</v>
          </cell>
        </row>
        <row r="350">
          <cell r="H350" t="str">
            <v>2040502 一般行政管理事务</v>
          </cell>
        </row>
        <row r="351">
          <cell r="H351" t="str">
            <v>2040503 机关服务</v>
          </cell>
        </row>
        <row r="352">
          <cell r="H352" t="str">
            <v>2040504 案件审判</v>
          </cell>
          <cell r="I352">
            <v>466</v>
          </cell>
        </row>
        <row r="353">
          <cell r="H353" t="str">
            <v>2040505 案件执行</v>
          </cell>
        </row>
        <row r="354">
          <cell r="H354" t="str">
            <v>2040506 "两庭"建设</v>
          </cell>
        </row>
        <row r="355">
          <cell r="H355" t="str">
            <v>2040550 事业运行</v>
          </cell>
        </row>
        <row r="356">
          <cell r="H356" t="str">
            <v>2040599 其他法院支出</v>
          </cell>
        </row>
        <row r="357">
          <cell r="H357" t="str">
            <v>20406 司法</v>
          </cell>
          <cell r="I357">
            <v>504</v>
          </cell>
        </row>
        <row r="358">
          <cell r="H358" t="str">
            <v>2040601 行政运行</v>
          </cell>
          <cell r="I358">
            <v>291</v>
          </cell>
        </row>
        <row r="359">
          <cell r="H359" t="str">
            <v>2040602 一般行政管理事务</v>
          </cell>
        </row>
        <row r="360">
          <cell r="H360" t="str">
            <v>2040603 机关服务</v>
          </cell>
        </row>
        <row r="361">
          <cell r="H361" t="str">
            <v>2040604 基层司法业务</v>
          </cell>
          <cell r="I361">
            <v>27</v>
          </cell>
        </row>
        <row r="362">
          <cell r="H362" t="str">
            <v>2040605 普法宣传</v>
          </cell>
          <cell r="I362">
            <v>30</v>
          </cell>
        </row>
        <row r="363">
          <cell r="H363" t="str">
            <v>2040606 律师公证管理</v>
          </cell>
          <cell r="I363">
            <v>120</v>
          </cell>
        </row>
        <row r="364">
          <cell r="H364" t="str">
            <v>2040607 法律援助</v>
          </cell>
          <cell r="I364">
            <v>33</v>
          </cell>
        </row>
        <row r="365">
          <cell r="H365" t="str">
            <v>2040608 司法统一考试</v>
          </cell>
          <cell r="I365">
            <v>3</v>
          </cell>
        </row>
        <row r="366">
          <cell r="H366" t="str">
            <v>2040609 仲裁</v>
          </cell>
        </row>
        <row r="367">
          <cell r="H367" t="str">
            <v>2040650 事业运行</v>
          </cell>
        </row>
        <row r="368">
          <cell r="H368" t="str">
            <v>2040699 其他司法支出</v>
          </cell>
        </row>
        <row r="369">
          <cell r="H369" t="str">
            <v>20407 监狱</v>
          </cell>
          <cell r="I369">
            <v>0</v>
          </cell>
        </row>
        <row r="370">
          <cell r="H370" t="str">
            <v>2040701 行政运行</v>
          </cell>
        </row>
        <row r="371">
          <cell r="H371" t="str">
            <v>2040702 一般行政管理事务</v>
          </cell>
        </row>
        <row r="372">
          <cell r="H372" t="str">
            <v>2040703 机关服务</v>
          </cell>
        </row>
        <row r="373">
          <cell r="H373" t="str">
            <v>2040704 犯人生活</v>
          </cell>
        </row>
        <row r="374">
          <cell r="H374" t="str">
            <v>2040705 犯人改造</v>
          </cell>
        </row>
        <row r="375">
          <cell r="H375" t="str">
            <v>2040706 狱政设施建设</v>
          </cell>
        </row>
        <row r="376">
          <cell r="H376" t="str">
            <v>2040750 事业运行</v>
          </cell>
        </row>
        <row r="377">
          <cell r="H377" t="str">
            <v>2040799 其他监狱支出</v>
          </cell>
        </row>
        <row r="378">
          <cell r="H378" t="str">
            <v>20408 劳教</v>
          </cell>
          <cell r="I378">
            <v>0</v>
          </cell>
        </row>
        <row r="379">
          <cell r="H379" t="str">
            <v>2040801 行政运行</v>
          </cell>
        </row>
        <row r="380">
          <cell r="H380" t="str">
            <v>2040802 一般行政管理事务</v>
          </cell>
        </row>
        <row r="381">
          <cell r="H381" t="str">
            <v>2040803 机关服务</v>
          </cell>
        </row>
        <row r="382">
          <cell r="H382" t="str">
            <v>2040804 劳教人员生活</v>
          </cell>
        </row>
        <row r="383">
          <cell r="H383" t="str">
            <v>2040805 劳教人员教育</v>
          </cell>
        </row>
        <row r="384">
          <cell r="H384" t="str">
            <v>2040806 所政设施建设</v>
          </cell>
        </row>
        <row r="385">
          <cell r="H385" t="str">
            <v>2040850 事业运行</v>
          </cell>
        </row>
        <row r="386">
          <cell r="H386" t="str">
            <v>2040899 其他劳教支出</v>
          </cell>
        </row>
        <row r="387">
          <cell r="H387" t="str">
            <v>20409 国家保密</v>
          </cell>
          <cell r="I387">
            <v>0</v>
          </cell>
        </row>
        <row r="388">
          <cell r="H388" t="str">
            <v>2040901 行政运行</v>
          </cell>
        </row>
        <row r="389">
          <cell r="H389" t="str">
            <v>2040902 一般行政管理事务</v>
          </cell>
        </row>
        <row r="390">
          <cell r="H390" t="str">
            <v>2040903 机关服务</v>
          </cell>
        </row>
        <row r="391">
          <cell r="H391" t="str">
            <v>2040904 保密技术</v>
          </cell>
        </row>
        <row r="392">
          <cell r="H392" t="str">
            <v>2040905 保密管理</v>
          </cell>
        </row>
        <row r="393">
          <cell r="H393" t="str">
            <v>2040950 事业运行</v>
          </cell>
        </row>
        <row r="394">
          <cell r="H394" t="str">
            <v>2040999 其他国家保密支出</v>
          </cell>
        </row>
        <row r="395">
          <cell r="H395" t="str">
            <v>20410 缉私警察</v>
          </cell>
          <cell r="I395">
            <v>0</v>
          </cell>
        </row>
        <row r="396">
          <cell r="H396" t="str">
            <v>2041001 行政运行</v>
          </cell>
        </row>
        <row r="397">
          <cell r="H397" t="str">
            <v>2041002 一般行政管理事务</v>
          </cell>
        </row>
        <row r="398">
          <cell r="H398" t="str">
            <v>2041003 专项缉私活动支出</v>
          </cell>
        </row>
        <row r="399">
          <cell r="H399" t="str">
            <v>2041004 缉私情报</v>
          </cell>
        </row>
        <row r="400">
          <cell r="H400" t="str">
            <v>2041005 禁毒及缉毒</v>
          </cell>
        </row>
        <row r="401">
          <cell r="H401" t="str">
            <v>2041006 网络运行及维护</v>
          </cell>
        </row>
        <row r="402">
          <cell r="H402" t="str">
            <v>2041007 警服购置</v>
          </cell>
        </row>
        <row r="403">
          <cell r="H403" t="str">
            <v>2041099 其他缉私警察支出</v>
          </cell>
        </row>
        <row r="404">
          <cell r="H404" t="str">
            <v>20499 其他公共安全支出</v>
          </cell>
          <cell r="I404">
            <v>0</v>
          </cell>
        </row>
        <row r="405">
          <cell r="H405" t="str">
            <v>2049901 其他公共安全支出</v>
          </cell>
        </row>
        <row r="406">
          <cell r="H406" t="str">
            <v>2049902 其他消防</v>
          </cell>
        </row>
        <row r="407">
          <cell r="H407" t="str">
            <v>205 教育</v>
          </cell>
          <cell r="I407">
            <v>65414</v>
          </cell>
        </row>
        <row r="408">
          <cell r="H408" t="str">
            <v>20501 教育管理事务</v>
          </cell>
          <cell r="I408">
            <v>250</v>
          </cell>
        </row>
        <row r="409">
          <cell r="H409" t="str">
            <v>2050101 行政运行</v>
          </cell>
          <cell r="I409">
            <v>250</v>
          </cell>
        </row>
        <row r="410">
          <cell r="H410" t="str">
            <v>2050102 一般行政管理事务</v>
          </cell>
        </row>
        <row r="411">
          <cell r="H411" t="str">
            <v>2050103 机关服务</v>
          </cell>
        </row>
        <row r="412">
          <cell r="H412" t="str">
            <v>2050199 其他教育管理事务支出</v>
          </cell>
        </row>
        <row r="413">
          <cell r="H413" t="str">
            <v>20502 普通教育</v>
          </cell>
          <cell r="I413">
            <v>44068</v>
          </cell>
        </row>
        <row r="414">
          <cell r="H414" t="str">
            <v>2050201 学前教育</v>
          </cell>
          <cell r="I414">
            <v>2739</v>
          </cell>
        </row>
        <row r="415">
          <cell r="H415" t="str">
            <v>2050202 小学教育</v>
          </cell>
          <cell r="I415">
            <v>15274</v>
          </cell>
        </row>
        <row r="416">
          <cell r="H416" t="str">
            <v>2050203 初中教育</v>
          </cell>
          <cell r="I416">
            <v>4935</v>
          </cell>
        </row>
        <row r="417">
          <cell r="H417" t="str">
            <v>2050204 高中教育</v>
          </cell>
          <cell r="I417">
            <v>14204</v>
          </cell>
        </row>
        <row r="418">
          <cell r="H418" t="str">
            <v>2050205 高等教育</v>
          </cell>
        </row>
        <row r="419">
          <cell r="H419" t="str">
            <v>2050206 化解农村义务教育债务支出</v>
          </cell>
        </row>
        <row r="420">
          <cell r="H420" t="str">
            <v>2050299 其他普通教育支出</v>
          </cell>
          <cell r="I420">
            <v>6916</v>
          </cell>
        </row>
        <row r="421">
          <cell r="H421" t="str">
            <v>20503 职业教育</v>
          </cell>
          <cell r="I421">
            <v>3443</v>
          </cell>
        </row>
        <row r="422">
          <cell r="H422" t="str">
            <v>2050301 初等职业教育</v>
          </cell>
          <cell r="I422">
            <v>3443</v>
          </cell>
        </row>
        <row r="423">
          <cell r="H423" t="str">
            <v>2050302 中专教育</v>
          </cell>
        </row>
        <row r="424">
          <cell r="H424" t="str">
            <v>2050303 技校教育</v>
          </cell>
        </row>
        <row r="425">
          <cell r="H425" t="str">
            <v>2050304 职业高中教育</v>
          </cell>
        </row>
        <row r="426">
          <cell r="H426" t="str">
            <v>2050305 高等职业教育</v>
          </cell>
        </row>
        <row r="427">
          <cell r="H427" t="str">
            <v>2050399 其他职业教育支出</v>
          </cell>
        </row>
        <row r="428">
          <cell r="H428" t="str">
            <v>20504 成人教育</v>
          </cell>
          <cell r="I428">
            <v>0</v>
          </cell>
        </row>
        <row r="429">
          <cell r="H429" t="str">
            <v>2050401 成人初等教育</v>
          </cell>
        </row>
        <row r="430">
          <cell r="H430" t="str">
            <v>2050402 成人中等教育</v>
          </cell>
        </row>
        <row r="431">
          <cell r="H431" t="str">
            <v>2050403 成人高等教育</v>
          </cell>
        </row>
        <row r="432">
          <cell r="H432" t="str">
            <v>2050404 成人广播电视教育</v>
          </cell>
        </row>
        <row r="433">
          <cell r="H433" t="str">
            <v>2050499 其他成人教育支出</v>
          </cell>
        </row>
        <row r="434">
          <cell r="H434" t="str">
            <v>20505 广播电视教育</v>
          </cell>
          <cell r="I434">
            <v>0</v>
          </cell>
        </row>
        <row r="435">
          <cell r="H435" t="str">
            <v>2050501 广播电视学校</v>
          </cell>
        </row>
        <row r="436">
          <cell r="H436" t="str">
            <v>2050502 教育电视台</v>
          </cell>
        </row>
        <row r="437">
          <cell r="H437" t="str">
            <v>2050599 其他广播电视教育支出</v>
          </cell>
        </row>
        <row r="438">
          <cell r="H438" t="str">
            <v>20506 留学教育</v>
          </cell>
          <cell r="I438">
            <v>0</v>
          </cell>
        </row>
        <row r="439">
          <cell r="H439" t="str">
            <v>2050601 出国留学教育</v>
          </cell>
        </row>
        <row r="440">
          <cell r="H440" t="str">
            <v>2050602 来华留学教育</v>
          </cell>
        </row>
        <row r="441">
          <cell r="H441" t="str">
            <v>2050699 其他留学教育支出</v>
          </cell>
        </row>
        <row r="442">
          <cell r="H442" t="str">
            <v>20507 特殊教育</v>
          </cell>
          <cell r="I442">
            <v>524</v>
          </cell>
        </row>
        <row r="443">
          <cell r="H443" t="str">
            <v>2050701 特殊学校教育</v>
          </cell>
          <cell r="I443">
            <v>524</v>
          </cell>
        </row>
        <row r="444">
          <cell r="H444" t="str">
            <v>2050702 工读学校教育</v>
          </cell>
        </row>
        <row r="445">
          <cell r="H445" t="str">
            <v>2050799 其他特殊教育支出</v>
          </cell>
        </row>
        <row r="446">
          <cell r="H446" t="str">
            <v>20508 教师进修及干部继续教育</v>
          </cell>
          <cell r="I446">
            <v>1129</v>
          </cell>
        </row>
        <row r="447">
          <cell r="H447" t="str">
            <v>2050801 教师进修</v>
          </cell>
          <cell r="I447">
            <v>906</v>
          </cell>
        </row>
        <row r="448">
          <cell r="H448" t="str">
            <v>2050802 干部教育</v>
          </cell>
          <cell r="I448">
            <v>223</v>
          </cell>
        </row>
        <row r="449">
          <cell r="H449" t="str">
            <v>2050899 其他教师进修及干部继续教育支出</v>
          </cell>
        </row>
        <row r="450">
          <cell r="H450" t="str">
            <v>20509 教育费附加安排的支出</v>
          </cell>
          <cell r="I450">
            <v>16000</v>
          </cell>
        </row>
        <row r="451">
          <cell r="H451" t="str">
            <v>2050901 农村中小学校舍建设</v>
          </cell>
        </row>
        <row r="452">
          <cell r="H452" t="str">
            <v>2050902 农村中小学教学设施</v>
          </cell>
        </row>
        <row r="453">
          <cell r="H453" t="str">
            <v>2050903 城市中小学校舍建设</v>
          </cell>
        </row>
        <row r="454">
          <cell r="H454" t="str">
            <v>2050904 城市中小学教学设施</v>
          </cell>
        </row>
        <row r="455">
          <cell r="H455" t="str">
            <v>2050905 中等职业学校教学设施</v>
          </cell>
        </row>
        <row r="456">
          <cell r="H456" t="str">
            <v>2050999 其他教育费附加安排的支出</v>
          </cell>
          <cell r="I456">
            <v>16000</v>
          </cell>
        </row>
        <row r="457">
          <cell r="H457" t="str">
            <v>20599 其他教育支出</v>
          </cell>
          <cell r="I457">
            <v>0</v>
          </cell>
        </row>
        <row r="458">
          <cell r="H458" t="str">
            <v>2059999 其他教育支出</v>
          </cell>
        </row>
        <row r="459">
          <cell r="H459" t="str">
            <v>206 科学技术</v>
          </cell>
          <cell r="I459">
            <v>4519</v>
          </cell>
        </row>
        <row r="460">
          <cell r="H460" t="str">
            <v>20601 科学技术管理事务</v>
          </cell>
          <cell r="I460">
            <v>150</v>
          </cell>
        </row>
        <row r="461">
          <cell r="H461" t="str">
            <v>2060101 行政运行</v>
          </cell>
          <cell r="I461">
            <v>123</v>
          </cell>
        </row>
        <row r="462">
          <cell r="H462" t="str">
            <v>2060102 一般行政管理事务</v>
          </cell>
          <cell r="I462">
            <v>27</v>
          </cell>
        </row>
        <row r="463">
          <cell r="H463" t="str">
            <v>2060103 机关服务</v>
          </cell>
        </row>
        <row r="464">
          <cell r="H464" t="str">
            <v>2060199 其他科学技术管理事务支出</v>
          </cell>
        </row>
        <row r="465">
          <cell r="H465" t="str">
            <v>20602 基础研究</v>
          </cell>
          <cell r="I465">
            <v>0</v>
          </cell>
        </row>
        <row r="466">
          <cell r="H466" t="str">
            <v>2060201 机构运行</v>
          </cell>
        </row>
        <row r="467">
          <cell r="H467" t="str">
            <v>2060202 重点基础研究规划</v>
          </cell>
        </row>
        <row r="468">
          <cell r="H468" t="str">
            <v>2060203 自然科学基金</v>
          </cell>
        </row>
        <row r="469">
          <cell r="H469" t="str">
            <v>2060204 重点实验室及相关设施</v>
          </cell>
        </row>
        <row r="470">
          <cell r="H470" t="str">
            <v>2060205 重大科学工程</v>
          </cell>
        </row>
        <row r="471">
          <cell r="H471" t="str">
            <v>2060206 专项基础科研</v>
          </cell>
        </row>
        <row r="472">
          <cell r="H472" t="str">
            <v>2060207 专项技术基础</v>
          </cell>
        </row>
        <row r="473">
          <cell r="H473" t="str">
            <v>2060299 其他基础研究支出</v>
          </cell>
        </row>
        <row r="474">
          <cell r="H474" t="str">
            <v>20603 应用研究</v>
          </cell>
          <cell r="I474">
            <v>4000</v>
          </cell>
        </row>
        <row r="475">
          <cell r="H475" t="str">
            <v>2060301 机构运行</v>
          </cell>
        </row>
        <row r="476">
          <cell r="H476" t="str">
            <v>2060302 社会公益研究</v>
          </cell>
        </row>
        <row r="477">
          <cell r="H477" t="str">
            <v>2060303 高技术研究</v>
          </cell>
        </row>
        <row r="478">
          <cell r="H478" t="str">
            <v>2060304 专项科研试制</v>
          </cell>
        </row>
        <row r="479">
          <cell r="H479" t="str">
            <v>2060399 其他应用研究支出</v>
          </cell>
          <cell r="I479">
            <v>4000</v>
          </cell>
        </row>
        <row r="480">
          <cell r="H480" t="str">
            <v>20604 技术研究与开发</v>
          </cell>
          <cell r="I480">
            <v>0</v>
          </cell>
        </row>
        <row r="481">
          <cell r="H481" t="str">
            <v>2060401 机构运行</v>
          </cell>
        </row>
        <row r="482">
          <cell r="H482" t="str">
            <v>2060402 应用技术研究与开发</v>
          </cell>
        </row>
        <row r="483">
          <cell r="H483" t="str">
            <v>2060403 产业技术研究与开发</v>
          </cell>
        </row>
        <row r="484">
          <cell r="H484" t="str">
            <v>2060404 科技成果转化与扩散</v>
          </cell>
        </row>
        <row r="485">
          <cell r="H485" t="str">
            <v>2060499 其他技术研究与开发支出</v>
          </cell>
        </row>
        <row r="486">
          <cell r="H486" t="str">
            <v>20605 科技条件与服务</v>
          </cell>
          <cell r="I486">
            <v>0</v>
          </cell>
        </row>
        <row r="487">
          <cell r="H487" t="str">
            <v>2060501 机构运行</v>
          </cell>
        </row>
        <row r="488">
          <cell r="H488" t="str">
            <v>2060502 技术创新服务体系</v>
          </cell>
        </row>
        <row r="489">
          <cell r="H489" t="str">
            <v>2060503 科技条件专项</v>
          </cell>
        </row>
        <row r="490">
          <cell r="H490" t="str">
            <v>2060599 其他科技条件与服务支出</v>
          </cell>
        </row>
        <row r="491">
          <cell r="H491" t="str">
            <v>20606 社会科学</v>
          </cell>
          <cell r="I491">
            <v>5</v>
          </cell>
        </row>
        <row r="492">
          <cell r="H492" t="str">
            <v>2060601 社会科学研究机构</v>
          </cell>
          <cell r="I492">
            <v>5</v>
          </cell>
        </row>
        <row r="493">
          <cell r="H493" t="str">
            <v>2060602 社会科学研究</v>
          </cell>
        </row>
        <row r="494">
          <cell r="H494" t="str">
            <v>2060603 社科基金支出</v>
          </cell>
        </row>
        <row r="495">
          <cell r="H495" t="str">
            <v>2060699 其他社会科学支出</v>
          </cell>
        </row>
        <row r="496">
          <cell r="H496" t="str">
            <v>20607 科学技术普及</v>
          </cell>
          <cell r="I496">
            <v>364</v>
          </cell>
        </row>
        <row r="497">
          <cell r="H497" t="str">
            <v>2060701 机构运行</v>
          </cell>
          <cell r="I497">
            <v>39</v>
          </cell>
        </row>
        <row r="498">
          <cell r="H498" t="str">
            <v>2060702 科普活动</v>
          </cell>
          <cell r="I498">
            <v>300</v>
          </cell>
        </row>
        <row r="499">
          <cell r="H499" t="str">
            <v>2060703 青少年科技活动</v>
          </cell>
        </row>
        <row r="500">
          <cell r="H500" t="str">
            <v>2060704 学术交流活动</v>
          </cell>
        </row>
        <row r="501">
          <cell r="H501" t="str">
            <v>2060705 科技馆站</v>
          </cell>
        </row>
        <row r="502">
          <cell r="H502" t="str">
            <v>2060799 其他科学技术普及支出</v>
          </cell>
          <cell r="I502">
            <v>25</v>
          </cell>
        </row>
        <row r="503">
          <cell r="H503" t="str">
            <v>20608 科技交流与合作</v>
          </cell>
          <cell r="I503">
            <v>0</v>
          </cell>
        </row>
        <row r="504">
          <cell r="H504" t="str">
            <v>2060801 国际交流与合作</v>
          </cell>
        </row>
        <row r="505">
          <cell r="H505" t="str">
            <v>2060802 重大科技合作项目</v>
          </cell>
        </row>
        <row r="506">
          <cell r="H506" t="str">
            <v>2060899 其他科技交流与合作支出</v>
          </cell>
        </row>
        <row r="507">
          <cell r="H507" t="str">
            <v>20609 科技重大专项</v>
          </cell>
          <cell r="I507">
            <v>0</v>
          </cell>
        </row>
        <row r="508">
          <cell r="H508" t="str">
            <v>2060901 科技重大专项</v>
          </cell>
        </row>
        <row r="509">
          <cell r="H509" t="str">
            <v>20699 其他科学技术支出</v>
          </cell>
          <cell r="I509">
            <v>0</v>
          </cell>
        </row>
        <row r="510">
          <cell r="H510" t="str">
            <v>2069901 科技奖励</v>
          </cell>
        </row>
        <row r="511">
          <cell r="H511" t="str">
            <v>2069902 核应急</v>
          </cell>
        </row>
        <row r="512">
          <cell r="H512" t="str">
            <v>2069903 转制科研机构</v>
          </cell>
        </row>
        <row r="513">
          <cell r="H513" t="str">
            <v>2069999 其他科学技术支出</v>
          </cell>
        </row>
        <row r="514">
          <cell r="H514" t="str">
            <v>207 文化体育与传媒</v>
          </cell>
          <cell r="I514">
            <v>4269</v>
          </cell>
        </row>
        <row r="515">
          <cell r="H515" t="str">
            <v>20701 文化</v>
          </cell>
          <cell r="I515">
            <v>3224</v>
          </cell>
        </row>
        <row r="516">
          <cell r="H516" t="str">
            <v>2070101 行政运行</v>
          </cell>
          <cell r="I516">
            <v>124</v>
          </cell>
        </row>
        <row r="517">
          <cell r="H517" t="str">
            <v>2070102 一般行政管理事务</v>
          </cell>
          <cell r="I517">
            <v>1000</v>
          </cell>
        </row>
        <row r="518">
          <cell r="H518" t="str">
            <v>2070103 机关服务</v>
          </cell>
        </row>
        <row r="519">
          <cell r="H519" t="str">
            <v>2070104 图书馆</v>
          </cell>
          <cell r="I519">
            <v>181</v>
          </cell>
        </row>
        <row r="520">
          <cell r="H520" t="str">
            <v>2070105 文化展示及纪念机构</v>
          </cell>
          <cell r="I520">
            <v>228</v>
          </cell>
        </row>
        <row r="521">
          <cell r="H521" t="str">
            <v>2070106 艺术表演场所</v>
          </cell>
        </row>
        <row r="522">
          <cell r="H522" t="str">
            <v>2070107 艺术表演团体</v>
          </cell>
        </row>
        <row r="523">
          <cell r="H523" t="str">
            <v>2070108 文化活动</v>
          </cell>
        </row>
        <row r="524">
          <cell r="H524" t="str">
            <v>2070109 群众文化</v>
          </cell>
        </row>
        <row r="525">
          <cell r="H525" t="str">
            <v>2070110 文化交流与合作</v>
          </cell>
        </row>
        <row r="526">
          <cell r="H526" t="str">
            <v>2070111 文化创作与保护</v>
          </cell>
        </row>
        <row r="527">
          <cell r="H527" t="str">
            <v>2070112 文化市场管理</v>
          </cell>
          <cell r="I527">
            <v>90</v>
          </cell>
        </row>
        <row r="528">
          <cell r="H528" t="str">
            <v>2070199 其他文化支出</v>
          </cell>
          <cell r="I528">
            <v>1601</v>
          </cell>
        </row>
        <row r="529">
          <cell r="H529" t="str">
            <v>20702 文物</v>
          </cell>
          <cell r="I529">
            <v>28</v>
          </cell>
        </row>
        <row r="530">
          <cell r="H530" t="str">
            <v>2070201 行政运行</v>
          </cell>
        </row>
        <row r="531">
          <cell r="H531" t="str">
            <v>2070202 一般行政管理事务</v>
          </cell>
        </row>
        <row r="532">
          <cell r="H532" t="str">
            <v>2070203 机关服务</v>
          </cell>
        </row>
        <row r="533">
          <cell r="H533" t="str">
            <v>2070204 文物保护</v>
          </cell>
        </row>
        <row r="534">
          <cell r="H534" t="str">
            <v>2070205 博物馆</v>
          </cell>
        </row>
        <row r="535">
          <cell r="H535" t="str">
            <v>2070206 历史名城与古迹</v>
          </cell>
        </row>
        <row r="536">
          <cell r="H536" t="str">
            <v>2070299 其他文物支出</v>
          </cell>
          <cell r="I536">
            <v>28</v>
          </cell>
        </row>
        <row r="537">
          <cell r="H537" t="str">
            <v>20703 体育</v>
          </cell>
          <cell r="I537">
            <v>220</v>
          </cell>
        </row>
        <row r="538">
          <cell r="H538" t="str">
            <v>2070301 行政运行</v>
          </cell>
          <cell r="I538">
            <v>80</v>
          </cell>
        </row>
        <row r="539">
          <cell r="H539" t="str">
            <v>2070302 一般行政管理事务</v>
          </cell>
        </row>
        <row r="540">
          <cell r="H540" t="str">
            <v>2070303 机关服务</v>
          </cell>
        </row>
        <row r="541">
          <cell r="H541" t="str">
            <v>2070304 运动项目管理</v>
          </cell>
          <cell r="I541">
            <v>55</v>
          </cell>
        </row>
        <row r="542">
          <cell r="H542" t="str">
            <v>2070305 体育竞赛</v>
          </cell>
        </row>
        <row r="543">
          <cell r="H543" t="str">
            <v>2070306 体育训练</v>
          </cell>
          <cell r="I543">
            <v>5</v>
          </cell>
        </row>
        <row r="544">
          <cell r="H544" t="str">
            <v>2070307 体育场馆</v>
          </cell>
        </row>
        <row r="545">
          <cell r="H545" t="str">
            <v>2070308 群众体育</v>
          </cell>
          <cell r="I545">
            <v>60</v>
          </cell>
        </row>
        <row r="546">
          <cell r="H546" t="str">
            <v>2070309 体育交流与合作</v>
          </cell>
        </row>
        <row r="547">
          <cell r="H547" t="str">
            <v>2070399 其他体育支出</v>
          </cell>
          <cell r="I547">
            <v>20</v>
          </cell>
        </row>
        <row r="548">
          <cell r="H548" t="str">
            <v>20704 广播影视</v>
          </cell>
          <cell r="I548">
            <v>0</v>
          </cell>
        </row>
        <row r="549">
          <cell r="H549" t="str">
            <v>2070401 行政运行</v>
          </cell>
        </row>
        <row r="550">
          <cell r="H550" t="str">
            <v>2070402 一般行政管理事务</v>
          </cell>
        </row>
        <row r="551">
          <cell r="H551" t="str">
            <v>2070403 机关服务</v>
          </cell>
        </row>
        <row r="552">
          <cell r="H552" t="str">
            <v>2070404 广播</v>
          </cell>
        </row>
        <row r="553">
          <cell r="H553" t="str">
            <v>2070405 电视</v>
          </cell>
        </row>
        <row r="554">
          <cell r="H554" t="str">
            <v>2070406 电影</v>
          </cell>
        </row>
        <row r="555">
          <cell r="H555" t="str">
            <v>2070407 广播电视监控</v>
          </cell>
        </row>
        <row r="556">
          <cell r="H556" t="str">
            <v>2070499 其他广播影视支出</v>
          </cell>
        </row>
        <row r="557">
          <cell r="H557" t="str">
            <v>20705 新闻出版</v>
          </cell>
          <cell r="I557">
            <v>797</v>
          </cell>
        </row>
        <row r="558">
          <cell r="H558" t="str">
            <v>2070501 行政运行</v>
          </cell>
          <cell r="I558">
            <v>321</v>
          </cell>
        </row>
        <row r="559">
          <cell r="H559" t="str">
            <v>2070502 一般行政管理事务</v>
          </cell>
          <cell r="I559">
            <v>476</v>
          </cell>
        </row>
        <row r="560">
          <cell r="H560" t="str">
            <v>2070503 机关服务</v>
          </cell>
        </row>
        <row r="561">
          <cell r="H561" t="str">
            <v>2070504 新闻通讯</v>
          </cell>
        </row>
        <row r="562">
          <cell r="H562" t="str">
            <v>2070505 出版发行</v>
          </cell>
        </row>
        <row r="563">
          <cell r="H563" t="str">
            <v>2070506 版权管理</v>
          </cell>
        </row>
        <row r="564">
          <cell r="H564" t="str">
            <v>2070507 出版市场管理</v>
          </cell>
        </row>
        <row r="565">
          <cell r="H565" t="str">
            <v>2070599 其他新闻出版支出</v>
          </cell>
        </row>
        <row r="566">
          <cell r="H566" t="str">
            <v>20799 其他文化体育与传媒支出</v>
          </cell>
          <cell r="I566">
            <v>0</v>
          </cell>
        </row>
        <row r="567">
          <cell r="H567" t="str">
            <v>2079902 宣传文化发展专项支出</v>
          </cell>
        </row>
        <row r="568">
          <cell r="H568" t="str">
            <v>2079999 其他文化体育与传媒支出</v>
          </cell>
        </row>
        <row r="569">
          <cell r="H569" t="str">
            <v>208 社会保障和就业</v>
          </cell>
          <cell r="I569">
            <v>57482</v>
          </cell>
        </row>
        <row r="570">
          <cell r="H570" t="str">
            <v>20801 人力资源和社会保障管理事务</v>
          </cell>
          <cell r="I570">
            <v>2129</v>
          </cell>
        </row>
        <row r="571">
          <cell r="H571" t="str">
            <v>2080101 行政运行</v>
          </cell>
          <cell r="I571">
            <v>388</v>
          </cell>
        </row>
        <row r="572">
          <cell r="H572" t="str">
            <v>2080102 一般行政管理事务</v>
          </cell>
        </row>
        <row r="573">
          <cell r="H573" t="str">
            <v>2080103 机关服务</v>
          </cell>
          <cell r="I573">
            <v>29</v>
          </cell>
        </row>
        <row r="574">
          <cell r="H574" t="str">
            <v>2080104 综合业务管理</v>
          </cell>
          <cell r="I574">
            <v>529</v>
          </cell>
        </row>
        <row r="575">
          <cell r="H575" t="str">
            <v>2080105 劳动保障监察</v>
          </cell>
          <cell r="I575">
            <v>27</v>
          </cell>
        </row>
        <row r="576">
          <cell r="H576" t="str">
            <v>2080106 就业管理事务</v>
          </cell>
          <cell r="I576">
            <v>199</v>
          </cell>
        </row>
        <row r="577">
          <cell r="H577" t="str">
            <v>2080107 社会保险业务管理事务</v>
          </cell>
          <cell r="I577">
            <v>460</v>
          </cell>
        </row>
        <row r="578">
          <cell r="H578" t="str">
            <v>2080108 信息化建设</v>
          </cell>
        </row>
        <row r="579">
          <cell r="H579" t="str">
            <v>2080109 社会保险经办机构</v>
          </cell>
          <cell r="I579">
            <v>227</v>
          </cell>
        </row>
        <row r="580">
          <cell r="H580" t="str">
            <v>2080110 劳动关系和维权</v>
          </cell>
        </row>
        <row r="581">
          <cell r="H581" t="str">
            <v>2080111 公共就业服务和职业技能鉴定机构</v>
          </cell>
          <cell r="I581">
            <v>93</v>
          </cell>
        </row>
        <row r="582">
          <cell r="H582" t="str">
            <v>2080112 劳动人事争议调解仲裁</v>
          </cell>
          <cell r="I582">
            <v>45</v>
          </cell>
        </row>
        <row r="583">
          <cell r="H583" t="str">
            <v>2080199 其他人力资源和社会保障管理事务支出</v>
          </cell>
          <cell r="I583">
            <v>132</v>
          </cell>
        </row>
        <row r="584">
          <cell r="H584" t="str">
            <v>20802 民政管理事务</v>
          </cell>
          <cell r="I584">
            <v>781</v>
          </cell>
        </row>
        <row r="585">
          <cell r="H585" t="str">
            <v>2080201 行政运行</v>
          </cell>
          <cell r="I585">
            <v>209</v>
          </cell>
        </row>
        <row r="586">
          <cell r="H586" t="str">
            <v>2080202 一般行政管理事务</v>
          </cell>
        </row>
        <row r="587">
          <cell r="H587" t="str">
            <v>2080203 机关服务</v>
          </cell>
        </row>
        <row r="588">
          <cell r="H588" t="str">
            <v>2080204 拥军优属</v>
          </cell>
          <cell r="I588">
            <v>240</v>
          </cell>
        </row>
        <row r="589">
          <cell r="H589" t="str">
            <v>2080205 老龄事务</v>
          </cell>
          <cell r="I589">
            <v>20</v>
          </cell>
        </row>
        <row r="590">
          <cell r="H590" t="str">
            <v>2080206 民间组织管理</v>
          </cell>
          <cell r="I590">
            <v>5</v>
          </cell>
        </row>
        <row r="591">
          <cell r="H591" t="str">
            <v>2080207 行政区划和地名管理</v>
          </cell>
          <cell r="I591">
            <v>1</v>
          </cell>
        </row>
        <row r="592">
          <cell r="H592" t="str">
            <v>2080208 基层政权和社区建设</v>
          </cell>
          <cell r="I592">
            <v>123</v>
          </cell>
        </row>
        <row r="593">
          <cell r="H593" t="str">
            <v>2080209 部队供应</v>
          </cell>
        </row>
        <row r="594">
          <cell r="H594" t="str">
            <v>2080299 其他民政管理事务支出</v>
          </cell>
          <cell r="I594">
            <v>183</v>
          </cell>
        </row>
        <row r="595">
          <cell r="H595" t="str">
            <v>20803 财政对社会保险基金的补助</v>
          </cell>
          <cell r="I595">
            <v>9</v>
          </cell>
        </row>
        <row r="596">
          <cell r="H596" t="str">
            <v>2080301 财政对基本养老保险基金的补助</v>
          </cell>
          <cell r="I596">
            <v>9</v>
          </cell>
        </row>
        <row r="597">
          <cell r="H597" t="str">
            <v>2080302 财政对失业保险基金的补助</v>
          </cell>
        </row>
        <row r="598">
          <cell r="H598" t="str">
            <v>2080303 财政对基本医疗保险基金的补助</v>
          </cell>
        </row>
        <row r="599">
          <cell r="H599" t="str">
            <v>2080304 财政对工伤保险基金的补助</v>
          </cell>
        </row>
        <row r="600">
          <cell r="H600" t="str">
            <v>2080305 财政对生育保险基金的补助</v>
          </cell>
        </row>
        <row r="601">
          <cell r="H601" t="str">
            <v>2080306 财政对新型农村社会养老保险基金的补助</v>
          </cell>
        </row>
        <row r="602">
          <cell r="H602" t="str">
            <v>2080307 财政对城镇居民养老保险基金的补助★</v>
          </cell>
        </row>
        <row r="603">
          <cell r="H603" t="str">
            <v>2080399 财政对其他社会保险基金的补助</v>
          </cell>
        </row>
        <row r="604">
          <cell r="H604" t="str">
            <v>20805 行政事业单位离退休</v>
          </cell>
          <cell r="I604">
            <v>40452</v>
          </cell>
        </row>
        <row r="605">
          <cell r="H605" t="str">
            <v>2080501 归口管理的行政单位离退休★</v>
          </cell>
          <cell r="I605">
            <v>7628</v>
          </cell>
        </row>
        <row r="606">
          <cell r="H606" t="str">
            <v>2080502 事业单位离退休</v>
          </cell>
          <cell r="I606">
            <v>31612</v>
          </cell>
        </row>
        <row r="607">
          <cell r="H607" t="str">
            <v>2080503 离退休人员管理机构</v>
          </cell>
          <cell r="I607">
            <v>1212</v>
          </cell>
        </row>
        <row r="608">
          <cell r="H608" t="str">
            <v>2080504 未归口管理的行政单位离退休★</v>
          </cell>
        </row>
        <row r="609">
          <cell r="H609" t="str">
            <v>2080599 其他行政事业单位离退休支出</v>
          </cell>
        </row>
        <row r="610">
          <cell r="H610" t="str">
            <v>20806 企业改革补助</v>
          </cell>
          <cell r="I610">
            <v>0</v>
          </cell>
        </row>
        <row r="611">
          <cell r="H611" t="str">
            <v>2080601 企业关闭破产补助</v>
          </cell>
        </row>
        <row r="612">
          <cell r="H612" t="str">
            <v>2080602 厂办大集体改革补助</v>
          </cell>
        </row>
        <row r="613">
          <cell r="H613" t="str">
            <v>2080699 其他企业改革发展补助</v>
          </cell>
        </row>
        <row r="614">
          <cell r="H614" t="str">
            <v>20807 就业补助</v>
          </cell>
          <cell r="I614">
            <v>3300</v>
          </cell>
        </row>
        <row r="615">
          <cell r="H615" t="str">
            <v>2080701 扶持公共就业服务</v>
          </cell>
          <cell r="I615">
            <v>3300</v>
          </cell>
        </row>
        <row r="616">
          <cell r="H616" t="str">
            <v>2080702 职业培训补贴</v>
          </cell>
        </row>
        <row r="617">
          <cell r="H617" t="str">
            <v>2080703 职业介绍补贴</v>
          </cell>
        </row>
        <row r="618">
          <cell r="H618" t="str">
            <v>2080704 社会保险补贴</v>
          </cell>
        </row>
        <row r="619">
          <cell r="H619" t="str">
            <v>2080705 公益性岗位补贴</v>
          </cell>
        </row>
        <row r="620">
          <cell r="H620" t="str">
            <v>2080706 小额担保贷款贴息</v>
          </cell>
        </row>
        <row r="621">
          <cell r="H621" t="str">
            <v>2080707 补充小额贷款担保基金</v>
          </cell>
        </row>
        <row r="622">
          <cell r="H622" t="str">
            <v>2080709 职业技能鉴定补贴</v>
          </cell>
        </row>
        <row r="623">
          <cell r="H623" t="str">
            <v>2080710 特定就业政策支出</v>
          </cell>
        </row>
        <row r="624">
          <cell r="H624" t="str">
            <v>2080711 就业见习补贴</v>
          </cell>
        </row>
        <row r="625">
          <cell r="H625" t="str">
            <v>2080712 高技能人才培养补助</v>
          </cell>
        </row>
        <row r="626">
          <cell r="H626" t="str">
            <v>2080799 其他就业补助支出</v>
          </cell>
        </row>
        <row r="627">
          <cell r="H627" t="str">
            <v>20808 抚恤</v>
          </cell>
          <cell r="I627">
            <v>984</v>
          </cell>
        </row>
        <row r="628">
          <cell r="H628" t="str">
            <v>2080801 死亡抚恤</v>
          </cell>
          <cell r="I628">
            <v>530</v>
          </cell>
        </row>
        <row r="629">
          <cell r="H629" t="str">
            <v>2080802 伤残抚恤</v>
          </cell>
          <cell r="I629">
            <v>44</v>
          </cell>
        </row>
        <row r="630">
          <cell r="H630" t="str">
            <v>2080803 在乡复员、退伍军人生活补助</v>
          </cell>
          <cell r="I630">
            <v>60</v>
          </cell>
        </row>
        <row r="631">
          <cell r="H631" t="str">
            <v>2080804 优抚事业单位</v>
          </cell>
        </row>
        <row r="632">
          <cell r="H632" t="str">
            <v>2080805 义务兵优待</v>
          </cell>
          <cell r="I632">
            <v>350</v>
          </cell>
        </row>
        <row r="633">
          <cell r="H633" t="str">
            <v>2080806 农村籍退役士兵老年生活补助</v>
          </cell>
        </row>
        <row r="634">
          <cell r="H634" t="str">
            <v>2080899 其他优抚支出</v>
          </cell>
        </row>
        <row r="635">
          <cell r="H635" t="str">
            <v>20809 退役安置</v>
          </cell>
          <cell r="I635">
            <v>3234</v>
          </cell>
        </row>
        <row r="636">
          <cell r="H636" t="str">
            <v>2080901 退役士兵安置</v>
          </cell>
          <cell r="I636">
            <v>900</v>
          </cell>
        </row>
        <row r="637">
          <cell r="H637" t="str">
            <v>2080902 军队移交政府的离退休人员安置</v>
          </cell>
          <cell r="I637">
            <v>2091</v>
          </cell>
        </row>
        <row r="638">
          <cell r="H638" t="str">
            <v>2080903 军队移交政府离退休干部管理机构</v>
          </cell>
          <cell r="I638">
            <v>243</v>
          </cell>
        </row>
        <row r="639">
          <cell r="H639" t="str">
            <v>2080904 退役士兵教育培训</v>
          </cell>
        </row>
        <row r="640">
          <cell r="H640" t="str">
            <v>2080999 其他退役安置支出</v>
          </cell>
        </row>
        <row r="641">
          <cell r="H641" t="str">
            <v>20810 社会福利</v>
          </cell>
          <cell r="I641">
            <v>5</v>
          </cell>
        </row>
        <row r="642">
          <cell r="H642" t="str">
            <v>2081001 儿童福利</v>
          </cell>
        </row>
        <row r="643">
          <cell r="H643" t="str">
            <v>2081002 老年福利</v>
          </cell>
        </row>
        <row r="644">
          <cell r="H644" t="str">
            <v>2081003 假肢矫形</v>
          </cell>
        </row>
        <row r="645">
          <cell r="H645" t="str">
            <v>2081004 殡葬</v>
          </cell>
          <cell r="I645">
            <v>5</v>
          </cell>
        </row>
        <row r="646">
          <cell r="H646" t="str">
            <v>2081005 社会福利事业单位</v>
          </cell>
        </row>
        <row r="647">
          <cell r="H647" t="str">
            <v>2081099 其他社会福利支出</v>
          </cell>
        </row>
        <row r="648">
          <cell r="H648" t="str">
            <v>20811 残疾人事业</v>
          </cell>
          <cell r="I648">
            <v>43</v>
          </cell>
        </row>
        <row r="649">
          <cell r="H649" t="str">
            <v>2081101 行政运行</v>
          </cell>
          <cell r="I649">
            <v>40</v>
          </cell>
        </row>
        <row r="650">
          <cell r="H650" t="str">
            <v>2081102 一般行政管理事务</v>
          </cell>
        </row>
        <row r="651">
          <cell r="H651" t="str">
            <v>2081103 机关服务</v>
          </cell>
        </row>
        <row r="652">
          <cell r="H652" t="str">
            <v>2081104 残疾人康复</v>
          </cell>
        </row>
        <row r="653">
          <cell r="H653" t="str">
            <v>2081105 残疾人就业和扶贫</v>
          </cell>
        </row>
        <row r="654">
          <cell r="H654" t="str">
            <v>2081106 残疾人体育</v>
          </cell>
        </row>
        <row r="655">
          <cell r="H655" t="str">
            <v>2081199 其他残疾人事业支出</v>
          </cell>
          <cell r="I655">
            <v>3</v>
          </cell>
        </row>
        <row r="656">
          <cell r="H656" t="str">
            <v>20812 城市居民最低生活保障★</v>
          </cell>
          <cell r="I656">
            <v>500</v>
          </cell>
        </row>
        <row r="657">
          <cell r="H657" t="str">
            <v>2081201 城市居民最低生活保障金支出★</v>
          </cell>
          <cell r="I657">
            <v>500</v>
          </cell>
        </row>
        <row r="658">
          <cell r="H658" t="str">
            <v>2081202 城市居民最低生活保障对象临时补助★</v>
          </cell>
        </row>
        <row r="659">
          <cell r="H659" t="str">
            <v>20813 其他城市生活救助★</v>
          </cell>
          <cell r="I659">
            <v>270</v>
          </cell>
        </row>
        <row r="660">
          <cell r="H660" t="str">
            <v>2081301 流浪乞讨人员救助</v>
          </cell>
          <cell r="I660">
            <v>70</v>
          </cell>
        </row>
        <row r="661">
          <cell r="H661" t="str">
            <v>2081399 其他城市生活救助支出★</v>
          </cell>
          <cell r="I661">
            <v>200</v>
          </cell>
        </row>
        <row r="662">
          <cell r="H662" t="str">
            <v>20815 自然灾害生活救助</v>
          </cell>
          <cell r="I662">
            <v>0</v>
          </cell>
        </row>
        <row r="663">
          <cell r="H663" t="str">
            <v>2081501 中央自然灾害生活补助</v>
          </cell>
        </row>
        <row r="664">
          <cell r="H664" t="str">
            <v>2081502 地方自然灾害生活补助</v>
          </cell>
        </row>
        <row r="665">
          <cell r="H665" t="str">
            <v>2081503 自然灾害灾后重建补助</v>
          </cell>
        </row>
        <row r="666">
          <cell r="H666" t="str">
            <v>2081599 其他自然灾害生活救助支出</v>
          </cell>
        </row>
        <row r="667">
          <cell r="H667" t="str">
            <v>20816 红十字事业</v>
          </cell>
          <cell r="I667">
            <v>29</v>
          </cell>
        </row>
        <row r="668">
          <cell r="H668" t="str">
            <v>2081601 行政运行</v>
          </cell>
          <cell r="I668">
            <v>14</v>
          </cell>
        </row>
        <row r="669">
          <cell r="H669" t="str">
            <v>2081602 一般行政管理事务</v>
          </cell>
        </row>
        <row r="670">
          <cell r="H670" t="str">
            <v>2081603 机关服务</v>
          </cell>
        </row>
        <row r="671">
          <cell r="H671" t="str">
            <v>2081699 其他红十字事业支出</v>
          </cell>
          <cell r="I671">
            <v>15</v>
          </cell>
        </row>
        <row r="672">
          <cell r="H672" t="str">
            <v>20817 农村最低生活保障★</v>
          </cell>
          <cell r="I672">
            <v>0</v>
          </cell>
        </row>
        <row r="673">
          <cell r="H673" t="str">
            <v>2081701 农村最低生活保障金支出★</v>
          </cell>
        </row>
        <row r="674">
          <cell r="H674" t="str">
            <v>2081702 农村最低生活保障对象临时补助★</v>
          </cell>
        </row>
        <row r="675">
          <cell r="H675" t="str">
            <v>20818 其他农村生活救助★</v>
          </cell>
          <cell r="I675">
            <v>0</v>
          </cell>
        </row>
        <row r="676">
          <cell r="H676" t="str">
            <v>2081801 农村五保供养★</v>
          </cell>
        </row>
        <row r="677">
          <cell r="H677" t="str">
            <v>2081899 其他农村生活救助支出★</v>
          </cell>
        </row>
        <row r="678">
          <cell r="H678" t="str">
            <v>20824 补充道路交通事故社会救助基金</v>
          </cell>
          <cell r="I678">
            <v>0</v>
          </cell>
        </row>
        <row r="679">
          <cell r="H679" t="str">
            <v>2082401 交强险营业税补助基金支出</v>
          </cell>
        </row>
        <row r="680">
          <cell r="H680" t="str">
            <v>2082402 交强险罚款收入补助基金支出</v>
          </cell>
        </row>
        <row r="681">
          <cell r="H681" t="str">
            <v>20899 其他社会保障和就业支出</v>
          </cell>
          <cell r="I681">
            <v>5746</v>
          </cell>
        </row>
        <row r="682">
          <cell r="H682" t="str">
            <v>2089901 其他社会保障和就业支出</v>
          </cell>
          <cell r="I682">
            <v>5746</v>
          </cell>
        </row>
        <row r="683">
          <cell r="H683" t="str">
            <v>210 医疗卫生</v>
          </cell>
          <cell r="I683">
            <v>15684</v>
          </cell>
        </row>
        <row r="684">
          <cell r="H684" t="str">
            <v>21001 医疗卫生管理事务</v>
          </cell>
          <cell r="I684">
            <v>174</v>
          </cell>
        </row>
        <row r="685">
          <cell r="H685" t="str">
            <v>2100101 行政运行</v>
          </cell>
          <cell r="I685">
            <v>174</v>
          </cell>
        </row>
        <row r="686">
          <cell r="H686" t="str">
            <v>2100102 一般行政管理事务</v>
          </cell>
        </row>
        <row r="687">
          <cell r="H687" t="str">
            <v>2100103 机关服务</v>
          </cell>
        </row>
        <row r="688">
          <cell r="H688" t="str">
            <v>2100199 其他医疗卫生管理事务支出</v>
          </cell>
        </row>
        <row r="689">
          <cell r="H689" t="str">
            <v>21002 公立医院</v>
          </cell>
          <cell r="I689">
            <v>303</v>
          </cell>
        </row>
        <row r="690">
          <cell r="H690" t="str">
            <v>2100201 综合医院</v>
          </cell>
        </row>
        <row r="691">
          <cell r="H691" t="str">
            <v>2100202 中医（民族）医院</v>
          </cell>
          <cell r="I691">
            <v>225</v>
          </cell>
        </row>
        <row r="692">
          <cell r="H692" t="str">
            <v>2100203 传染病医院</v>
          </cell>
        </row>
        <row r="693">
          <cell r="H693" t="str">
            <v>2100204 职业病防治医院</v>
          </cell>
        </row>
        <row r="694">
          <cell r="H694" t="str">
            <v>2100205 精神病医院</v>
          </cell>
          <cell r="I694">
            <v>24</v>
          </cell>
        </row>
        <row r="695">
          <cell r="H695" t="str">
            <v>2100206 妇产医院</v>
          </cell>
        </row>
        <row r="696">
          <cell r="H696" t="str">
            <v>2100207 儿童医院</v>
          </cell>
        </row>
        <row r="697">
          <cell r="H697" t="str">
            <v>2100208 其他专科医院</v>
          </cell>
          <cell r="I697">
            <v>54</v>
          </cell>
        </row>
        <row r="698">
          <cell r="H698" t="str">
            <v>2100209 福利医院</v>
          </cell>
        </row>
        <row r="699">
          <cell r="H699" t="str">
            <v>2100210 行业医院</v>
          </cell>
        </row>
        <row r="700">
          <cell r="H700" t="str">
            <v>2100211 处理医疗欠费</v>
          </cell>
        </row>
        <row r="701">
          <cell r="H701" t="str">
            <v>2100299 其他公立医院支出</v>
          </cell>
        </row>
        <row r="702">
          <cell r="H702" t="str">
            <v>21003 基层医疗卫生机构</v>
          </cell>
          <cell r="I702">
            <v>262</v>
          </cell>
        </row>
        <row r="703">
          <cell r="H703" t="str">
            <v>2100301 城市社区卫生机构</v>
          </cell>
          <cell r="I703">
            <v>262</v>
          </cell>
        </row>
        <row r="704">
          <cell r="H704" t="str">
            <v>2100302 乡镇卫生院</v>
          </cell>
        </row>
        <row r="705">
          <cell r="H705" t="str">
            <v>2100399 其他基层医疗卫生机构支出</v>
          </cell>
        </row>
        <row r="706">
          <cell r="H706" t="str">
            <v>21004 公共卫生</v>
          </cell>
          <cell r="I706">
            <v>3977</v>
          </cell>
        </row>
        <row r="707">
          <cell r="H707" t="str">
            <v>2100401 疾病预防控制机构</v>
          </cell>
          <cell r="I707">
            <v>458</v>
          </cell>
        </row>
        <row r="708">
          <cell r="H708" t="str">
            <v>2100402 卫生监督机构</v>
          </cell>
          <cell r="I708">
            <v>271</v>
          </cell>
        </row>
        <row r="709">
          <cell r="H709" t="str">
            <v>2100403 妇幼保健机构</v>
          </cell>
          <cell r="I709">
            <v>235</v>
          </cell>
        </row>
        <row r="710">
          <cell r="H710" t="str">
            <v>2100404 精神卫生机构</v>
          </cell>
        </row>
        <row r="711">
          <cell r="H711" t="str">
            <v>2100405 应急救治机构</v>
          </cell>
        </row>
        <row r="712">
          <cell r="H712" t="str">
            <v>2100406 采供血机构</v>
          </cell>
        </row>
        <row r="713">
          <cell r="H713" t="str">
            <v>2100407 其他专业公共卫生机构</v>
          </cell>
        </row>
        <row r="714">
          <cell r="H714" t="str">
            <v>2100408 基本公共卫生服务</v>
          </cell>
          <cell r="I714">
            <v>887</v>
          </cell>
        </row>
        <row r="715">
          <cell r="H715" t="str">
            <v>2100409 重大公共卫生专项</v>
          </cell>
          <cell r="I715">
            <v>90</v>
          </cell>
        </row>
        <row r="716">
          <cell r="H716" t="str">
            <v>2100410 突发公共卫生事件应急处理</v>
          </cell>
          <cell r="I716">
            <v>50</v>
          </cell>
        </row>
        <row r="717">
          <cell r="H717" t="str">
            <v>2100499 其他公共卫生支出</v>
          </cell>
          <cell r="I717">
            <v>1986</v>
          </cell>
        </row>
        <row r="718">
          <cell r="H718" t="str">
            <v>21005 医疗保障</v>
          </cell>
          <cell r="I718">
            <v>10878</v>
          </cell>
        </row>
        <row r="719">
          <cell r="H719" t="str">
            <v>2100501 行政单位医疗</v>
          </cell>
          <cell r="I719">
            <v>3786</v>
          </cell>
        </row>
        <row r="720">
          <cell r="H720" t="str">
            <v>2100502 事业单位医疗</v>
          </cell>
          <cell r="I720">
            <v>5250</v>
          </cell>
        </row>
        <row r="721">
          <cell r="H721" t="str">
            <v>2100503 公务员医疗补助</v>
          </cell>
          <cell r="I721">
            <v>1300</v>
          </cell>
        </row>
        <row r="722">
          <cell r="H722" t="str">
            <v>2100504 优抚对象医疗补助</v>
          </cell>
        </row>
        <row r="723">
          <cell r="H723" t="str">
            <v>2100505 城市医疗救助</v>
          </cell>
          <cell r="I723">
            <v>10</v>
          </cell>
        </row>
        <row r="724">
          <cell r="H724" t="str">
            <v>2100506 新型农村合作医疗</v>
          </cell>
        </row>
        <row r="725">
          <cell r="H725" t="str">
            <v>2100507 农村医疗救助</v>
          </cell>
        </row>
        <row r="726">
          <cell r="H726" t="str">
            <v>2100508 城镇居民基本医疗保险</v>
          </cell>
          <cell r="I726">
            <v>532</v>
          </cell>
        </row>
        <row r="727">
          <cell r="H727" t="str">
            <v>2100599 其他医疗保障支出</v>
          </cell>
        </row>
        <row r="728">
          <cell r="H728" t="str">
            <v>21006 中医药</v>
          </cell>
          <cell r="I728">
            <v>0</v>
          </cell>
        </row>
        <row r="729">
          <cell r="H729" t="str">
            <v>2100601 中医（民族医）药专项</v>
          </cell>
        </row>
        <row r="730">
          <cell r="H730" t="str">
            <v>2100699 其他中医药支出</v>
          </cell>
        </row>
        <row r="731">
          <cell r="H731" t="str">
            <v>21010 食品和药品监督管理事务</v>
          </cell>
          <cell r="I731">
            <v>90</v>
          </cell>
        </row>
        <row r="732">
          <cell r="H732" t="str">
            <v>2101001 行政运行</v>
          </cell>
        </row>
        <row r="733">
          <cell r="H733" t="str">
            <v>2101002 一般行政管理事务</v>
          </cell>
        </row>
        <row r="734">
          <cell r="H734" t="str">
            <v>2101003 机关服务</v>
          </cell>
        </row>
        <row r="735">
          <cell r="H735" t="str">
            <v>2101012 药品事务</v>
          </cell>
        </row>
        <row r="736">
          <cell r="H736" t="str">
            <v>2101013 保健食品事务</v>
          </cell>
        </row>
        <row r="737">
          <cell r="H737" t="str">
            <v>2101014 化妆品事务</v>
          </cell>
        </row>
        <row r="738">
          <cell r="H738" t="str">
            <v>2101015 医疗器械事务</v>
          </cell>
        </row>
        <row r="739">
          <cell r="H739" t="str">
            <v>2101016 食品安全事务</v>
          </cell>
        </row>
        <row r="740">
          <cell r="H740" t="str">
            <v>2101050 事业运行</v>
          </cell>
        </row>
        <row r="741">
          <cell r="H741" t="str">
            <v>2101099 其他食品和药品监督管理事务支出</v>
          </cell>
          <cell r="I741">
            <v>90</v>
          </cell>
        </row>
        <row r="742">
          <cell r="H742" t="str">
            <v>21099 其他医疗卫生支出</v>
          </cell>
          <cell r="I742">
            <v>0</v>
          </cell>
        </row>
        <row r="743">
          <cell r="H743" t="str">
            <v>2109901 其他医疗卫生支出</v>
          </cell>
        </row>
        <row r="744">
          <cell r="H744" t="str">
            <v>211 节能环保</v>
          </cell>
          <cell r="I744">
            <v>613</v>
          </cell>
        </row>
        <row r="745">
          <cell r="H745" t="str">
            <v>21101 环境保护管理事务</v>
          </cell>
          <cell r="I745">
            <v>327</v>
          </cell>
        </row>
        <row r="746">
          <cell r="H746" t="str">
            <v>2110101 行政运行</v>
          </cell>
          <cell r="I746">
            <v>293</v>
          </cell>
        </row>
        <row r="747">
          <cell r="H747" t="str">
            <v>2110102 一般行政管理事务</v>
          </cell>
        </row>
        <row r="748">
          <cell r="H748" t="str">
            <v>2110103 机关服务</v>
          </cell>
        </row>
        <row r="749">
          <cell r="H749" t="str">
            <v>2110104 环境保护宣传</v>
          </cell>
        </row>
        <row r="750">
          <cell r="H750" t="str">
            <v>2110105 环境保护法规、规划及标准</v>
          </cell>
        </row>
        <row r="751">
          <cell r="H751" t="str">
            <v>2110106 环境国际合作及履约</v>
          </cell>
        </row>
        <row r="752">
          <cell r="H752" t="str">
            <v>2110107 环境保护行政许可</v>
          </cell>
        </row>
        <row r="753">
          <cell r="H753" t="str">
            <v>2110199 其他环境保护管理事务支出</v>
          </cell>
          <cell r="I753">
            <v>34</v>
          </cell>
        </row>
        <row r="754">
          <cell r="H754" t="str">
            <v>21102 环境监测与监察</v>
          </cell>
          <cell r="I754">
            <v>0</v>
          </cell>
        </row>
        <row r="755">
          <cell r="H755" t="str">
            <v>2110203 建设项目环评审查与监督</v>
          </cell>
        </row>
        <row r="756">
          <cell r="H756" t="str">
            <v>2110204 核与辐射安全监督</v>
          </cell>
        </row>
        <row r="757">
          <cell r="H757" t="str">
            <v>2110299 其他环境监测与监察支出</v>
          </cell>
        </row>
        <row r="758">
          <cell r="H758" t="str">
            <v>21103 污染防治</v>
          </cell>
          <cell r="I758">
            <v>286</v>
          </cell>
        </row>
        <row r="759">
          <cell r="H759" t="str">
            <v>2110301 大气</v>
          </cell>
        </row>
        <row r="760">
          <cell r="H760" t="str">
            <v>2110302 水体</v>
          </cell>
        </row>
        <row r="761">
          <cell r="H761" t="str">
            <v>2110303 噪声</v>
          </cell>
        </row>
        <row r="762">
          <cell r="H762" t="str">
            <v>2110304 固体废弃物与化学品</v>
          </cell>
          <cell r="I762">
            <v>10</v>
          </cell>
        </row>
        <row r="763">
          <cell r="H763" t="str">
            <v>2110305 放射源和放射性废物监管</v>
          </cell>
        </row>
        <row r="764">
          <cell r="H764" t="str">
            <v>2110306 辐射</v>
          </cell>
        </row>
        <row r="765">
          <cell r="H765" t="str">
            <v>2110307 排污费安排的支出</v>
          </cell>
          <cell r="I765">
            <v>220</v>
          </cell>
        </row>
        <row r="766">
          <cell r="H766" t="str">
            <v>2110399 其他污染防治支出</v>
          </cell>
          <cell r="I766">
            <v>56</v>
          </cell>
        </row>
        <row r="767">
          <cell r="H767" t="str">
            <v>21104 自然生态保护</v>
          </cell>
          <cell r="I767">
            <v>0</v>
          </cell>
        </row>
        <row r="768">
          <cell r="H768" t="str">
            <v>2110401 生态保护</v>
          </cell>
        </row>
        <row r="769">
          <cell r="H769" t="str">
            <v>2110402 农村环境保护</v>
          </cell>
        </row>
        <row r="770">
          <cell r="H770" t="str">
            <v>2110403 自然保护区</v>
          </cell>
        </row>
        <row r="771">
          <cell r="H771" t="str">
            <v>2110404 生物及物种资源保护</v>
          </cell>
        </row>
        <row r="772">
          <cell r="H772" t="str">
            <v>2110405 湖泊生态环境保护</v>
          </cell>
        </row>
        <row r="773">
          <cell r="H773" t="str">
            <v>2110499 其他自然生态保护支出</v>
          </cell>
        </row>
        <row r="774">
          <cell r="H774" t="str">
            <v>21105 天然林保护</v>
          </cell>
          <cell r="I774">
            <v>0</v>
          </cell>
        </row>
        <row r="775">
          <cell r="H775" t="str">
            <v>2110501 森林管护</v>
          </cell>
        </row>
        <row r="776">
          <cell r="H776" t="str">
            <v>2110502 社会保险补助</v>
          </cell>
        </row>
        <row r="777">
          <cell r="H777" t="str">
            <v>2110503 政策性社会性支出补助</v>
          </cell>
        </row>
        <row r="778">
          <cell r="H778" t="str">
            <v>2110504 职工分流安置</v>
          </cell>
        </row>
        <row r="779">
          <cell r="H779" t="str">
            <v>2110505 职工培训</v>
          </cell>
        </row>
        <row r="780">
          <cell r="H780" t="str">
            <v>2110506 天然林保护工程建设</v>
          </cell>
        </row>
        <row r="781">
          <cell r="H781" t="str">
            <v>2110599 其他天然林保护支出</v>
          </cell>
        </row>
        <row r="782">
          <cell r="H782" t="str">
            <v>21106 退耕还林</v>
          </cell>
          <cell r="I782">
            <v>0</v>
          </cell>
        </row>
        <row r="783">
          <cell r="H783" t="str">
            <v>2110601 粮食折现挂账贴息</v>
          </cell>
        </row>
        <row r="784">
          <cell r="H784" t="str">
            <v>2110602 退耕现金</v>
          </cell>
        </row>
        <row r="785">
          <cell r="H785" t="str">
            <v>2110603 退耕还林粮食折现补贴</v>
          </cell>
        </row>
        <row r="786">
          <cell r="H786" t="str">
            <v>2110604 退耕还林粮食费用补贴</v>
          </cell>
        </row>
        <row r="787">
          <cell r="H787" t="str">
            <v>2110605 退耕还林工程建设</v>
          </cell>
        </row>
        <row r="788">
          <cell r="H788" t="str">
            <v>2110699 其他退耕还林支出</v>
          </cell>
        </row>
        <row r="789">
          <cell r="H789" t="str">
            <v>21107 风沙荒漠治理</v>
          </cell>
          <cell r="I789">
            <v>0</v>
          </cell>
        </row>
        <row r="790">
          <cell r="H790" t="str">
            <v>2110701 京津风沙源治理禁牧舍饲粮食折现补贴</v>
          </cell>
        </row>
        <row r="791">
          <cell r="H791" t="str">
            <v>2110702 京津风沙源治理禁牧舍饲粮食折现挂账贴息</v>
          </cell>
        </row>
        <row r="792">
          <cell r="H792" t="str">
            <v>2110703 京津风沙源治理禁牧舍饲粮食费用补贴</v>
          </cell>
        </row>
        <row r="793">
          <cell r="H793" t="str">
            <v>2110704 京津风沙源治理工程建设</v>
          </cell>
        </row>
        <row r="794">
          <cell r="H794" t="str">
            <v>2110799 其他风沙荒漠治理支出</v>
          </cell>
        </row>
        <row r="795">
          <cell r="H795" t="str">
            <v>21108 退牧还草</v>
          </cell>
          <cell r="I795">
            <v>0</v>
          </cell>
        </row>
        <row r="796">
          <cell r="H796" t="str">
            <v>2110801 退牧还草粮食折现补贴</v>
          </cell>
        </row>
        <row r="797">
          <cell r="H797" t="str">
            <v>2110802 退牧还草粮食费用补贴</v>
          </cell>
        </row>
        <row r="798">
          <cell r="H798" t="str">
            <v>2110803 退牧还草粮食折现挂账贴息</v>
          </cell>
        </row>
        <row r="799">
          <cell r="H799" t="str">
            <v>2110804 退牧还草工程建设</v>
          </cell>
        </row>
        <row r="800">
          <cell r="H800" t="str">
            <v>2110899 其他退牧还草支出</v>
          </cell>
        </row>
        <row r="801">
          <cell r="H801" t="str">
            <v>21109 已垦草原退耕还草</v>
          </cell>
          <cell r="I801">
            <v>0</v>
          </cell>
        </row>
        <row r="802">
          <cell r="H802" t="str">
            <v>2110901 已垦草原退耕还草</v>
          </cell>
        </row>
        <row r="803">
          <cell r="H803" t="str">
            <v>21110 能源节约利用</v>
          </cell>
          <cell r="I803">
            <v>0</v>
          </cell>
        </row>
        <row r="804">
          <cell r="H804" t="str">
            <v>2111001 能源节约利用</v>
          </cell>
        </row>
        <row r="805">
          <cell r="H805" t="str">
            <v>21111 污染减排</v>
          </cell>
          <cell r="I805">
            <v>0</v>
          </cell>
        </row>
        <row r="806">
          <cell r="H806" t="str">
            <v>2111101 环境监测与信息</v>
          </cell>
        </row>
        <row r="807">
          <cell r="H807" t="str">
            <v>2111102 环境执法监察</v>
          </cell>
        </row>
        <row r="808">
          <cell r="H808" t="str">
            <v>2111103 减排专项支出</v>
          </cell>
        </row>
        <row r="809">
          <cell r="H809" t="str">
            <v>2111104 清洁生产专项支出</v>
          </cell>
        </row>
        <row r="810">
          <cell r="H810" t="str">
            <v>2111199 其他污染减排支出</v>
          </cell>
        </row>
        <row r="811">
          <cell r="H811" t="str">
            <v>21112 可再生能源</v>
          </cell>
          <cell r="I811">
            <v>0</v>
          </cell>
        </row>
        <row r="812">
          <cell r="H812" t="str">
            <v>2111201 可再生能源</v>
          </cell>
        </row>
        <row r="813">
          <cell r="H813" t="str">
            <v>21113 资源综合利用</v>
          </cell>
          <cell r="I813">
            <v>0</v>
          </cell>
        </row>
        <row r="814">
          <cell r="H814" t="str">
            <v>2111301 资源综合利用</v>
          </cell>
        </row>
        <row r="815">
          <cell r="H815" t="str">
            <v>21114 能源管理事务</v>
          </cell>
          <cell r="I815">
            <v>0</v>
          </cell>
        </row>
        <row r="816">
          <cell r="H816" t="str">
            <v>2111401 行政运行</v>
          </cell>
        </row>
        <row r="817">
          <cell r="H817" t="str">
            <v>2111402 一般行政管理事务</v>
          </cell>
        </row>
        <row r="818">
          <cell r="H818" t="str">
            <v>2111403 机关服务</v>
          </cell>
        </row>
        <row r="819">
          <cell r="H819" t="str">
            <v>2111404 能源预测预警</v>
          </cell>
        </row>
        <row r="820">
          <cell r="H820" t="str">
            <v>2111405 能源战略规划与实施</v>
          </cell>
        </row>
        <row r="821">
          <cell r="H821" t="str">
            <v>2111406 能源科技装备</v>
          </cell>
        </row>
        <row r="822">
          <cell r="H822" t="str">
            <v>2111407 能源行业管理</v>
          </cell>
        </row>
        <row r="823">
          <cell r="H823" t="str">
            <v>2111408 能源管理</v>
          </cell>
        </row>
        <row r="824">
          <cell r="H824" t="str">
            <v>2111409 石油储备发展管理</v>
          </cell>
        </row>
        <row r="825">
          <cell r="H825" t="str">
            <v>2111410 能源调查</v>
          </cell>
        </row>
        <row r="826">
          <cell r="H826" t="str">
            <v>2111411 信息化建设</v>
          </cell>
        </row>
        <row r="827">
          <cell r="H827" t="str">
            <v>2111450 事业运行</v>
          </cell>
        </row>
        <row r="828">
          <cell r="H828" t="str">
            <v>2111499 其他能源管理事务支出</v>
          </cell>
        </row>
        <row r="829">
          <cell r="H829" t="str">
            <v>21199 其他节能环保支出</v>
          </cell>
          <cell r="I829">
            <v>0</v>
          </cell>
        </row>
        <row r="830">
          <cell r="H830" t="str">
            <v>2119901 其他节能环保支出</v>
          </cell>
        </row>
        <row r="831">
          <cell r="H831" t="str">
            <v>212 城乡社区事务</v>
          </cell>
          <cell r="I831">
            <v>232815</v>
          </cell>
        </row>
        <row r="832">
          <cell r="H832" t="str">
            <v>21201 城乡社区管理事务</v>
          </cell>
          <cell r="I832">
            <v>2563</v>
          </cell>
        </row>
        <row r="833">
          <cell r="H833" t="str">
            <v>2120101 行政运行</v>
          </cell>
          <cell r="I833">
            <v>1497</v>
          </cell>
        </row>
        <row r="834">
          <cell r="H834" t="str">
            <v>2120102 一般行政管理事务</v>
          </cell>
          <cell r="I834">
            <v>342</v>
          </cell>
        </row>
        <row r="835">
          <cell r="H835" t="str">
            <v>2120103 机关服务</v>
          </cell>
        </row>
        <row r="836">
          <cell r="H836" t="str">
            <v>2120104 城管执法</v>
          </cell>
          <cell r="I836">
            <v>238</v>
          </cell>
        </row>
        <row r="837">
          <cell r="H837" t="str">
            <v>2120105 工程建设标准规范编制与监管</v>
          </cell>
        </row>
        <row r="838">
          <cell r="H838" t="str">
            <v>2120106 工程建设管理</v>
          </cell>
        </row>
        <row r="839">
          <cell r="H839" t="str">
            <v>2120107 市政公用行业市场监管</v>
          </cell>
        </row>
        <row r="840">
          <cell r="H840" t="str">
            <v>2120108 国家重点风景区规划与保护</v>
          </cell>
        </row>
        <row r="841">
          <cell r="H841" t="str">
            <v>2120109 住宅建设与房地产市场监管</v>
          </cell>
        </row>
        <row r="842">
          <cell r="H842" t="str">
            <v>2120110 执业资格注册、资质审查</v>
          </cell>
        </row>
        <row r="843">
          <cell r="H843" t="str">
            <v>2120199 其他城乡社区管理事务支出</v>
          </cell>
          <cell r="I843">
            <v>486</v>
          </cell>
        </row>
        <row r="844">
          <cell r="H844" t="str">
            <v>21202 城乡社区规划与管理</v>
          </cell>
          <cell r="I844">
            <v>0</v>
          </cell>
        </row>
        <row r="845">
          <cell r="H845" t="str">
            <v>2120201 城乡社区规划与管理</v>
          </cell>
        </row>
        <row r="846">
          <cell r="H846" t="str">
            <v>21203 城乡社区公共设施</v>
          </cell>
          <cell r="I846">
            <v>150000</v>
          </cell>
        </row>
        <row r="847">
          <cell r="H847" t="str">
            <v>2120303 小城镇基础设施建设</v>
          </cell>
        </row>
        <row r="848">
          <cell r="H848" t="str">
            <v>2120399 其他城乡社区公共设施支出</v>
          </cell>
          <cell r="I848">
            <v>150000</v>
          </cell>
        </row>
        <row r="849">
          <cell r="H849" t="str">
            <v>21205 城乡社区环境卫生</v>
          </cell>
          <cell r="I849">
            <v>79268</v>
          </cell>
        </row>
        <row r="850">
          <cell r="H850" t="str">
            <v>2120501 城乡社区环境卫生</v>
          </cell>
          <cell r="I850">
            <v>79268</v>
          </cell>
        </row>
        <row r="851">
          <cell r="H851" t="str">
            <v>21206 建设市场管理与监督</v>
          </cell>
          <cell r="I851">
            <v>0</v>
          </cell>
        </row>
        <row r="852">
          <cell r="H852" t="str">
            <v>2120601 建设市场管理与监督</v>
          </cell>
        </row>
        <row r="853">
          <cell r="H853" t="str">
            <v>21299 其他城乡社区事务支出</v>
          </cell>
          <cell r="I853">
            <v>984</v>
          </cell>
        </row>
        <row r="854">
          <cell r="H854" t="str">
            <v>2129999 其他城乡社区事务支出</v>
          </cell>
          <cell r="I854">
            <v>984</v>
          </cell>
        </row>
        <row r="855">
          <cell r="H855" t="str">
            <v>213 农林水事务</v>
          </cell>
          <cell r="I855">
            <v>152</v>
          </cell>
        </row>
        <row r="856">
          <cell r="H856" t="str">
            <v>21301 农业</v>
          </cell>
          <cell r="I856">
            <v>152</v>
          </cell>
        </row>
        <row r="857">
          <cell r="H857" t="str">
            <v>2130101 行政运行</v>
          </cell>
        </row>
        <row r="858">
          <cell r="H858" t="str">
            <v>2130102 一般行政管理事务</v>
          </cell>
        </row>
        <row r="859">
          <cell r="H859" t="str">
            <v>2130103 机关服务</v>
          </cell>
        </row>
        <row r="860">
          <cell r="H860" t="str">
            <v>2130104 事业运行</v>
          </cell>
          <cell r="I860">
            <v>22</v>
          </cell>
        </row>
        <row r="861">
          <cell r="H861" t="str">
            <v>2130105 农垦运行</v>
          </cell>
        </row>
        <row r="862">
          <cell r="H862" t="str">
            <v>2130106 技术推广与培训</v>
          </cell>
        </row>
        <row r="863">
          <cell r="H863" t="str">
            <v>2130108 病虫害控制</v>
          </cell>
          <cell r="I863">
            <v>130</v>
          </cell>
        </row>
        <row r="864">
          <cell r="H864" t="str">
            <v>2130109 农产品质量安全</v>
          </cell>
        </row>
        <row r="865">
          <cell r="H865" t="str">
            <v>2130110 执法监管</v>
          </cell>
        </row>
        <row r="866">
          <cell r="H866" t="str">
            <v>2130111 统计监测与信息服务</v>
          </cell>
        </row>
        <row r="867">
          <cell r="H867" t="str">
            <v>2130112 农业行业业务管理</v>
          </cell>
        </row>
        <row r="868">
          <cell r="H868" t="str">
            <v>2130114 对外交流与合作</v>
          </cell>
        </row>
        <row r="869">
          <cell r="H869" t="str">
            <v>2130119 灾害救助</v>
          </cell>
        </row>
        <row r="870">
          <cell r="H870" t="str">
            <v>2130120 稳定农民收入补贴</v>
          </cell>
        </row>
        <row r="871">
          <cell r="H871" t="str">
            <v>2130121 农业结构调整补贴</v>
          </cell>
        </row>
        <row r="872">
          <cell r="H872" t="str">
            <v>2130122 农业生产资料与技术补贴△</v>
          </cell>
        </row>
        <row r="873">
          <cell r="H873" t="str">
            <v>2130123 农业生产保险补贴</v>
          </cell>
        </row>
        <row r="874">
          <cell r="H874" t="str">
            <v>2130124 农业组织化与产业化经营</v>
          </cell>
        </row>
        <row r="875">
          <cell r="H875" t="str">
            <v>2130125 农产品加工与促销</v>
          </cell>
        </row>
        <row r="876">
          <cell r="H876" t="str">
            <v>2130126 农村公益事业</v>
          </cell>
        </row>
        <row r="877">
          <cell r="H877" t="str">
            <v>2130129 综合财力补助</v>
          </cell>
        </row>
        <row r="878">
          <cell r="H878" t="str">
            <v>2130135 农业资源保护与利用</v>
          </cell>
        </row>
        <row r="879">
          <cell r="H879" t="str">
            <v>2130142 农村道路建设</v>
          </cell>
        </row>
        <row r="880">
          <cell r="H880" t="str">
            <v>2130147 农资综合补贴△</v>
          </cell>
        </row>
        <row r="881">
          <cell r="H881" t="str">
            <v>2130148 石油价格改革对渔业的补贴</v>
          </cell>
        </row>
        <row r="882">
          <cell r="H882" t="str">
            <v>2130152 对高校毕业生到基层任职补助</v>
          </cell>
        </row>
        <row r="883">
          <cell r="H883" t="str">
            <v>2130153 草原植被恢复费安排的支出</v>
          </cell>
        </row>
        <row r="884">
          <cell r="H884" t="str">
            <v>2130199 其他农业支出</v>
          </cell>
        </row>
        <row r="885">
          <cell r="H885" t="str">
            <v>21302 林业</v>
          </cell>
          <cell r="I885">
            <v>0</v>
          </cell>
        </row>
        <row r="886">
          <cell r="H886" t="str">
            <v>2130201 行政运行</v>
          </cell>
        </row>
        <row r="887">
          <cell r="H887" t="str">
            <v>2130202 一般行政管理事务</v>
          </cell>
        </row>
        <row r="888">
          <cell r="H888" t="str">
            <v>2130203 机关服务</v>
          </cell>
        </row>
        <row r="889">
          <cell r="H889" t="str">
            <v>2130204 林业事业机构</v>
          </cell>
        </row>
        <row r="890">
          <cell r="H890" t="str">
            <v>2130205 森林培育</v>
          </cell>
        </row>
        <row r="891">
          <cell r="H891" t="str">
            <v>2130206 林业技术推广</v>
          </cell>
        </row>
        <row r="892">
          <cell r="H892" t="str">
            <v>2130207 森林资源管理</v>
          </cell>
        </row>
        <row r="893">
          <cell r="H893" t="str">
            <v>2130208 森林资源监测</v>
          </cell>
        </row>
        <row r="894">
          <cell r="H894" t="str">
            <v>2130209 森林生态效益补偿</v>
          </cell>
        </row>
        <row r="895">
          <cell r="H895" t="str">
            <v>2130210 林业自然保护区</v>
          </cell>
        </row>
        <row r="896">
          <cell r="H896" t="str">
            <v>2130211 动植物保护</v>
          </cell>
        </row>
        <row r="897">
          <cell r="H897" t="str">
            <v>2130212 湿地保护</v>
          </cell>
        </row>
        <row r="898">
          <cell r="H898" t="str">
            <v>2130213 林业执法与监督</v>
          </cell>
        </row>
        <row r="899">
          <cell r="H899" t="str">
            <v>2130214 森林防火</v>
          </cell>
        </row>
        <row r="900">
          <cell r="H900" t="str">
            <v>2130215 林业有害生物防治</v>
          </cell>
        </row>
        <row r="901">
          <cell r="H901" t="str">
            <v>2130216 林业检疫检测</v>
          </cell>
        </row>
        <row r="902">
          <cell r="H902" t="str">
            <v>2130217 防沙治沙</v>
          </cell>
        </row>
        <row r="903">
          <cell r="H903" t="str">
            <v>2130218 林业质量安全</v>
          </cell>
        </row>
        <row r="904">
          <cell r="H904" t="str">
            <v>2130219 林业工程与项目管理</v>
          </cell>
        </row>
        <row r="905">
          <cell r="H905" t="str">
            <v>2130220 林业对外合作与交流</v>
          </cell>
        </row>
        <row r="906">
          <cell r="H906" t="str">
            <v>2130221 林业产业化</v>
          </cell>
        </row>
        <row r="907">
          <cell r="H907" t="str">
            <v>2130222 技能培训</v>
          </cell>
        </row>
        <row r="908">
          <cell r="H908" t="str">
            <v>2130223 信息管理</v>
          </cell>
        </row>
        <row r="909">
          <cell r="H909" t="str">
            <v>2130224 林业政策制定与宣传</v>
          </cell>
        </row>
        <row r="910">
          <cell r="H910" t="str">
            <v>2130225 林业资金审计稽查</v>
          </cell>
        </row>
        <row r="911">
          <cell r="H911" t="str">
            <v>2130226 林区公共支出</v>
          </cell>
        </row>
        <row r="912">
          <cell r="H912" t="str">
            <v>2130227 林业贷款贴息</v>
          </cell>
        </row>
        <row r="913">
          <cell r="H913" t="str">
            <v>2130231 林业救灾</v>
          </cell>
        </row>
        <row r="914">
          <cell r="H914" t="str">
            <v>2130232 石油价格改革对林业的补贴</v>
          </cell>
        </row>
        <row r="915">
          <cell r="H915" t="str">
            <v>2130233 森林保险保费补贴</v>
          </cell>
        </row>
        <row r="916">
          <cell r="H916" t="str">
            <v>2130299 其他林业支出</v>
          </cell>
        </row>
        <row r="917">
          <cell r="H917" t="str">
            <v>21303 水利</v>
          </cell>
          <cell r="I917">
            <v>0</v>
          </cell>
        </row>
        <row r="918">
          <cell r="H918" t="str">
            <v>2130301 行政运行</v>
          </cell>
        </row>
        <row r="919">
          <cell r="H919" t="str">
            <v>2130302 一般行政管理事务</v>
          </cell>
        </row>
        <row r="920">
          <cell r="H920" t="str">
            <v>2130303 机关服务</v>
          </cell>
        </row>
        <row r="921">
          <cell r="H921" t="str">
            <v>2130304 水利行业业务管理</v>
          </cell>
        </row>
        <row r="922">
          <cell r="H922" t="str">
            <v>2130305 水利工程建设</v>
          </cell>
        </row>
        <row r="923">
          <cell r="H923" t="str">
            <v>2130306 水利工程运行与维护</v>
          </cell>
        </row>
        <row r="924">
          <cell r="H924" t="str">
            <v>2130307 长江黄河等流域管理</v>
          </cell>
        </row>
        <row r="925">
          <cell r="H925" t="str">
            <v>2130308 水利前期工作</v>
          </cell>
        </row>
        <row r="926">
          <cell r="H926" t="str">
            <v>2130309 水利执法监督</v>
          </cell>
        </row>
        <row r="927">
          <cell r="H927" t="str">
            <v>2130310 水土保持</v>
          </cell>
        </row>
        <row r="928">
          <cell r="H928" t="str">
            <v>2130311 水资源节约管理与保护</v>
          </cell>
        </row>
        <row r="929">
          <cell r="H929" t="str">
            <v>2130312 水质监测</v>
          </cell>
        </row>
        <row r="930">
          <cell r="H930" t="str">
            <v>2130313 水文测报</v>
          </cell>
        </row>
        <row r="931">
          <cell r="H931" t="str">
            <v>2130314 防汛★</v>
          </cell>
        </row>
        <row r="932">
          <cell r="H932" t="str">
            <v>2130315 抗旱★</v>
          </cell>
        </row>
        <row r="933">
          <cell r="H933" t="str">
            <v>2130316 农田水利</v>
          </cell>
        </row>
        <row r="934">
          <cell r="H934" t="str">
            <v>2130317 水利技术推广和培训</v>
          </cell>
        </row>
        <row r="935">
          <cell r="H935" t="str">
            <v>2130318 国际河流治理与管理</v>
          </cell>
        </row>
        <row r="936">
          <cell r="H936" t="str">
            <v>2130319 三峡建设管理事务</v>
          </cell>
        </row>
        <row r="937">
          <cell r="H937" t="str">
            <v>2130321 大中型水库移民后期扶持专项支出</v>
          </cell>
        </row>
        <row r="938">
          <cell r="H938" t="str">
            <v>2130322 水利安全监督★</v>
          </cell>
        </row>
        <row r="939">
          <cell r="H939" t="str">
            <v>2130331 水资源费安排的支出</v>
          </cell>
        </row>
        <row r="940">
          <cell r="H940" t="str">
            <v>2130332 砂石资源费支出</v>
          </cell>
        </row>
        <row r="941">
          <cell r="H941" t="str">
            <v>2130333 信息管理</v>
          </cell>
        </row>
        <row r="942">
          <cell r="H942" t="str">
            <v>2130334 水利建设移民支出</v>
          </cell>
        </row>
        <row r="943">
          <cell r="H943" t="str">
            <v>2130335 农村人畜饮水</v>
          </cell>
        </row>
        <row r="944">
          <cell r="H944" t="str">
            <v>2130399 其他水利支出</v>
          </cell>
        </row>
        <row r="945">
          <cell r="H945" t="str">
            <v>21304 南水北调</v>
          </cell>
          <cell r="I945">
            <v>0</v>
          </cell>
        </row>
        <row r="946">
          <cell r="H946" t="str">
            <v>2130401 行政运行</v>
          </cell>
        </row>
        <row r="947">
          <cell r="H947" t="str">
            <v>2130402 一般行政管理事务</v>
          </cell>
        </row>
        <row r="948">
          <cell r="H948" t="str">
            <v>2130403 机关服务</v>
          </cell>
        </row>
        <row r="949">
          <cell r="H949" t="str">
            <v>2130404 南水北调工程建设</v>
          </cell>
        </row>
        <row r="950">
          <cell r="H950" t="str">
            <v>2130405 政策研究与信息管理</v>
          </cell>
        </row>
        <row r="951">
          <cell r="H951" t="str">
            <v>2130406 工程稽查</v>
          </cell>
        </row>
        <row r="952">
          <cell r="H952" t="str">
            <v>2130407 前期工作</v>
          </cell>
        </row>
        <row r="953">
          <cell r="H953" t="str">
            <v>2130408 南水北调技术推广和培训</v>
          </cell>
        </row>
        <row r="954">
          <cell r="H954" t="str">
            <v>2130409 环境、移民及水资源管理与保护</v>
          </cell>
        </row>
        <row r="955">
          <cell r="H955" t="str">
            <v>2130499 其他南水北调支出</v>
          </cell>
        </row>
        <row r="956">
          <cell r="H956" t="str">
            <v>21305 扶贫</v>
          </cell>
          <cell r="I956">
            <v>0</v>
          </cell>
        </row>
        <row r="957">
          <cell r="H957" t="str">
            <v>2130501 行政运行</v>
          </cell>
        </row>
        <row r="958">
          <cell r="H958" t="str">
            <v>2130502 一般行政管理事务</v>
          </cell>
        </row>
        <row r="959">
          <cell r="H959" t="str">
            <v>2130503 机关服务</v>
          </cell>
        </row>
        <row r="960">
          <cell r="H960" t="str">
            <v>2130504 农村基础设施建设</v>
          </cell>
        </row>
        <row r="961">
          <cell r="H961" t="str">
            <v>2130505 生产发展</v>
          </cell>
        </row>
        <row r="962">
          <cell r="H962" t="str">
            <v>2130506 社会发展</v>
          </cell>
        </row>
        <row r="963">
          <cell r="H963" t="str">
            <v>2130507 扶贫贷款奖补和贴息</v>
          </cell>
        </row>
        <row r="964">
          <cell r="H964" t="str">
            <v>2130508 "三西"农业建设专项补助</v>
          </cell>
        </row>
        <row r="965">
          <cell r="H965" t="str">
            <v>2130550 扶贫事业机构</v>
          </cell>
        </row>
        <row r="966">
          <cell r="H966" t="str">
            <v>2130599 其他扶贫支出</v>
          </cell>
        </row>
        <row r="967">
          <cell r="H967" t="str">
            <v>21306 农业综合开发</v>
          </cell>
          <cell r="I967">
            <v>0</v>
          </cell>
        </row>
        <row r="968">
          <cell r="H968" t="str">
            <v>2130601 机构运行</v>
          </cell>
        </row>
        <row r="969">
          <cell r="H969" t="str">
            <v>2130602 土地治理</v>
          </cell>
        </row>
        <row r="970">
          <cell r="H970" t="str">
            <v>2130603 产业化经营</v>
          </cell>
        </row>
        <row r="971">
          <cell r="H971" t="str">
            <v>2130604 科技示范</v>
          </cell>
        </row>
        <row r="972">
          <cell r="H972" t="str">
            <v>2130699 其他农业综合开发支出</v>
          </cell>
        </row>
        <row r="973">
          <cell r="H973" t="str">
            <v>21307 农村综合改革</v>
          </cell>
          <cell r="I973">
            <v>0</v>
          </cell>
        </row>
        <row r="974">
          <cell r="H974" t="str">
            <v>2130701 对村级一事一议的补助</v>
          </cell>
        </row>
        <row r="975">
          <cell r="H975" t="str">
            <v>2130703 实施减轻农业用水负担综合改革补助</v>
          </cell>
        </row>
        <row r="976">
          <cell r="H976" t="str">
            <v>2130704 国有农场分离办社会职能改革补助</v>
          </cell>
        </row>
        <row r="977">
          <cell r="H977" t="str">
            <v>2130705 对村民委员会和村党支部的补助</v>
          </cell>
        </row>
        <row r="978">
          <cell r="H978" t="str">
            <v>2130706 对村集体经济组织的补助</v>
          </cell>
        </row>
        <row r="979">
          <cell r="H979" t="str">
            <v>2130707 农村综合改革示范试点补助</v>
          </cell>
        </row>
        <row r="980">
          <cell r="H980" t="str">
            <v>2130799 其他农村综合改革支出</v>
          </cell>
        </row>
        <row r="981">
          <cell r="H981" t="str">
            <v>21399 其他农林水事务支出</v>
          </cell>
          <cell r="I981">
            <v>0</v>
          </cell>
        </row>
        <row r="982">
          <cell r="H982" t="str">
            <v>2139901 化解其他公益性乡村债务支出△</v>
          </cell>
        </row>
        <row r="983">
          <cell r="H983" t="str">
            <v>2139999 其他农林水事务支出</v>
          </cell>
        </row>
        <row r="984">
          <cell r="H984" t="str">
            <v>214 交通运输</v>
          </cell>
          <cell r="I984">
            <v>0</v>
          </cell>
        </row>
        <row r="985">
          <cell r="H985" t="str">
            <v>21401 公路水路运输</v>
          </cell>
          <cell r="I985">
            <v>0</v>
          </cell>
        </row>
        <row r="986">
          <cell r="H986" t="str">
            <v>2140101 行政运行</v>
          </cell>
        </row>
        <row r="987">
          <cell r="H987" t="str">
            <v>2140102 一般行政管理事务</v>
          </cell>
        </row>
        <row r="988">
          <cell r="H988" t="str">
            <v>2140103 机关服务</v>
          </cell>
        </row>
        <row r="989">
          <cell r="H989" t="str">
            <v>2140104 公路新建</v>
          </cell>
        </row>
        <row r="990">
          <cell r="H990" t="str">
            <v>2140105 公路改建</v>
          </cell>
        </row>
        <row r="991">
          <cell r="H991" t="str">
            <v>2140106 公路养护</v>
          </cell>
        </row>
        <row r="992">
          <cell r="H992" t="str">
            <v>2140107 特大型桥梁建设</v>
          </cell>
        </row>
        <row r="993">
          <cell r="H993" t="str">
            <v>2140108 公路路政管理</v>
          </cell>
        </row>
        <row r="994">
          <cell r="H994" t="str">
            <v>2140109 公路和运输信息化建设</v>
          </cell>
        </row>
        <row r="995">
          <cell r="H995" t="str">
            <v>2140110 公路和运输安全</v>
          </cell>
        </row>
        <row r="996">
          <cell r="H996" t="str">
            <v>2140111 公路还贷专项</v>
          </cell>
        </row>
        <row r="997">
          <cell r="H997" t="str">
            <v>2140112 公路运输管理</v>
          </cell>
        </row>
        <row r="998">
          <cell r="H998" t="str">
            <v>2140113 公路客货运站（场）建设</v>
          </cell>
        </row>
        <row r="999">
          <cell r="H999" t="str">
            <v>2140114 公路和运输技术标准化建设</v>
          </cell>
        </row>
        <row r="1000">
          <cell r="H1000" t="str">
            <v>2140122 港口设施</v>
          </cell>
        </row>
        <row r="1001">
          <cell r="H1001" t="str">
            <v>2140123 航道维护</v>
          </cell>
        </row>
        <row r="1002">
          <cell r="H1002" t="str">
            <v>2140124 安全通信</v>
          </cell>
        </row>
        <row r="1003">
          <cell r="H1003" t="str">
            <v>2140125 三峡库区通航管理</v>
          </cell>
        </row>
        <row r="1004">
          <cell r="H1004" t="str">
            <v>2140126 航务管理</v>
          </cell>
        </row>
        <row r="1005">
          <cell r="H1005" t="str">
            <v>2140127 船舶检验</v>
          </cell>
        </row>
        <row r="1006">
          <cell r="H1006" t="str">
            <v>2140128 救助打捞</v>
          </cell>
        </row>
        <row r="1007">
          <cell r="H1007" t="str">
            <v>2140129 内河运输</v>
          </cell>
        </row>
        <row r="1008">
          <cell r="H1008" t="str">
            <v>2140130 远洋运输</v>
          </cell>
        </row>
        <row r="1009">
          <cell r="H1009" t="str">
            <v>2140131 海事管理</v>
          </cell>
        </row>
        <row r="1010">
          <cell r="H1010" t="str">
            <v>2140133 航标事业发展支出</v>
          </cell>
        </row>
        <row r="1011">
          <cell r="H1011" t="str">
            <v>2140136 水路运输管理支出</v>
          </cell>
        </row>
        <row r="1012">
          <cell r="H1012" t="str">
            <v>2140138 口岸建设</v>
          </cell>
        </row>
        <row r="1013">
          <cell r="H1013" t="str">
            <v>2140139 取消政府还贷二级公路收费专项支出</v>
          </cell>
        </row>
        <row r="1014">
          <cell r="H1014" t="str">
            <v>2140199 其他公路水路运输支出</v>
          </cell>
        </row>
        <row r="1015">
          <cell r="H1015" t="str">
            <v>21402 铁路运输</v>
          </cell>
          <cell r="I1015">
            <v>0</v>
          </cell>
        </row>
        <row r="1016">
          <cell r="H1016" t="str">
            <v>2140201 行政运行</v>
          </cell>
        </row>
        <row r="1017">
          <cell r="H1017" t="str">
            <v>2140202 一般行政管理事务</v>
          </cell>
        </row>
        <row r="1018">
          <cell r="H1018" t="str">
            <v>2140203 机关服务</v>
          </cell>
        </row>
        <row r="1019">
          <cell r="H1019" t="str">
            <v>2140204 铁路路网建设</v>
          </cell>
        </row>
        <row r="1020">
          <cell r="H1020" t="str">
            <v>2140205 铁路还贷专项</v>
          </cell>
        </row>
        <row r="1021">
          <cell r="H1021" t="str">
            <v>2140206 铁路安全</v>
          </cell>
        </row>
        <row r="1022">
          <cell r="H1022" t="str">
            <v>2140207 铁路专项运输</v>
          </cell>
        </row>
        <row r="1023">
          <cell r="H1023" t="str">
            <v>2140299 其他铁路运输支出</v>
          </cell>
        </row>
        <row r="1024">
          <cell r="H1024" t="str">
            <v>21403 民用航空运输</v>
          </cell>
          <cell r="I1024">
            <v>0</v>
          </cell>
        </row>
        <row r="1025">
          <cell r="H1025" t="str">
            <v>2140301 行政运行</v>
          </cell>
        </row>
        <row r="1026">
          <cell r="H1026" t="str">
            <v>2140302 一般行政管理事务</v>
          </cell>
        </row>
        <row r="1027">
          <cell r="H1027" t="str">
            <v>2140303 机关服务</v>
          </cell>
        </row>
        <row r="1028">
          <cell r="H1028" t="str">
            <v>2140304 机场建设</v>
          </cell>
        </row>
        <row r="1029">
          <cell r="H1029" t="str">
            <v>2140305 空管系统建设</v>
          </cell>
        </row>
        <row r="1030">
          <cell r="H1030" t="str">
            <v>2140306 民航还贷专项支出</v>
          </cell>
        </row>
        <row r="1031">
          <cell r="H1031" t="str">
            <v>2140307 民用航空安全</v>
          </cell>
        </row>
        <row r="1032">
          <cell r="H1032" t="str">
            <v>2140308 民航专项运输</v>
          </cell>
        </row>
        <row r="1033">
          <cell r="H1033" t="str">
            <v>2140309 民航政策性购机专项支出</v>
          </cell>
        </row>
        <row r="1034">
          <cell r="H1034" t="str">
            <v>2140399 其他民用航空运输支出</v>
          </cell>
        </row>
        <row r="1035">
          <cell r="H1035" t="str">
            <v>21404 石油价格改革对交通运输的补贴</v>
          </cell>
          <cell r="I1035">
            <v>0</v>
          </cell>
        </row>
        <row r="1036">
          <cell r="H1036" t="str">
            <v>2140401 对城市公交的补贴</v>
          </cell>
        </row>
        <row r="1037">
          <cell r="H1037" t="str">
            <v>2140402 对农村道路客运的补贴</v>
          </cell>
        </row>
        <row r="1038">
          <cell r="H1038" t="str">
            <v>2140403 对出租车的补贴</v>
          </cell>
        </row>
        <row r="1039">
          <cell r="H1039" t="str">
            <v>2140499 石油价格改革补贴其他支出</v>
          </cell>
        </row>
        <row r="1040">
          <cell r="H1040" t="str">
            <v>21405 邮政业支出</v>
          </cell>
          <cell r="I1040">
            <v>0</v>
          </cell>
        </row>
        <row r="1041">
          <cell r="H1041" t="str">
            <v>2140501 行政运行</v>
          </cell>
        </row>
        <row r="1042">
          <cell r="H1042" t="str">
            <v>2140502 一般行政管理事务</v>
          </cell>
        </row>
        <row r="1043">
          <cell r="H1043" t="str">
            <v>2140503 机关服务</v>
          </cell>
        </row>
        <row r="1044">
          <cell r="H1044" t="str">
            <v>2140504 行业监管</v>
          </cell>
        </row>
        <row r="1045">
          <cell r="H1045" t="str">
            <v>2140505 邮政普遍服务与特殊服务</v>
          </cell>
        </row>
        <row r="1046">
          <cell r="H1046" t="str">
            <v>2140599 其他邮政业支出</v>
          </cell>
        </row>
        <row r="1047">
          <cell r="H1047" t="str">
            <v>21406 车辆购置税支出</v>
          </cell>
          <cell r="I1047">
            <v>0</v>
          </cell>
        </row>
        <row r="1048">
          <cell r="H1048" t="str">
            <v>2140601 车辆购置税用于公路等基础设施建设支出</v>
          </cell>
        </row>
        <row r="1049">
          <cell r="H1049" t="str">
            <v>2140602 车辆购置税用于农村公路建设支出</v>
          </cell>
        </row>
        <row r="1050">
          <cell r="H1050" t="str">
            <v>2140603 车辆购置税用于老旧汽车报废更新补贴支出</v>
          </cell>
        </row>
        <row r="1051">
          <cell r="H1051" t="str">
            <v>2140604 车辆购置税用于地震灾后恢复重建的支出</v>
          </cell>
        </row>
        <row r="1052">
          <cell r="H1052" t="str">
            <v>2140699 车辆购置税其他支出</v>
          </cell>
        </row>
        <row r="1053">
          <cell r="H1053" t="str">
            <v>21499 其他交通运输支出</v>
          </cell>
          <cell r="I1053">
            <v>0</v>
          </cell>
        </row>
        <row r="1054">
          <cell r="H1054" t="str">
            <v>2149901 公共交通运营补助</v>
          </cell>
        </row>
        <row r="1055">
          <cell r="H1055" t="str">
            <v>2149999 其他交通运输支出</v>
          </cell>
        </row>
        <row r="1056">
          <cell r="H1056" t="str">
            <v>215 资源勘探电力信息等事务</v>
          </cell>
          <cell r="I1056">
            <v>12699</v>
          </cell>
        </row>
        <row r="1057">
          <cell r="H1057" t="str">
            <v>21501 资源勘探开发和服务支出</v>
          </cell>
          <cell r="I1057">
            <v>0</v>
          </cell>
        </row>
        <row r="1058">
          <cell r="H1058" t="str">
            <v>2150101 行政运行</v>
          </cell>
        </row>
        <row r="1059">
          <cell r="H1059" t="str">
            <v>2150102 一般行政管理事务</v>
          </cell>
        </row>
        <row r="1060">
          <cell r="H1060" t="str">
            <v>2150103 机关服务</v>
          </cell>
        </row>
        <row r="1061">
          <cell r="H1061" t="str">
            <v>2150104 煤炭勘探开采和洗选</v>
          </cell>
        </row>
        <row r="1062">
          <cell r="H1062" t="str">
            <v>2150105 石油和天然气勘探开采</v>
          </cell>
        </row>
        <row r="1063">
          <cell r="H1063" t="str">
            <v>2150106 黑色金属矿勘探和采选</v>
          </cell>
        </row>
        <row r="1064">
          <cell r="H1064" t="str">
            <v>2150107 有色金属矿勘探和采选</v>
          </cell>
        </row>
        <row r="1065">
          <cell r="H1065" t="str">
            <v>2150108 非金属矿勘探和采选</v>
          </cell>
        </row>
        <row r="1066">
          <cell r="H1066" t="str">
            <v>2150199 其他资源勘探业支出</v>
          </cell>
        </row>
        <row r="1067">
          <cell r="H1067" t="str">
            <v>21502 制造业</v>
          </cell>
          <cell r="I1067">
            <v>0</v>
          </cell>
        </row>
        <row r="1068">
          <cell r="H1068" t="str">
            <v>2150201 行政运行</v>
          </cell>
        </row>
        <row r="1069">
          <cell r="H1069" t="str">
            <v>2150202 一般行政管理事务</v>
          </cell>
        </row>
        <row r="1070">
          <cell r="H1070" t="str">
            <v>2150203 机关服务</v>
          </cell>
        </row>
        <row r="1071">
          <cell r="H1071" t="str">
            <v>2150204 纺织业</v>
          </cell>
        </row>
        <row r="1072">
          <cell r="H1072" t="str">
            <v>2150205 医药制造业</v>
          </cell>
        </row>
        <row r="1073">
          <cell r="H1073" t="str">
            <v>2150206 非金属矿物制品业</v>
          </cell>
        </row>
        <row r="1074">
          <cell r="H1074" t="str">
            <v>2150207 通信设备、计算机及其他电子设备制造业</v>
          </cell>
        </row>
        <row r="1075">
          <cell r="H1075" t="str">
            <v>2150208 交通运输设备制造业</v>
          </cell>
        </row>
        <row r="1076">
          <cell r="H1076" t="str">
            <v>2150209 电气机械及器材制造业</v>
          </cell>
        </row>
        <row r="1077">
          <cell r="H1077" t="str">
            <v>2150210 工艺品及其他制造业</v>
          </cell>
        </row>
        <row r="1078">
          <cell r="H1078" t="str">
            <v>2150212 石油加工、炼焦及核燃料加工业</v>
          </cell>
        </row>
        <row r="1079">
          <cell r="H1079" t="str">
            <v>2150213 化学原料及化学制品制造业</v>
          </cell>
        </row>
        <row r="1080">
          <cell r="H1080" t="str">
            <v>2150214 黑色金属冶炼及压延加工业</v>
          </cell>
        </row>
        <row r="1081">
          <cell r="H1081" t="str">
            <v>2150215 有色金属冶炼及压延加工业</v>
          </cell>
        </row>
        <row r="1082">
          <cell r="H1082" t="str">
            <v>2150299 其他制造业支出</v>
          </cell>
        </row>
        <row r="1083">
          <cell r="H1083" t="str">
            <v>21503 建筑业</v>
          </cell>
          <cell r="I1083">
            <v>0</v>
          </cell>
        </row>
        <row r="1084">
          <cell r="H1084" t="str">
            <v>2150301 行政运行</v>
          </cell>
        </row>
        <row r="1085">
          <cell r="H1085" t="str">
            <v>2150302 一般行政管理事务</v>
          </cell>
        </row>
        <row r="1086">
          <cell r="H1086" t="str">
            <v>2150303 机关服务</v>
          </cell>
        </row>
        <row r="1087">
          <cell r="H1087" t="str">
            <v>2150399 其他建筑业支出</v>
          </cell>
        </row>
        <row r="1088">
          <cell r="H1088" t="str">
            <v>21504 电力监管支出</v>
          </cell>
          <cell r="I1088">
            <v>0</v>
          </cell>
        </row>
        <row r="1089">
          <cell r="H1089" t="str">
            <v>2150401 行政运行</v>
          </cell>
        </row>
        <row r="1090">
          <cell r="H1090" t="str">
            <v>2150402 一般行政管理事务</v>
          </cell>
        </row>
        <row r="1091">
          <cell r="H1091" t="str">
            <v>2150403 机关服务</v>
          </cell>
        </row>
        <row r="1092">
          <cell r="H1092" t="str">
            <v>2150404 电力监管</v>
          </cell>
        </row>
        <row r="1093">
          <cell r="H1093" t="str">
            <v>2150405 电力稽查</v>
          </cell>
        </row>
        <row r="1094">
          <cell r="H1094" t="str">
            <v>2150406 争议调节</v>
          </cell>
        </row>
        <row r="1095">
          <cell r="H1095" t="str">
            <v>2150407 安全事故调查</v>
          </cell>
        </row>
        <row r="1096">
          <cell r="H1096" t="str">
            <v>2150408 电力市场建设</v>
          </cell>
        </row>
        <row r="1097">
          <cell r="H1097" t="str">
            <v>2150409 电力输送改革试点</v>
          </cell>
        </row>
        <row r="1098">
          <cell r="H1098" t="str">
            <v>2150410 信息系统建设</v>
          </cell>
        </row>
        <row r="1099">
          <cell r="H1099" t="str">
            <v>2150416 三峡库区移民专项支出</v>
          </cell>
        </row>
        <row r="1100">
          <cell r="H1100" t="str">
            <v>2150418 农村电网建设</v>
          </cell>
        </row>
        <row r="1101">
          <cell r="H1101" t="str">
            <v>2150450 事业运行</v>
          </cell>
        </row>
        <row r="1102">
          <cell r="H1102" t="str">
            <v>2150499 其他电力监管支出</v>
          </cell>
        </row>
        <row r="1103">
          <cell r="H1103" t="str">
            <v>21505 工业和信息产业监管支出</v>
          </cell>
          <cell r="I1103">
            <v>0</v>
          </cell>
        </row>
        <row r="1104">
          <cell r="H1104" t="str">
            <v>2150501 行政运行</v>
          </cell>
        </row>
        <row r="1105">
          <cell r="H1105" t="str">
            <v>2150502 一般行政管理事务</v>
          </cell>
        </row>
        <row r="1106">
          <cell r="H1106" t="str">
            <v>2150503 机关服务</v>
          </cell>
        </row>
        <row r="1107">
          <cell r="H1107" t="str">
            <v>2150505 战备应急</v>
          </cell>
        </row>
        <row r="1108">
          <cell r="H1108" t="str">
            <v>2150506 信息安全建设</v>
          </cell>
        </row>
        <row r="1109">
          <cell r="H1109" t="str">
            <v>2150507 专用通信</v>
          </cell>
        </row>
        <row r="1110">
          <cell r="H1110" t="str">
            <v>2150508 无线电监管</v>
          </cell>
        </row>
        <row r="1111">
          <cell r="H1111" t="str">
            <v>2150509 工业和信息产业战略研究与标准制定</v>
          </cell>
        </row>
        <row r="1112">
          <cell r="H1112" t="str">
            <v>2150510 工业和信息产业支持</v>
          </cell>
        </row>
        <row r="1113">
          <cell r="H1113" t="str">
            <v>2150511 电子专项工程</v>
          </cell>
        </row>
        <row r="1114">
          <cell r="H1114" t="str">
            <v>2150513 行业监管</v>
          </cell>
        </row>
        <row r="1115">
          <cell r="H1115" t="str">
            <v>2150514 军工电子</v>
          </cell>
        </row>
        <row r="1116">
          <cell r="H1116" t="str">
            <v>2150515 技术基础研究</v>
          </cell>
        </row>
        <row r="1117">
          <cell r="H1117" t="str">
            <v>2150599 其他工业和信息产业监管支出</v>
          </cell>
        </row>
        <row r="1118">
          <cell r="H1118" t="str">
            <v>21506 安全生产监管</v>
          </cell>
          <cell r="I1118">
            <v>439</v>
          </cell>
        </row>
        <row r="1119">
          <cell r="H1119" t="str">
            <v>2150601 行政运行</v>
          </cell>
          <cell r="I1119">
            <v>165</v>
          </cell>
        </row>
        <row r="1120">
          <cell r="H1120" t="str">
            <v>2150602 一般行政管理事务</v>
          </cell>
          <cell r="I1120">
            <v>274</v>
          </cell>
        </row>
        <row r="1121">
          <cell r="H1121" t="str">
            <v>2150603 机关服务</v>
          </cell>
        </row>
        <row r="1122">
          <cell r="H1122" t="str">
            <v>2150604 国务院安委会专项</v>
          </cell>
        </row>
        <row r="1123">
          <cell r="H1123" t="str">
            <v>2150605 安全监管监察专项</v>
          </cell>
        </row>
        <row r="1124">
          <cell r="H1124" t="str">
            <v>2150606 应急救援支出</v>
          </cell>
        </row>
        <row r="1125">
          <cell r="H1125" t="str">
            <v>2150607 煤炭安全</v>
          </cell>
        </row>
        <row r="1126">
          <cell r="H1126" t="str">
            <v>2150699 其他安全生产监管支出</v>
          </cell>
        </row>
        <row r="1127">
          <cell r="H1127" t="str">
            <v>21507 国有资产监管</v>
          </cell>
          <cell r="I1127">
            <v>0</v>
          </cell>
        </row>
        <row r="1128">
          <cell r="H1128" t="str">
            <v>2150701 行政运行</v>
          </cell>
        </row>
        <row r="1129">
          <cell r="H1129" t="str">
            <v>2150702 一般行政管理事务</v>
          </cell>
        </row>
        <row r="1130">
          <cell r="H1130" t="str">
            <v>2150703 机关服务</v>
          </cell>
        </row>
        <row r="1131">
          <cell r="H1131" t="str">
            <v>2150704 国有企业监事会专项</v>
          </cell>
        </row>
        <row r="1132">
          <cell r="H1132" t="str">
            <v>2150799 其他国有资产监管支出</v>
          </cell>
        </row>
        <row r="1133">
          <cell r="H1133" t="str">
            <v>21508 支持中小企业发展和管理支出</v>
          </cell>
          <cell r="I1133">
            <v>12260</v>
          </cell>
        </row>
        <row r="1134">
          <cell r="H1134" t="str">
            <v>2150801 行政运行</v>
          </cell>
        </row>
        <row r="1135">
          <cell r="H1135" t="str">
            <v>2150802 一般行政管理事务</v>
          </cell>
        </row>
        <row r="1136">
          <cell r="H1136" t="str">
            <v>2150803 机关服务</v>
          </cell>
        </row>
        <row r="1137">
          <cell r="H1137" t="str">
            <v>2150804 科技型中小企业技术创新基金</v>
          </cell>
        </row>
        <row r="1138">
          <cell r="H1138" t="str">
            <v>2150805 中小企业发展专项</v>
          </cell>
        </row>
        <row r="1139">
          <cell r="H1139" t="str">
            <v>2150899 其他支持中小企业发展和管理支出</v>
          </cell>
          <cell r="I1139">
            <v>12260</v>
          </cell>
        </row>
        <row r="1140">
          <cell r="H1140" t="str">
            <v>21599 其他资源勘探电力信息等事务支出</v>
          </cell>
          <cell r="I1140">
            <v>0</v>
          </cell>
        </row>
        <row r="1141">
          <cell r="H1141" t="str">
            <v>2159901 黄金事务</v>
          </cell>
        </row>
        <row r="1142">
          <cell r="H1142" t="str">
            <v>2159902 建设项目贷款贴息</v>
          </cell>
        </row>
        <row r="1143">
          <cell r="H1143" t="str">
            <v>2159904 技术改造支出</v>
          </cell>
        </row>
        <row r="1144">
          <cell r="H1144" t="str">
            <v>2159905 中药材扶持资金支出</v>
          </cell>
        </row>
        <row r="1145">
          <cell r="H1145" t="str">
            <v>2159906 重点产业振兴和技术改造项目贷款贴息</v>
          </cell>
        </row>
        <row r="1146">
          <cell r="H1146" t="str">
            <v>2159999 其他资源勘探电力信息等事务支出</v>
          </cell>
        </row>
        <row r="1147">
          <cell r="H1147" t="str">
            <v>216 商业服务业等事务</v>
          </cell>
          <cell r="I1147">
            <v>2283</v>
          </cell>
        </row>
        <row r="1148">
          <cell r="H1148" t="str">
            <v>21602 商业流通事务</v>
          </cell>
          <cell r="I1148">
            <v>0</v>
          </cell>
        </row>
        <row r="1149">
          <cell r="H1149" t="str">
            <v>2160201 行政运行</v>
          </cell>
        </row>
        <row r="1150">
          <cell r="H1150" t="str">
            <v>2160202 一般行政管理事务</v>
          </cell>
        </row>
        <row r="1151">
          <cell r="H1151" t="str">
            <v>2160203 机关服务</v>
          </cell>
        </row>
        <row r="1152">
          <cell r="H1152" t="str">
            <v>2160216 食品流通安全补贴</v>
          </cell>
        </row>
        <row r="1153">
          <cell r="H1153" t="str">
            <v>2160217 市场监测及信息管理</v>
          </cell>
        </row>
        <row r="1154">
          <cell r="H1154" t="str">
            <v>2160218 民贸网点贷款贴息</v>
          </cell>
        </row>
        <row r="1155">
          <cell r="H1155" t="str">
            <v>2160250 事业运行</v>
          </cell>
        </row>
        <row r="1156">
          <cell r="H1156" t="str">
            <v>2160299 其他商业流通事务支出</v>
          </cell>
        </row>
        <row r="1157">
          <cell r="H1157" t="str">
            <v>21605 旅游业管理与服务支出</v>
          </cell>
          <cell r="I1157">
            <v>283</v>
          </cell>
        </row>
        <row r="1158">
          <cell r="H1158" t="str">
            <v>2160501 行政运行</v>
          </cell>
          <cell r="I1158">
            <v>83</v>
          </cell>
        </row>
        <row r="1159">
          <cell r="H1159" t="str">
            <v>2160502 一般行政管理事务</v>
          </cell>
        </row>
        <row r="1160">
          <cell r="H1160" t="str">
            <v>2160503 机关服务</v>
          </cell>
        </row>
        <row r="1161">
          <cell r="H1161" t="str">
            <v>2160504 旅游宣传</v>
          </cell>
          <cell r="I1161">
            <v>200</v>
          </cell>
        </row>
        <row r="1162">
          <cell r="H1162" t="str">
            <v>2160505 旅游行业业务管理</v>
          </cell>
        </row>
        <row r="1163">
          <cell r="H1163" t="str">
            <v>2160599 其他旅游业管理与服务支出</v>
          </cell>
        </row>
        <row r="1164">
          <cell r="H1164" t="str">
            <v>21606 涉外发展服务支出</v>
          </cell>
          <cell r="I1164">
            <v>0</v>
          </cell>
        </row>
        <row r="1165">
          <cell r="H1165" t="str">
            <v>2160601 行政运行</v>
          </cell>
        </row>
        <row r="1166">
          <cell r="H1166" t="str">
            <v>2160602 一般行政管理事务</v>
          </cell>
        </row>
        <row r="1167">
          <cell r="H1167" t="str">
            <v>2160603 机关服务</v>
          </cell>
        </row>
        <row r="1168">
          <cell r="H1168" t="str">
            <v>2160607 外商投资环境建设补助资金</v>
          </cell>
        </row>
        <row r="1169">
          <cell r="H1169" t="str">
            <v>2160699 其他涉外发展服务支出</v>
          </cell>
        </row>
        <row r="1170">
          <cell r="H1170" t="str">
            <v>21699 其他商业服务业等事务支出</v>
          </cell>
          <cell r="I1170">
            <v>2000</v>
          </cell>
        </row>
        <row r="1171">
          <cell r="H1171" t="str">
            <v>2169901 服务业基础设施建设</v>
          </cell>
        </row>
        <row r="1172">
          <cell r="H1172" t="str">
            <v>2169999 其他商业服务业等事务支出</v>
          </cell>
          <cell r="I1172">
            <v>2000</v>
          </cell>
        </row>
        <row r="1173">
          <cell r="H1173" t="str">
            <v>217 金融监管等事务支出</v>
          </cell>
          <cell r="I1173">
            <v>9179</v>
          </cell>
        </row>
        <row r="1174">
          <cell r="H1174" t="str">
            <v>21705 农村金融发展支出</v>
          </cell>
          <cell r="I1174">
            <v>0</v>
          </cell>
        </row>
        <row r="1175">
          <cell r="H1175" t="str">
            <v>2170501 金融机构涉农贷款增量奖励支出</v>
          </cell>
        </row>
        <row r="1176">
          <cell r="H1176" t="str">
            <v>2170502 农村金融机构定向费用补贴支出</v>
          </cell>
        </row>
        <row r="1177">
          <cell r="H1177" t="str">
            <v>2170599 其他农村金融发展支出</v>
          </cell>
        </row>
        <row r="1178">
          <cell r="H1178" t="str">
            <v>21799 其他金融监管等事务支出</v>
          </cell>
          <cell r="I1178">
            <v>9179</v>
          </cell>
        </row>
        <row r="1179">
          <cell r="H1179" t="str">
            <v>2179901 其他金融监管等事务支出</v>
          </cell>
          <cell r="I1179">
            <v>9179</v>
          </cell>
        </row>
        <row r="1180">
          <cell r="H1180" t="str">
            <v>218 地震灾后恢复重建支出</v>
          </cell>
          <cell r="I1180">
            <v>0</v>
          </cell>
        </row>
        <row r="1181">
          <cell r="H1181" t="str">
            <v>21801 倒塌毁损民房恢复重建</v>
          </cell>
          <cell r="I1181">
            <v>0</v>
          </cell>
        </row>
        <row r="1182">
          <cell r="H1182" t="str">
            <v>2180101 农村居民住宅恢复重建</v>
          </cell>
        </row>
        <row r="1183">
          <cell r="H1183" t="str">
            <v>2180102 城镇居民住宅恢复重建</v>
          </cell>
        </row>
        <row r="1184">
          <cell r="H1184" t="str">
            <v>21802 基础设施恢复重建</v>
          </cell>
          <cell r="I1184">
            <v>0</v>
          </cell>
        </row>
        <row r="1185">
          <cell r="H1185" t="str">
            <v>2180201 公路</v>
          </cell>
        </row>
        <row r="1186">
          <cell r="H1186" t="str">
            <v>2180202 桥梁</v>
          </cell>
        </row>
        <row r="1187">
          <cell r="H1187" t="str">
            <v>2180203 铁路路网</v>
          </cell>
        </row>
        <row r="1188">
          <cell r="H1188" t="str">
            <v>2180204 机场</v>
          </cell>
        </row>
        <row r="1189">
          <cell r="H1189" t="str">
            <v>2180205 水运港口设施</v>
          </cell>
        </row>
        <row r="1190">
          <cell r="H1190" t="str">
            <v>2180206 运政设施</v>
          </cell>
        </row>
        <row r="1191">
          <cell r="H1191" t="str">
            <v>2180208 邮政设施</v>
          </cell>
        </row>
        <row r="1192">
          <cell r="H1192" t="str">
            <v>2180209 水利工程</v>
          </cell>
        </row>
        <row r="1193">
          <cell r="H1193" t="str">
            <v>2180210 供水</v>
          </cell>
        </row>
        <row r="1194">
          <cell r="H1194" t="str">
            <v>2180211 供气</v>
          </cell>
        </row>
        <row r="1195">
          <cell r="H1195" t="str">
            <v>2180212 市政道路、桥梁</v>
          </cell>
        </row>
        <row r="1196">
          <cell r="H1196" t="str">
            <v>2180213 排水管道</v>
          </cell>
        </row>
        <row r="1197">
          <cell r="H1197" t="str">
            <v>2180214 污水处理设施</v>
          </cell>
        </row>
        <row r="1198">
          <cell r="H1198" t="str">
            <v>2180215 公交设施</v>
          </cell>
        </row>
        <row r="1199">
          <cell r="H1199" t="str">
            <v>2180299 其他基础设施恢复重建支出</v>
          </cell>
        </row>
        <row r="1200">
          <cell r="H1200" t="str">
            <v>21803 公益服务设施恢复重建</v>
          </cell>
          <cell r="I1200">
            <v>0</v>
          </cell>
        </row>
        <row r="1201">
          <cell r="H1201" t="str">
            <v>2180301 学校和其他教育设施</v>
          </cell>
        </row>
        <row r="1202">
          <cell r="H1202" t="str">
            <v>2180302 医院及其他医疗卫生食品药品监管设施</v>
          </cell>
        </row>
        <row r="1203">
          <cell r="H1203" t="str">
            <v>2180304 科研院所科普场馆及其他科研科普设施</v>
          </cell>
        </row>
        <row r="1204">
          <cell r="H1204" t="str">
            <v>2180305 文化馆图书馆及其他文化设施</v>
          </cell>
        </row>
        <row r="1205">
          <cell r="H1205" t="str">
            <v>2180306 文物事业单位博物馆及其附属设施</v>
          </cell>
        </row>
        <row r="1206">
          <cell r="H1206" t="str">
            <v>2180307 广播电视台（站）及其他广播影视设施</v>
          </cell>
        </row>
        <row r="1207">
          <cell r="H1207" t="str">
            <v>2180308 体育场馆及其他体育设施</v>
          </cell>
        </row>
        <row r="1208">
          <cell r="H1208" t="str">
            <v>2180309 儿童福利院及其他社会保障和社会福利设施</v>
          </cell>
        </row>
        <row r="1209">
          <cell r="H1209" t="str">
            <v>2180310 环境保护事业单位及环保设施</v>
          </cell>
        </row>
        <row r="1210">
          <cell r="H1210" t="str">
            <v>2180311 人口和计划生育事业单位及设施</v>
          </cell>
        </row>
        <row r="1211">
          <cell r="H1211" t="str">
            <v>2180312 档案事业单位及设施</v>
          </cell>
        </row>
        <row r="1212">
          <cell r="H1212" t="str">
            <v>2180313 地震事业单位及设施</v>
          </cell>
        </row>
        <row r="1213">
          <cell r="H1213" t="str">
            <v>2180399 其他公益服务事业单位及设施</v>
          </cell>
        </row>
        <row r="1214">
          <cell r="H1214" t="str">
            <v>21804 农业林业恢复生产和重建</v>
          </cell>
          <cell r="I1214">
            <v>0</v>
          </cell>
        </row>
        <row r="1215">
          <cell r="H1215" t="str">
            <v>2180401 农业生产资料补助</v>
          </cell>
        </row>
        <row r="1216">
          <cell r="H1216" t="str">
            <v>2180402 损毁土地整理</v>
          </cell>
        </row>
        <row r="1217">
          <cell r="H1217" t="str">
            <v>2180403 农田水利设施恢复重建</v>
          </cell>
        </row>
        <row r="1218">
          <cell r="H1218" t="str">
            <v>2180404 规模化种养殖棚舍池恢复重建</v>
          </cell>
        </row>
        <row r="1219">
          <cell r="H1219" t="str">
            <v>2180405 良种繁育设施恢复重建</v>
          </cell>
        </row>
        <row r="1220">
          <cell r="H1220" t="str">
            <v>2180406 农林推广和服务设施恢复重建</v>
          </cell>
        </row>
        <row r="1221">
          <cell r="H1221" t="str">
            <v>2180407 森林防火设施恢复重建</v>
          </cell>
        </row>
        <row r="1222">
          <cell r="H1222" t="str">
            <v>2180408 受损林木恢复</v>
          </cell>
        </row>
        <row r="1223">
          <cell r="H1223" t="str">
            <v>2180499 其他农业林业恢复生产和重建支出</v>
          </cell>
        </row>
        <row r="1224">
          <cell r="H1224" t="str">
            <v>21805 工商企业恢复生产和重建</v>
          </cell>
          <cell r="I1224">
            <v>0</v>
          </cell>
        </row>
        <row r="1225">
          <cell r="H1225" t="str">
            <v>2180501 项目投资补助</v>
          </cell>
        </row>
        <row r="1226">
          <cell r="H1226" t="str">
            <v>2180502 注入资本金</v>
          </cell>
        </row>
        <row r="1227">
          <cell r="H1227" t="str">
            <v>2180503 贷款贴息</v>
          </cell>
        </row>
        <row r="1228">
          <cell r="H1228" t="str">
            <v>2180519 其他工商企业恢复生产和重建支出</v>
          </cell>
        </row>
        <row r="1229">
          <cell r="H1229" t="str">
            <v>21806 党政机关恢复重建</v>
          </cell>
          <cell r="I1229">
            <v>0</v>
          </cell>
        </row>
        <row r="1230">
          <cell r="H1230" t="str">
            <v>2180601 一般公共服务机关恢复重建支出</v>
          </cell>
        </row>
        <row r="1231">
          <cell r="H1231" t="str">
            <v>2180602 公共安全机构恢复重建支出</v>
          </cell>
        </row>
        <row r="1232">
          <cell r="H1232" t="str">
            <v>2180603 教育管理机构恢复重建支出</v>
          </cell>
        </row>
        <row r="1233">
          <cell r="H1233" t="str">
            <v>2180604 科学技术管理机构恢复重建支出</v>
          </cell>
        </row>
        <row r="1234">
          <cell r="H1234" t="str">
            <v>2180605 文化体育与传媒管理机构恢复重建支出</v>
          </cell>
        </row>
        <row r="1235">
          <cell r="H1235" t="str">
            <v>2180606 社会保障和就业管理机构恢复重建支出</v>
          </cell>
        </row>
        <row r="1236">
          <cell r="H1236" t="str">
            <v>2180607 医疗卫生及食品药品监督管理机构恢复重建支出</v>
          </cell>
        </row>
        <row r="1237">
          <cell r="H1237" t="str">
            <v>2180608 环境保护管理机构恢复重建支出</v>
          </cell>
        </row>
        <row r="1238">
          <cell r="H1238" t="str">
            <v>2180609 农林水管理机构恢复重建支出</v>
          </cell>
        </row>
        <row r="1239">
          <cell r="H1239" t="str">
            <v>2180699 其他党政机关恢复重建支出</v>
          </cell>
        </row>
        <row r="1240">
          <cell r="H1240" t="str">
            <v>21807 军队武警恢复重建支出</v>
          </cell>
          <cell r="I1240">
            <v>0</v>
          </cell>
        </row>
        <row r="1241">
          <cell r="H1241" t="str">
            <v>2180702 武警恢复重建支出</v>
          </cell>
        </row>
        <row r="1242">
          <cell r="H1242" t="str">
            <v>21899 其他恢复重建支出</v>
          </cell>
          <cell r="I1242">
            <v>0</v>
          </cell>
        </row>
        <row r="1243">
          <cell r="H1243" t="str">
            <v>2189901 震后地质灾害治理支出</v>
          </cell>
        </row>
        <row r="1244">
          <cell r="H1244" t="str">
            <v>2189909 其他恢复重建支出</v>
          </cell>
        </row>
        <row r="1245">
          <cell r="H1245" t="str">
            <v>219 援助其他地区支出</v>
          </cell>
          <cell r="I1245">
            <v>5000</v>
          </cell>
        </row>
        <row r="1246">
          <cell r="H1246" t="str">
            <v>21901 一般公共服务</v>
          </cell>
          <cell r="I1246">
            <v>0</v>
          </cell>
        </row>
        <row r="1247">
          <cell r="H1247" t="str">
            <v>2190100 一般公共服务</v>
          </cell>
        </row>
        <row r="1248">
          <cell r="H1248" t="str">
            <v>21902 教育</v>
          </cell>
          <cell r="I1248">
            <v>0</v>
          </cell>
        </row>
        <row r="1249">
          <cell r="H1249" t="str">
            <v>2190200 教育</v>
          </cell>
        </row>
        <row r="1250">
          <cell r="H1250" t="str">
            <v>21903 文化体育与传媒</v>
          </cell>
          <cell r="I1250">
            <v>0</v>
          </cell>
        </row>
        <row r="1251">
          <cell r="H1251" t="str">
            <v>2190300 文化体育与传媒</v>
          </cell>
        </row>
        <row r="1252">
          <cell r="H1252" t="str">
            <v>21904 医疗卫生</v>
          </cell>
          <cell r="I1252">
            <v>0</v>
          </cell>
        </row>
        <row r="1253">
          <cell r="H1253" t="str">
            <v>2190400 医疗卫生</v>
          </cell>
        </row>
        <row r="1254">
          <cell r="H1254" t="str">
            <v>21905 节能环保</v>
          </cell>
          <cell r="I1254">
            <v>0</v>
          </cell>
        </row>
        <row r="1255">
          <cell r="H1255" t="str">
            <v>2190500 节能环保</v>
          </cell>
        </row>
        <row r="1256">
          <cell r="H1256" t="str">
            <v>21906 农业</v>
          </cell>
          <cell r="I1256">
            <v>0</v>
          </cell>
        </row>
        <row r="1257">
          <cell r="H1257" t="str">
            <v>2190600 农业</v>
          </cell>
        </row>
        <row r="1258">
          <cell r="H1258" t="str">
            <v>21907 交通运输</v>
          </cell>
          <cell r="I1258">
            <v>0</v>
          </cell>
        </row>
        <row r="1259">
          <cell r="H1259" t="str">
            <v>2190700 交通运输</v>
          </cell>
        </row>
        <row r="1260">
          <cell r="H1260" t="str">
            <v>21908 住房保障</v>
          </cell>
          <cell r="I1260">
            <v>0</v>
          </cell>
        </row>
        <row r="1261">
          <cell r="H1261" t="str">
            <v>2190800 住房保障</v>
          </cell>
        </row>
        <row r="1262">
          <cell r="H1262" t="str">
            <v>21999 其他支出</v>
          </cell>
          <cell r="I1262">
            <v>5000</v>
          </cell>
        </row>
        <row r="1263">
          <cell r="H1263" t="str">
            <v>2199900 其他支出</v>
          </cell>
          <cell r="I1263">
            <v>5000</v>
          </cell>
        </row>
        <row r="1264">
          <cell r="H1264" t="str">
            <v>220 国土资源气象等事务</v>
          </cell>
          <cell r="I1264">
            <v>0</v>
          </cell>
        </row>
        <row r="1265">
          <cell r="H1265" t="str">
            <v>22001 国土资源事务</v>
          </cell>
          <cell r="I1265">
            <v>0</v>
          </cell>
        </row>
        <row r="1266">
          <cell r="H1266" t="str">
            <v>2200101 行政运行</v>
          </cell>
        </row>
        <row r="1267">
          <cell r="H1267" t="str">
            <v>2200102 一般行政管理事务</v>
          </cell>
        </row>
        <row r="1268">
          <cell r="H1268" t="str">
            <v>2200103 机关服务</v>
          </cell>
        </row>
        <row r="1269">
          <cell r="H1269" t="str">
            <v>2200104 国土资源规划及管理</v>
          </cell>
        </row>
        <row r="1270">
          <cell r="H1270" t="str">
            <v>2200105 土地资源调查</v>
          </cell>
        </row>
        <row r="1271">
          <cell r="H1271" t="str">
            <v>2200106 土地资源利用与保护</v>
          </cell>
        </row>
        <row r="1272">
          <cell r="H1272" t="str">
            <v>2200107 国土资源社会公益服务</v>
          </cell>
        </row>
        <row r="1273">
          <cell r="H1273" t="str">
            <v>2200108 国土资源行业业务管理</v>
          </cell>
        </row>
        <row r="1274">
          <cell r="H1274" t="str">
            <v>2200109 国土资源调查★</v>
          </cell>
        </row>
        <row r="1275">
          <cell r="H1275" t="str">
            <v>2200110 国土整治</v>
          </cell>
        </row>
        <row r="1276">
          <cell r="H1276" t="str">
            <v>2200111 地质灾害防治</v>
          </cell>
        </row>
        <row r="1277">
          <cell r="H1277" t="str">
            <v>2200112 土地资源储备支出</v>
          </cell>
        </row>
        <row r="1278">
          <cell r="H1278" t="str">
            <v>2200113 地质及矿产资源调查</v>
          </cell>
        </row>
        <row r="1279">
          <cell r="H1279" t="str">
            <v>2200114 地质矿产资源利用与保护</v>
          </cell>
        </row>
        <row r="1280">
          <cell r="H1280" t="str">
            <v>2200115 地质转产项目财政贴息</v>
          </cell>
        </row>
        <row r="1281">
          <cell r="H1281" t="str">
            <v>2200116 国外风险勘查</v>
          </cell>
        </row>
        <row r="1282">
          <cell r="H1282" t="str">
            <v>2200119 地质勘查基金（周转金）支出</v>
          </cell>
        </row>
        <row r="1283">
          <cell r="H1283" t="str">
            <v>2200120 矿产资源专项收入安排的支出△</v>
          </cell>
        </row>
        <row r="1284">
          <cell r="H1284" t="str">
            <v>2200150 事业运行</v>
          </cell>
        </row>
        <row r="1285">
          <cell r="H1285" t="str">
            <v>2200199 其他国土资源事务支出</v>
          </cell>
        </row>
        <row r="1286">
          <cell r="H1286" t="str">
            <v>22002 海洋管理事务</v>
          </cell>
          <cell r="I1286">
            <v>0</v>
          </cell>
        </row>
        <row r="1287">
          <cell r="H1287" t="str">
            <v>2200201 行政运行</v>
          </cell>
        </row>
        <row r="1288">
          <cell r="H1288" t="str">
            <v>2200202 一般行政管理事务</v>
          </cell>
        </row>
        <row r="1289">
          <cell r="H1289" t="str">
            <v>2200203 机关服务</v>
          </cell>
        </row>
        <row r="1290">
          <cell r="H1290" t="str">
            <v>2200204 海域使用管理</v>
          </cell>
        </row>
        <row r="1291">
          <cell r="H1291" t="str">
            <v>2200205 海洋环境保护与监测</v>
          </cell>
        </row>
        <row r="1292">
          <cell r="H1292" t="str">
            <v>2200206 海洋调查评价</v>
          </cell>
        </row>
        <row r="1293">
          <cell r="H1293" t="str">
            <v>2200207 海洋权益维护</v>
          </cell>
        </row>
        <row r="1294">
          <cell r="H1294" t="str">
            <v>2200208 海洋执法监察</v>
          </cell>
        </row>
        <row r="1295">
          <cell r="H1295" t="str">
            <v>2200209 海洋防灾减灾</v>
          </cell>
        </row>
        <row r="1296">
          <cell r="H1296" t="str">
            <v>2200210 海洋卫星</v>
          </cell>
        </row>
        <row r="1297">
          <cell r="H1297" t="str">
            <v>2200211 极地考察</v>
          </cell>
        </row>
        <row r="1298">
          <cell r="H1298" t="str">
            <v>2200212 海洋矿产资源勘探研究</v>
          </cell>
        </row>
        <row r="1299">
          <cell r="H1299" t="str">
            <v>2200213 海港航标维护</v>
          </cell>
        </row>
        <row r="1300">
          <cell r="H1300" t="str">
            <v>2200214 海域使用金支出</v>
          </cell>
        </row>
        <row r="1301">
          <cell r="H1301" t="str">
            <v>2200215 海水淡化</v>
          </cell>
        </row>
        <row r="1302">
          <cell r="H1302" t="str">
            <v>2200216 海洋工程排污费支出</v>
          </cell>
        </row>
        <row r="1303">
          <cell r="H1303" t="str">
            <v>2200217 无居民海岛使用金支出△</v>
          </cell>
        </row>
        <row r="1304">
          <cell r="H1304" t="str">
            <v>2200250 事业运行</v>
          </cell>
        </row>
        <row r="1305">
          <cell r="H1305" t="str">
            <v>2200299 其他海洋管理事务支出</v>
          </cell>
        </row>
        <row r="1306">
          <cell r="H1306" t="str">
            <v>22003 测绘事务</v>
          </cell>
          <cell r="I1306">
            <v>0</v>
          </cell>
        </row>
        <row r="1307">
          <cell r="H1307" t="str">
            <v>2200301 行政运行</v>
          </cell>
        </row>
        <row r="1308">
          <cell r="H1308" t="str">
            <v>2200302 一般行政管理事务</v>
          </cell>
        </row>
        <row r="1309">
          <cell r="H1309" t="str">
            <v>2200303 机关服务</v>
          </cell>
        </row>
        <row r="1310">
          <cell r="H1310" t="str">
            <v>2200304 基础测绘</v>
          </cell>
        </row>
        <row r="1311">
          <cell r="H1311" t="str">
            <v>2200305 航空摄影</v>
          </cell>
        </row>
        <row r="1312">
          <cell r="H1312" t="str">
            <v>2200306 测绘工程建设</v>
          </cell>
        </row>
        <row r="1313">
          <cell r="H1313" t="str">
            <v>2200350 事业运行</v>
          </cell>
        </row>
        <row r="1314">
          <cell r="H1314" t="str">
            <v>2200399 其他测绘事务支出</v>
          </cell>
        </row>
        <row r="1315">
          <cell r="H1315" t="str">
            <v>22004 地震事务</v>
          </cell>
          <cell r="I1315">
            <v>0</v>
          </cell>
        </row>
        <row r="1316">
          <cell r="H1316" t="str">
            <v>2200401 行政运行</v>
          </cell>
        </row>
        <row r="1317">
          <cell r="H1317" t="str">
            <v>2200402 一般行政管理事务</v>
          </cell>
        </row>
        <row r="1318">
          <cell r="H1318" t="str">
            <v>2200403 机关服务</v>
          </cell>
        </row>
        <row r="1319">
          <cell r="H1319" t="str">
            <v>2200404 地震台站、台网</v>
          </cell>
        </row>
        <row r="1320">
          <cell r="H1320" t="str">
            <v>2200405 地震流动观测</v>
          </cell>
        </row>
        <row r="1321">
          <cell r="H1321" t="str">
            <v>2200406 地震信息传输及管理</v>
          </cell>
        </row>
        <row r="1322">
          <cell r="H1322" t="str">
            <v>2200407 震情跟踪</v>
          </cell>
        </row>
        <row r="1323">
          <cell r="H1323" t="str">
            <v>2200408 地震预报预测</v>
          </cell>
        </row>
        <row r="1324">
          <cell r="H1324" t="str">
            <v>2200409 地震灾害预防</v>
          </cell>
        </row>
        <row r="1325">
          <cell r="H1325" t="str">
            <v>2200410 地震应急救援</v>
          </cell>
        </row>
        <row r="1326">
          <cell r="H1326" t="str">
            <v>2200411 地震技术应用与培训</v>
          </cell>
        </row>
        <row r="1327">
          <cell r="H1327" t="str">
            <v>2200450 地震事业机构</v>
          </cell>
        </row>
        <row r="1328">
          <cell r="H1328" t="str">
            <v>2200499 其他地震事务支出</v>
          </cell>
        </row>
        <row r="1329">
          <cell r="H1329" t="str">
            <v>22005 气象事务</v>
          </cell>
          <cell r="I1329">
            <v>0</v>
          </cell>
        </row>
        <row r="1330">
          <cell r="H1330" t="str">
            <v>2200501 行政运行</v>
          </cell>
        </row>
        <row r="1331">
          <cell r="H1331" t="str">
            <v>2200502 一般行政管理事务</v>
          </cell>
        </row>
        <row r="1332">
          <cell r="H1332" t="str">
            <v>2200503 机关服务</v>
          </cell>
        </row>
        <row r="1333">
          <cell r="H1333" t="str">
            <v>2200504 气象事业机构</v>
          </cell>
        </row>
        <row r="1334">
          <cell r="H1334" t="str">
            <v>2200505 气象技术研究应用与培训</v>
          </cell>
        </row>
        <row r="1335">
          <cell r="H1335" t="str">
            <v>2200506 气象探测</v>
          </cell>
        </row>
        <row r="1336">
          <cell r="H1336" t="str">
            <v>2200507 气象信息传输及管理</v>
          </cell>
        </row>
        <row r="1337">
          <cell r="H1337" t="str">
            <v>2200508 气象预报预测</v>
          </cell>
        </row>
        <row r="1338">
          <cell r="H1338" t="str">
            <v>2200509 气象服务</v>
          </cell>
        </row>
        <row r="1339">
          <cell r="H1339" t="str">
            <v>2200510 气象装备保障维护</v>
          </cell>
        </row>
        <row r="1340">
          <cell r="H1340" t="str">
            <v>2200511 气象台站建设与运行保障</v>
          </cell>
        </row>
        <row r="1341">
          <cell r="H1341" t="str">
            <v>2200512 气象卫星</v>
          </cell>
        </row>
        <row r="1342">
          <cell r="H1342" t="str">
            <v>2200513 气象法规与标准</v>
          </cell>
        </row>
        <row r="1343">
          <cell r="H1343" t="str">
            <v>2200514 气象资金审计稽查</v>
          </cell>
        </row>
        <row r="1344">
          <cell r="H1344" t="str">
            <v>2200599 其他气象事务支出</v>
          </cell>
        </row>
        <row r="1345">
          <cell r="H1345" t="str">
            <v>22099 其他国土资源气象等事务支出★</v>
          </cell>
          <cell r="I1345">
            <v>0</v>
          </cell>
        </row>
        <row r="1346">
          <cell r="H1346" t="str">
            <v>2209900 其他国土资源气象等事务支出★</v>
          </cell>
        </row>
        <row r="1347">
          <cell r="H1347" t="str">
            <v>221 住房保障支出</v>
          </cell>
          <cell r="I1347">
            <v>8972</v>
          </cell>
        </row>
        <row r="1348">
          <cell r="H1348" t="str">
            <v>22101 保障性安居工程支出</v>
          </cell>
          <cell r="I1348">
            <v>0</v>
          </cell>
        </row>
        <row r="1349">
          <cell r="H1349" t="str">
            <v>2210101 廉租住房</v>
          </cell>
        </row>
        <row r="1350">
          <cell r="H1350" t="str">
            <v>2210102 沉陷区治理</v>
          </cell>
        </row>
        <row r="1351">
          <cell r="H1351" t="str">
            <v>2210103 棚户区改造</v>
          </cell>
        </row>
        <row r="1352">
          <cell r="H1352" t="str">
            <v>2210104 少数民族地区游牧民定居工程</v>
          </cell>
        </row>
        <row r="1353">
          <cell r="H1353" t="str">
            <v>2210105 农村危房改造</v>
          </cell>
        </row>
        <row r="1354">
          <cell r="H1354" t="str">
            <v>2210106 公共租赁住房</v>
          </cell>
        </row>
        <row r="1355">
          <cell r="H1355" t="str">
            <v>2210107 保障性住房租金补贴</v>
          </cell>
        </row>
        <row r="1356">
          <cell r="H1356" t="str">
            <v>2210199 其他保障性安居工程支出</v>
          </cell>
        </row>
        <row r="1357">
          <cell r="H1357" t="str">
            <v>22102 住房改革支出</v>
          </cell>
          <cell r="I1357">
            <v>8972</v>
          </cell>
        </row>
        <row r="1358">
          <cell r="H1358" t="str">
            <v>2210201 住房公积金</v>
          </cell>
          <cell r="I1358">
            <v>8972</v>
          </cell>
        </row>
        <row r="1359">
          <cell r="H1359" t="str">
            <v>2210202 提租补贴</v>
          </cell>
        </row>
        <row r="1360">
          <cell r="H1360" t="str">
            <v>2210203 购房补贴</v>
          </cell>
        </row>
        <row r="1361">
          <cell r="H1361" t="str">
            <v>22103 城乡社区住宅</v>
          </cell>
          <cell r="I1361">
            <v>0</v>
          </cell>
        </row>
        <row r="1362">
          <cell r="H1362" t="str">
            <v>2210301 公有住房建设和维修改造支出</v>
          </cell>
        </row>
        <row r="1363">
          <cell r="H1363" t="str">
            <v>2210399 其他城乡社区住宅支出</v>
          </cell>
        </row>
        <row r="1364">
          <cell r="H1364" t="str">
            <v>222 粮油物资储备事务★</v>
          </cell>
          <cell r="I1364">
            <v>0</v>
          </cell>
        </row>
        <row r="1365">
          <cell r="H1365" t="str">
            <v>22201 粮油事务</v>
          </cell>
          <cell r="I1365">
            <v>0</v>
          </cell>
        </row>
        <row r="1366">
          <cell r="H1366" t="str">
            <v>2220101 行政运行</v>
          </cell>
        </row>
        <row r="1367">
          <cell r="H1367" t="str">
            <v>2220102 一般行政管理事务</v>
          </cell>
        </row>
        <row r="1368">
          <cell r="H1368" t="str">
            <v>2220103 机关服务</v>
          </cell>
        </row>
        <row r="1369">
          <cell r="H1369" t="str">
            <v>2220104 粮食财务与审计支出</v>
          </cell>
        </row>
        <row r="1370">
          <cell r="H1370" t="str">
            <v>2220105 粮食信息统计</v>
          </cell>
        </row>
        <row r="1371">
          <cell r="H1371" t="str">
            <v>2220106 粮食专项业务活动</v>
          </cell>
        </row>
        <row r="1372">
          <cell r="H1372" t="str">
            <v>2220107 国家粮油差价补贴</v>
          </cell>
        </row>
        <row r="1373">
          <cell r="H1373" t="str">
            <v>2220112 粮食财务挂账利息补贴</v>
          </cell>
        </row>
        <row r="1374">
          <cell r="H1374" t="str">
            <v>2220113 粮食财务挂账消化款</v>
          </cell>
        </row>
        <row r="1375">
          <cell r="H1375" t="str">
            <v>2220114 处理陈化粮补贴</v>
          </cell>
        </row>
        <row r="1376">
          <cell r="H1376" t="str">
            <v>2220115 粮食风险基金</v>
          </cell>
        </row>
        <row r="1377">
          <cell r="H1377" t="str">
            <v>2220118 粮油市场调控专项资金</v>
          </cell>
        </row>
        <row r="1378">
          <cell r="H1378" t="str">
            <v>2220150 事业运行</v>
          </cell>
        </row>
        <row r="1379">
          <cell r="H1379" t="str">
            <v>2220199 其他粮油事务支出</v>
          </cell>
        </row>
        <row r="1380">
          <cell r="H1380" t="str">
            <v>22202 物资事务</v>
          </cell>
          <cell r="I1380">
            <v>0</v>
          </cell>
        </row>
        <row r="1381">
          <cell r="H1381" t="str">
            <v>2220201 行政运行</v>
          </cell>
        </row>
        <row r="1382">
          <cell r="H1382" t="str">
            <v>2220202 一般行政管理事务</v>
          </cell>
        </row>
        <row r="1383">
          <cell r="H1383" t="str">
            <v>2220203 机关服务</v>
          </cell>
        </row>
        <row r="1384">
          <cell r="H1384" t="str">
            <v>2220204 铁路专用线</v>
          </cell>
        </row>
        <row r="1385">
          <cell r="H1385" t="str">
            <v>2220205 护库武警和民兵支出</v>
          </cell>
        </row>
        <row r="1386">
          <cell r="H1386" t="str">
            <v>2220206 物资保管与保养</v>
          </cell>
        </row>
        <row r="1387">
          <cell r="H1387" t="str">
            <v>2220207 专项贷款利息</v>
          </cell>
        </row>
        <row r="1388">
          <cell r="H1388" t="str">
            <v>2220209 物资转移</v>
          </cell>
        </row>
        <row r="1389">
          <cell r="H1389" t="str">
            <v>2220210 物资轮换</v>
          </cell>
        </row>
        <row r="1390">
          <cell r="H1390" t="str">
            <v>2220211 仓库建设</v>
          </cell>
        </row>
        <row r="1391">
          <cell r="H1391" t="str">
            <v>2220212 仓库安防</v>
          </cell>
        </row>
        <row r="1392">
          <cell r="H1392" t="str">
            <v>2220250 事业运行</v>
          </cell>
        </row>
        <row r="1393">
          <cell r="H1393" t="str">
            <v>2220299 其他物资事务支出</v>
          </cell>
        </row>
        <row r="1394">
          <cell r="H1394" t="str">
            <v>22203 能源储备★</v>
          </cell>
          <cell r="I1394">
            <v>0</v>
          </cell>
        </row>
        <row r="1395">
          <cell r="H1395" t="str">
            <v>2220301 公共财政预算石油储备支出</v>
          </cell>
        </row>
        <row r="1396">
          <cell r="H1396" t="str">
            <v>2220302 国家留成油串换石油储备支出</v>
          </cell>
        </row>
        <row r="1397">
          <cell r="H1397" t="str">
            <v>2220303 天然铀能源储备</v>
          </cell>
        </row>
        <row r="1398">
          <cell r="H1398" t="str">
            <v>2220304 煤炭储备</v>
          </cell>
        </row>
        <row r="1399">
          <cell r="H1399" t="str">
            <v>2220399 其他能源储备</v>
          </cell>
        </row>
        <row r="1400">
          <cell r="H1400" t="str">
            <v>22204 粮油储备★</v>
          </cell>
          <cell r="I1400">
            <v>0</v>
          </cell>
        </row>
        <row r="1401">
          <cell r="H1401" t="str">
            <v>2220401 储备粮油补贴支出</v>
          </cell>
        </row>
        <row r="1402">
          <cell r="H1402" t="str">
            <v>2220402 储备粮油差价补贴</v>
          </cell>
        </row>
        <row r="1403">
          <cell r="H1403" t="str">
            <v>2220403 储备粮（油）库建设</v>
          </cell>
        </row>
        <row r="1404">
          <cell r="H1404" t="str">
            <v>2220404 最低收购价政策支出</v>
          </cell>
        </row>
        <row r="1405">
          <cell r="H1405" t="str">
            <v>2220499 其他粮油储备支出</v>
          </cell>
        </row>
        <row r="1406">
          <cell r="H1406" t="str">
            <v>22205 重要商品储备★</v>
          </cell>
          <cell r="I1406">
            <v>0</v>
          </cell>
        </row>
        <row r="1407">
          <cell r="H1407" t="str">
            <v>2220501 棉花储备</v>
          </cell>
        </row>
        <row r="1408">
          <cell r="H1408" t="str">
            <v>2220502 食糖储备</v>
          </cell>
        </row>
        <row r="1409">
          <cell r="H1409" t="str">
            <v>2220503 肉类储备</v>
          </cell>
        </row>
        <row r="1410">
          <cell r="H1410" t="str">
            <v>2220504 化肥储备</v>
          </cell>
        </row>
        <row r="1411">
          <cell r="H1411" t="str">
            <v>2220505 农药储备</v>
          </cell>
        </row>
        <row r="1412">
          <cell r="H1412" t="str">
            <v>2220506 边销茶储备</v>
          </cell>
        </row>
        <row r="1413">
          <cell r="H1413" t="str">
            <v>2220507 羊毛储备</v>
          </cell>
        </row>
        <row r="1414">
          <cell r="H1414" t="str">
            <v>2220508 医药储备</v>
          </cell>
        </row>
        <row r="1415">
          <cell r="H1415" t="str">
            <v>2220509 食盐储备</v>
          </cell>
        </row>
        <row r="1416">
          <cell r="H1416" t="str">
            <v>2220510 战略物资储备</v>
          </cell>
        </row>
        <row r="1417">
          <cell r="H1417" t="str">
            <v>2220599 其他重要商品储备支出</v>
          </cell>
        </row>
        <row r="1418">
          <cell r="H1418" t="str">
            <v>227 预备费</v>
          </cell>
          <cell r="I1418">
            <v>0</v>
          </cell>
        </row>
        <row r="1419">
          <cell r="H1419" t="str">
            <v>22700 预备费</v>
          </cell>
          <cell r="I1419">
            <v>0</v>
          </cell>
        </row>
        <row r="1420">
          <cell r="H1420" t="str">
            <v>2270000 预备费</v>
          </cell>
        </row>
        <row r="1421">
          <cell r="H1421" t="str">
            <v>228 国债还本付息支出</v>
          </cell>
          <cell r="I1421">
            <v>0</v>
          </cell>
        </row>
        <row r="1422">
          <cell r="H1422" t="str">
            <v>22807 地方向国外借款还本</v>
          </cell>
          <cell r="I1422">
            <v>0</v>
          </cell>
        </row>
        <row r="1423">
          <cell r="H1423" t="str">
            <v>2280701 地方向外国政府借款还本</v>
          </cell>
        </row>
        <row r="1424">
          <cell r="H1424" t="str">
            <v>2280702 地方向国际金融组织借款还本</v>
          </cell>
        </row>
        <row r="1425">
          <cell r="H1425" t="str">
            <v>22808 国内债务付息</v>
          </cell>
          <cell r="I1425">
            <v>0</v>
          </cell>
        </row>
        <row r="1426">
          <cell r="H1426" t="str">
            <v>2280800 国内债务付息</v>
          </cell>
        </row>
        <row r="1427">
          <cell r="H1427" t="str">
            <v>22809 国外债务付息★</v>
          </cell>
          <cell r="I1427">
            <v>0</v>
          </cell>
        </row>
        <row r="1428">
          <cell r="H1428" t="str">
            <v>2280903 地方向外国政府借款付息★</v>
          </cell>
        </row>
        <row r="1429">
          <cell r="H1429" t="str">
            <v>2280904 地方向国际金融组织借款付息★</v>
          </cell>
        </row>
        <row r="1430">
          <cell r="H1430" t="str">
            <v>22810 国内外债务发行</v>
          </cell>
          <cell r="I1430">
            <v>0</v>
          </cell>
        </row>
        <row r="1431">
          <cell r="H1431" t="str">
            <v>2281001 国内债务发行费用</v>
          </cell>
        </row>
        <row r="1432">
          <cell r="H1432" t="str">
            <v>2281002 国外债务发行费用</v>
          </cell>
        </row>
        <row r="1433">
          <cell r="H1433" t="str">
            <v>22811 补充还贷准备金</v>
          </cell>
          <cell r="I1433">
            <v>0</v>
          </cell>
        </row>
        <row r="1434">
          <cell r="H1434" t="str">
            <v>2281100 补充还贷准备金</v>
          </cell>
        </row>
        <row r="1435">
          <cell r="H1435" t="str">
            <v>22813 地方政府债券付息</v>
          </cell>
          <cell r="I1435">
            <v>0</v>
          </cell>
        </row>
        <row r="1436">
          <cell r="H1436" t="str">
            <v>2281300 地方政府债券付息</v>
          </cell>
        </row>
        <row r="1437">
          <cell r="H1437" t="str">
            <v>229 其他支出</v>
          </cell>
          <cell r="I1437">
            <v>23100</v>
          </cell>
        </row>
        <row r="1438">
          <cell r="H1438" t="str">
            <v>22902 年初预留</v>
          </cell>
          <cell r="I1438">
            <v>0</v>
          </cell>
        </row>
        <row r="1439">
          <cell r="H1439" t="str">
            <v>2290200 年初预留</v>
          </cell>
        </row>
        <row r="1440">
          <cell r="H1440" t="str">
            <v>22906 汶川地震捐赠支出</v>
          </cell>
          <cell r="I1440">
            <v>0</v>
          </cell>
        </row>
        <row r="1441">
          <cell r="H1441" t="str">
            <v>2290601 地震灾后恢复重建捐赠支出</v>
          </cell>
        </row>
        <row r="1442">
          <cell r="H1442" t="str">
            <v>2290609 其他捐赠支出</v>
          </cell>
        </row>
        <row r="1443">
          <cell r="H1443" t="str">
            <v>22999 其他支出</v>
          </cell>
          <cell r="I1443">
            <v>23100</v>
          </cell>
        </row>
        <row r="1444">
          <cell r="H1444" t="str">
            <v>2299901 其他支出</v>
          </cell>
          <cell r="I1444">
            <v>23100</v>
          </cell>
        </row>
        <row r="1447">
          <cell r="H1447" t="str">
            <v>支出合计</v>
          </cell>
          <cell r="I1447">
            <v>552000</v>
          </cell>
        </row>
        <row r="1448">
          <cell r="H1448" t="str">
            <v>230 转移性支出</v>
          </cell>
          <cell r="I1448">
            <v>27886</v>
          </cell>
        </row>
        <row r="1449">
          <cell r="H1449" t="str">
            <v xml:space="preserve">  230A 上级上解支出</v>
          </cell>
          <cell r="I1449">
            <v>27886</v>
          </cell>
        </row>
        <row r="1450">
          <cell r="H1450" t="str">
            <v>2300209 体制上解支出</v>
          </cell>
          <cell r="I1450">
            <v>27886</v>
          </cell>
        </row>
        <row r="1451">
          <cell r="H1451" t="str">
            <v>2300210 出口退税专项上解支出</v>
          </cell>
        </row>
        <row r="1452">
          <cell r="H1452" t="str">
            <v>2300216 成品油价格和税费改革专项上解支出</v>
          </cell>
        </row>
        <row r="1453">
          <cell r="H1453" t="str">
            <v>2300351 专项上解支出</v>
          </cell>
        </row>
        <row r="1455">
          <cell r="H1455" t="str">
            <v xml:space="preserve">  230B 补助下级支出</v>
          </cell>
          <cell r="I1455">
            <v>0</v>
          </cell>
        </row>
        <row r="1456">
          <cell r="H1456" t="str">
            <v>23001 返还性支出</v>
          </cell>
          <cell r="I1456">
            <v>0</v>
          </cell>
        </row>
        <row r="1457">
          <cell r="H1457" t="str">
            <v>2300101 增值税和消费税税收返还支出</v>
          </cell>
        </row>
        <row r="1458">
          <cell r="H1458" t="str">
            <v>2300102 所得税基数返还支出</v>
          </cell>
        </row>
        <row r="1459">
          <cell r="H1459" t="str">
            <v>2300103 成品油价格和税费改革税收返还支出</v>
          </cell>
        </row>
        <row r="1460">
          <cell r="H1460" t="str">
            <v>2300199 其他税收返还支出</v>
          </cell>
        </row>
        <row r="1461">
          <cell r="H1461" t="str">
            <v>23002 一般性转移支付</v>
          </cell>
          <cell r="I1461">
            <v>0</v>
          </cell>
        </row>
        <row r="1462">
          <cell r="H1462" t="str">
            <v>2300201 体制补助支出</v>
          </cell>
        </row>
        <row r="1463">
          <cell r="H1463" t="str">
            <v>2300202 均衡性转移支付支出</v>
          </cell>
        </row>
        <row r="1464">
          <cell r="H1464" t="str">
            <v>2300203 革命老区及民族和边境地区转移支付支出</v>
          </cell>
        </row>
        <row r="1465">
          <cell r="H1465" t="str">
            <v>2300204 调整工资转移支付支出</v>
          </cell>
        </row>
        <row r="1466">
          <cell r="H1466" t="str">
            <v>2300206 农村税费改革转移支付支出</v>
          </cell>
        </row>
        <row r="1467">
          <cell r="H1467" t="str">
            <v>2300207 县级基本财力保障机制奖补资金支出</v>
          </cell>
        </row>
        <row r="1468">
          <cell r="H1468" t="str">
            <v>2300208 结算补助支出</v>
          </cell>
        </row>
        <row r="1469">
          <cell r="H1469" t="str">
            <v>2300211 化解债务补助支出</v>
          </cell>
        </row>
        <row r="1470">
          <cell r="H1470" t="str">
            <v>2300212 资源枯竭型城市转移支付补助支出</v>
          </cell>
        </row>
        <row r="1471">
          <cell r="H1471" t="str">
            <v>2300214 企业事业单位划转补助支出</v>
          </cell>
        </row>
        <row r="1472">
          <cell r="H1472" t="str">
            <v>2300215 成品油价格和税费改革转移支付补助支出</v>
          </cell>
        </row>
        <row r="1473">
          <cell r="H1473" t="str">
            <v>2300218 工商部门停征两费转移支付支出</v>
          </cell>
        </row>
        <row r="1474">
          <cell r="H1474" t="str">
            <v>2300220 基层公检法司转移支付支出</v>
          </cell>
        </row>
        <row r="1475">
          <cell r="H1475" t="str">
            <v>2300221 义务教育等转移支付支出</v>
          </cell>
        </row>
        <row r="1476">
          <cell r="H1476" t="str">
            <v>2300222 基本养老保险和低保等转移支付支出</v>
          </cell>
        </row>
        <row r="1477">
          <cell r="H1477" t="str">
            <v>2300223 新型农村合作医疗等转移支付支出</v>
          </cell>
        </row>
        <row r="1478">
          <cell r="H1478" t="str">
            <v>2300224 村级公益事业奖补等转移支付支出</v>
          </cell>
        </row>
        <row r="1479">
          <cell r="H1479" t="str">
            <v>2300225 产粮（油）大县奖励资金支出△</v>
          </cell>
        </row>
        <row r="1480">
          <cell r="H1480" t="str">
            <v>2300226 重点生态功能区转移支付支出★</v>
          </cell>
        </row>
        <row r="1481">
          <cell r="H1481" t="str">
            <v>2300299 其他一般性转移支付支出</v>
          </cell>
        </row>
        <row r="1482">
          <cell r="H1482" t="str">
            <v>23003 专项转移支付</v>
          </cell>
          <cell r="I1482">
            <v>0</v>
          </cell>
        </row>
        <row r="1483">
          <cell r="H1483" t="str">
            <v>2300301 一般公共服务</v>
          </cell>
        </row>
        <row r="1484">
          <cell r="H1484" t="str">
            <v>2300302 外交</v>
          </cell>
        </row>
        <row r="1485">
          <cell r="H1485" t="str">
            <v>2300303 国防</v>
          </cell>
        </row>
        <row r="1486">
          <cell r="H1486" t="str">
            <v>2300304 公共安全</v>
          </cell>
        </row>
        <row r="1487">
          <cell r="H1487" t="str">
            <v>2300305 教育</v>
          </cell>
        </row>
        <row r="1488">
          <cell r="H1488" t="str">
            <v>2300306 科学技术</v>
          </cell>
        </row>
        <row r="1489">
          <cell r="H1489" t="str">
            <v>2300307 文化体育与传媒</v>
          </cell>
        </row>
        <row r="1490">
          <cell r="H1490" t="str">
            <v>2300308 社会保障和就业</v>
          </cell>
        </row>
        <row r="1491">
          <cell r="H1491" t="str">
            <v>2300310 医疗卫生</v>
          </cell>
        </row>
        <row r="1492">
          <cell r="H1492" t="str">
            <v>2300311 节能环保</v>
          </cell>
        </row>
        <row r="1493">
          <cell r="H1493" t="str">
            <v>2300312 城乡社区事务</v>
          </cell>
        </row>
        <row r="1494">
          <cell r="H1494" t="str">
            <v>2300313 农林水事务</v>
          </cell>
        </row>
        <row r="1495">
          <cell r="H1495" t="str">
            <v>2300314 交通运输</v>
          </cell>
        </row>
        <row r="1496">
          <cell r="H1496" t="str">
            <v>2300315 资源勘探电力信息等事务</v>
          </cell>
        </row>
        <row r="1497">
          <cell r="H1497" t="str">
            <v>2300316 商业服务业等事务</v>
          </cell>
        </row>
        <row r="1498">
          <cell r="H1498" t="str">
            <v>2300317 金融监管等事务</v>
          </cell>
        </row>
        <row r="1499">
          <cell r="H1499" t="str">
            <v>2300318 地震灾后恢复重建</v>
          </cell>
        </row>
        <row r="1500">
          <cell r="H1500" t="str">
            <v>2300320 国土资源气象等事务</v>
          </cell>
        </row>
        <row r="1501">
          <cell r="H1501" t="str">
            <v>2300321 住房保障</v>
          </cell>
        </row>
        <row r="1502">
          <cell r="H1502" t="str">
            <v>2300322 粮油物资储备事务★</v>
          </cell>
        </row>
        <row r="1503">
          <cell r="H1503" t="str">
            <v>2300399 其他支出</v>
          </cell>
        </row>
        <row r="1504">
          <cell r="H1504" t="str">
            <v>23007 地震灾后恢复重建补助支出</v>
          </cell>
          <cell r="I1504">
            <v>0</v>
          </cell>
        </row>
        <row r="1505">
          <cell r="H1505" t="str">
            <v>2300701 地震灾后恢复重建补助支出（公共财政预算）</v>
          </cell>
        </row>
        <row r="1506">
          <cell r="H1506" t="str">
            <v>22812 地方政府债券还本</v>
          </cell>
          <cell r="I1506">
            <v>0</v>
          </cell>
        </row>
        <row r="1507">
          <cell r="H1507" t="str">
            <v>2281200 地方政府债券还本</v>
          </cell>
        </row>
        <row r="1508">
          <cell r="H1508" t="str">
            <v>23011 债券转贷支出</v>
          </cell>
          <cell r="I1508">
            <v>0</v>
          </cell>
        </row>
        <row r="1509">
          <cell r="H1509" t="str">
            <v>2301101 转贷地方政府债券支出</v>
          </cell>
        </row>
        <row r="1514">
          <cell r="H1514" t="str">
            <v>23013 援助其他地区支出</v>
          </cell>
          <cell r="I1514">
            <v>0</v>
          </cell>
        </row>
        <row r="1515">
          <cell r="H1515" t="str">
            <v>2301300 援助其他地区支出</v>
          </cell>
        </row>
        <row r="1516">
          <cell r="H1516" t="str">
            <v>23008 调出资金</v>
          </cell>
          <cell r="I1516">
            <v>0</v>
          </cell>
        </row>
        <row r="1517">
          <cell r="H1517" t="str">
            <v>2300801 公共财政预算调出资金★</v>
          </cell>
        </row>
        <row r="1518">
          <cell r="H1518" t="str">
            <v>2300899 其他调出资金</v>
          </cell>
        </row>
        <row r="1519">
          <cell r="H1519" t="str">
            <v>23009 年终结余</v>
          </cell>
          <cell r="I1519">
            <v>0</v>
          </cell>
        </row>
        <row r="1520">
          <cell r="H1520" t="str">
            <v>2300950 结转</v>
          </cell>
        </row>
        <row r="1521">
          <cell r="H1521" t="str">
            <v>2300951 净结余</v>
          </cell>
        </row>
        <row r="1524">
          <cell r="H1524" t="str">
            <v>支出总计</v>
          </cell>
          <cell r="I1524">
            <v>579886</v>
          </cell>
        </row>
      </sheetData>
      <sheetData sheetId="3">
        <row r="6">
          <cell r="D6" t="str">
            <v>201 一般公共服务</v>
          </cell>
          <cell r="E6">
            <v>61204</v>
          </cell>
        </row>
        <row r="7">
          <cell r="D7" t="str">
            <v>20101 人大事务</v>
          </cell>
          <cell r="E7">
            <v>952</v>
          </cell>
        </row>
        <row r="8">
          <cell r="D8" t="str">
            <v>20102 政协事务</v>
          </cell>
          <cell r="E8">
            <v>693</v>
          </cell>
        </row>
        <row r="9">
          <cell r="D9" t="str">
            <v>20103 政府办公厅（室）及相关机构事务</v>
          </cell>
          <cell r="E9">
            <v>19627</v>
          </cell>
        </row>
        <row r="10">
          <cell r="D10" t="str">
            <v>20104 发展与改革事务</v>
          </cell>
          <cell r="E10">
            <v>799</v>
          </cell>
        </row>
        <row r="11">
          <cell r="D11" t="str">
            <v>20105 统计信息事务</v>
          </cell>
          <cell r="E11">
            <v>770</v>
          </cell>
        </row>
        <row r="12">
          <cell r="D12" t="str">
            <v>20106 财政事务</v>
          </cell>
          <cell r="E12">
            <v>444</v>
          </cell>
        </row>
        <row r="13">
          <cell r="D13" t="str">
            <v>20107 税收事务</v>
          </cell>
          <cell r="E13">
            <v>7000</v>
          </cell>
        </row>
        <row r="14">
          <cell r="D14" t="str">
            <v>20108 审计事务</v>
          </cell>
          <cell r="E14">
            <v>440</v>
          </cell>
        </row>
        <row r="15">
          <cell r="D15" t="str">
            <v>20109 海关事务</v>
          </cell>
          <cell r="E15">
            <v>0</v>
          </cell>
        </row>
        <row r="16">
          <cell r="D16" t="str">
            <v>20110 人力资源事务</v>
          </cell>
          <cell r="E16">
            <v>965</v>
          </cell>
        </row>
        <row r="17">
          <cell r="D17" t="str">
            <v>20111 纪检监察事务</v>
          </cell>
          <cell r="E17">
            <v>576</v>
          </cell>
        </row>
        <row r="18">
          <cell r="D18" t="str">
            <v>20112 人口与计划生育事务</v>
          </cell>
          <cell r="E18">
            <v>3450</v>
          </cell>
        </row>
        <row r="19">
          <cell r="D19" t="str">
            <v>20113 商贸事务</v>
          </cell>
          <cell r="E19">
            <v>526</v>
          </cell>
        </row>
        <row r="20">
          <cell r="D20" t="str">
            <v>20114 知识产权事务</v>
          </cell>
          <cell r="E20">
            <v>0</v>
          </cell>
        </row>
        <row r="21">
          <cell r="D21" t="str">
            <v>20115 工商行政管理事务</v>
          </cell>
          <cell r="E21">
            <v>125</v>
          </cell>
        </row>
        <row r="22">
          <cell r="D22" t="str">
            <v>20117 质量技术监督与检验检疫事务</v>
          </cell>
          <cell r="E22">
            <v>15</v>
          </cell>
        </row>
        <row r="23">
          <cell r="D23" t="str">
            <v>20123 民族事务</v>
          </cell>
          <cell r="E23">
            <v>53</v>
          </cell>
        </row>
        <row r="24">
          <cell r="D24" t="str">
            <v>20124 宗教事务</v>
          </cell>
          <cell r="E24">
            <v>14</v>
          </cell>
        </row>
        <row r="25">
          <cell r="D25" t="str">
            <v>20125 港澳台侨事务</v>
          </cell>
          <cell r="E25">
            <v>41</v>
          </cell>
        </row>
        <row r="26">
          <cell r="D26" t="str">
            <v>20126 档案事务</v>
          </cell>
          <cell r="E26">
            <v>101</v>
          </cell>
        </row>
        <row r="27">
          <cell r="D27" t="str">
            <v>20128 民主党派及工商联事务</v>
          </cell>
          <cell r="E27">
            <v>379</v>
          </cell>
        </row>
        <row r="28">
          <cell r="D28" t="str">
            <v>20129 群众团体事务</v>
          </cell>
          <cell r="E28">
            <v>441</v>
          </cell>
        </row>
        <row r="29">
          <cell r="D29" t="str">
            <v>20131 党委办公厅（室）及相关机构事务</v>
          </cell>
          <cell r="E29">
            <v>1003</v>
          </cell>
        </row>
        <row r="30">
          <cell r="D30" t="str">
            <v>20132 组织事务</v>
          </cell>
          <cell r="E30">
            <v>1271</v>
          </cell>
        </row>
        <row r="31">
          <cell r="D31" t="str">
            <v>20133 宣传事务</v>
          </cell>
          <cell r="E31">
            <v>1103</v>
          </cell>
        </row>
        <row r="32">
          <cell r="D32" t="str">
            <v>20134 统战事务</v>
          </cell>
          <cell r="E32">
            <v>372</v>
          </cell>
        </row>
        <row r="33">
          <cell r="D33" t="str">
            <v>20135 对外联络事务</v>
          </cell>
          <cell r="E33">
            <v>0</v>
          </cell>
        </row>
        <row r="34">
          <cell r="D34" t="str">
            <v>20136 其他共产党事务支出</v>
          </cell>
          <cell r="E34">
            <v>478</v>
          </cell>
        </row>
        <row r="35">
          <cell r="D35" t="str">
            <v>20199 其他一般公共服务支出</v>
          </cell>
          <cell r="E35">
            <v>19566</v>
          </cell>
        </row>
        <row r="36">
          <cell r="D36" t="str">
            <v>202 外交</v>
          </cell>
          <cell r="E36">
            <v>0</v>
          </cell>
        </row>
        <row r="37">
          <cell r="D37" t="str">
            <v>20205 对外合作与交流</v>
          </cell>
          <cell r="E37">
            <v>0</v>
          </cell>
        </row>
        <row r="38">
          <cell r="D38" t="str">
            <v>20299 其他外交支出</v>
          </cell>
          <cell r="E38">
            <v>0</v>
          </cell>
        </row>
        <row r="39">
          <cell r="D39" t="str">
            <v>203 国防</v>
          </cell>
          <cell r="E39">
            <v>1372</v>
          </cell>
        </row>
        <row r="40">
          <cell r="D40" t="str">
            <v>20302 预备役部队</v>
          </cell>
          <cell r="E40">
            <v>90</v>
          </cell>
        </row>
        <row r="41">
          <cell r="D41" t="str">
            <v>20303 民兵</v>
          </cell>
          <cell r="E41">
            <v>153</v>
          </cell>
        </row>
        <row r="42">
          <cell r="D42" t="str">
            <v>20306 国防动员</v>
          </cell>
          <cell r="E42">
            <v>1022</v>
          </cell>
        </row>
        <row r="43">
          <cell r="D43" t="str">
            <v>20399 其他国防支出</v>
          </cell>
          <cell r="E43">
            <v>107</v>
          </cell>
        </row>
        <row r="44">
          <cell r="D44" t="str">
            <v>204 公共安全</v>
          </cell>
          <cell r="E44">
            <v>47243</v>
          </cell>
        </row>
        <row r="45">
          <cell r="D45" t="str">
            <v>20401 武装警察</v>
          </cell>
          <cell r="E45">
            <v>3454</v>
          </cell>
        </row>
        <row r="46">
          <cell r="D46" t="str">
            <v>20402 公安</v>
          </cell>
          <cell r="E46">
            <v>39052</v>
          </cell>
        </row>
        <row r="47">
          <cell r="D47" t="str">
            <v>20403 国家安全</v>
          </cell>
          <cell r="E47">
            <v>0</v>
          </cell>
        </row>
        <row r="48">
          <cell r="D48" t="str">
            <v>20404 检察</v>
          </cell>
          <cell r="E48">
            <v>1650</v>
          </cell>
        </row>
        <row r="49">
          <cell r="D49" t="str">
            <v>20405 法院</v>
          </cell>
          <cell r="E49">
            <v>2583</v>
          </cell>
        </row>
        <row r="50">
          <cell r="D50" t="str">
            <v>20406 司法</v>
          </cell>
          <cell r="E50">
            <v>504</v>
          </cell>
        </row>
        <row r="51">
          <cell r="D51" t="str">
            <v>20407 监狱</v>
          </cell>
          <cell r="E51">
            <v>0</v>
          </cell>
        </row>
        <row r="52">
          <cell r="D52" t="str">
            <v>20408 劳教</v>
          </cell>
          <cell r="E52">
            <v>0</v>
          </cell>
        </row>
        <row r="53">
          <cell r="D53" t="str">
            <v>20409 国家保密</v>
          </cell>
          <cell r="E53">
            <v>0</v>
          </cell>
        </row>
        <row r="54">
          <cell r="D54" t="str">
            <v>20410 缉私警察</v>
          </cell>
          <cell r="E54">
            <v>0</v>
          </cell>
        </row>
        <row r="55">
          <cell r="D55" t="str">
            <v>20499 其他公共安全支出</v>
          </cell>
          <cell r="E55">
            <v>0</v>
          </cell>
        </row>
        <row r="56">
          <cell r="D56" t="str">
            <v>205 教育</v>
          </cell>
          <cell r="E56">
            <v>65414</v>
          </cell>
        </row>
        <row r="57">
          <cell r="D57" t="str">
            <v>20501 教育管理事务</v>
          </cell>
          <cell r="E57">
            <v>250</v>
          </cell>
        </row>
        <row r="58">
          <cell r="D58" t="str">
            <v>20502 普通教育</v>
          </cell>
          <cell r="E58">
            <v>44068</v>
          </cell>
        </row>
        <row r="59">
          <cell r="D59" t="str">
            <v>20503 职业教育</v>
          </cell>
          <cell r="E59">
            <v>3443</v>
          </cell>
        </row>
        <row r="60">
          <cell r="D60" t="str">
            <v>20504 成人教育</v>
          </cell>
          <cell r="E60">
            <v>0</v>
          </cell>
        </row>
        <row r="61">
          <cell r="D61" t="str">
            <v>20505 广播电视教育</v>
          </cell>
          <cell r="E61">
            <v>0</v>
          </cell>
        </row>
        <row r="62">
          <cell r="D62" t="str">
            <v>20506 留学教育</v>
          </cell>
          <cell r="E62">
            <v>0</v>
          </cell>
        </row>
        <row r="63">
          <cell r="D63" t="str">
            <v>20507 特殊教育</v>
          </cell>
          <cell r="E63">
            <v>524</v>
          </cell>
        </row>
        <row r="64">
          <cell r="D64" t="str">
            <v>20508 教师进修及干部继续教育</v>
          </cell>
          <cell r="E64">
            <v>1129</v>
          </cell>
        </row>
        <row r="65">
          <cell r="D65" t="str">
            <v>20509 教育费附加安排的支出</v>
          </cell>
          <cell r="E65">
            <v>16000</v>
          </cell>
        </row>
        <row r="66">
          <cell r="D66" t="str">
            <v>20599 其他教育支出</v>
          </cell>
          <cell r="E66">
            <v>0</v>
          </cell>
        </row>
        <row r="67">
          <cell r="D67" t="str">
            <v>206 科学技术</v>
          </cell>
          <cell r="E67">
            <v>4519</v>
          </cell>
        </row>
        <row r="68">
          <cell r="D68" t="str">
            <v>20601 科学技术管理事务</v>
          </cell>
          <cell r="E68">
            <v>150</v>
          </cell>
        </row>
        <row r="69">
          <cell r="D69" t="str">
            <v>20602 基础研究</v>
          </cell>
          <cell r="E69">
            <v>0</v>
          </cell>
        </row>
        <row r="70">
          <cell r="D70" t="str">
            <v>20603 应用研究</v>
          </cell>
          <cell r="E70">
            <v>4000</v>
          </cell>
        </row>
        <row r="71">
          <cell r="D71" t="str">
            <v>20604 技术研究与开发</v>
          </cell>
          <cell r="E71">
            <v>0</v>
          </cell>
        </row>
        <row r="72">
          <cell r="D72" t="str">
            <v>20605 科技条件与服务</v>
          </cell>
          <cell r="E72">
            <v>0</v>
          </cell>
        </row>
        <row r="73">
          <cell r="D73" t="str">
            <v>20606 社会科学</v>
          </cell>
          <cell r="E73">
            <v>5</v>
          </cell>
        </row>
        <row r="74">
          <cell r="D74" t="str">
            <v>20607 科学技术普及</v>
          </cell>
          <cell r="E74">
            <v>364</v>
          </cell>
        </row>
        <row r="75">
          <cell r="D75" t="str">
            <v>20608 科技交流与合作</v>
          </cell>
          <cell r="E75">
            <v>0</v>
          </cell>
        </row>
        <row r="76">
          <cell r="D76" t="str">
            <v>20609 科技重大专项</v>
          </cell>
          <cell r="E76">
            <v>0</v>
          </cell>
        </row>
        <row r="77">
          <cell r="D77" t="str">
            <v>20699 其他科学技术支出</v>
          </cell>
          <cell r="E77">
            <v>0</v>
          </cell>
        </row>
        <row r="78">
          <cell r="D78" t="str">
            <v>207 文化体育与传媒</v>
          </cell>
          <cell r="E78">
            <v>4269</v>
          </cell>
        </row>
        <row r="79">
          <cell r="D79" t="str">
            <v>20701 文化</v>
          </cell>
          <cell r="E79">
            <v>3224</v>
          </cell>
        </row>
        <row r="80">
          <cell r="D80" t="str">
            <v>20702 文物</v>
          </cell>
          <cell r="E80">
            <v>28</v>
          </cell>
        </row>
        <row r="81">
          <cell r="D81" t="str">
            <v>20703 体育</v>
          </cell>
          <cell r="E81">
            <v>220</v>
          </cell>
        </row>
        <row r="82">
          <cell r="D82" t="str">
            <v>20704 广播影视</v>
          </cell>
          <cell r="E82">
            <v>0</v>
          </cell>
        </row>
        <row r="83">
          <cell r="D83" t="str">
            <v>20705 新闻出版</v>
          </cell>
          <cell r="E83">
            <v>797</v>
          </cell>
        </row>
        <row r="84">
          <cell r="D84" t="str">
            <v>20799 其他文化体育与传媒支出</v>
          </cell>
          <cell r="E84">
            <v>0</v>
          </cell>
        </row>
        <row r="85">
          <cell r="D85" t="str">
            <v>208 社会保障和就业</v>
          </cell>
          <cell r="E85">
            <v>57482</v>
          </cell>
        </row>
        <row r="86">
          <cell r="D86" t="str">
            <v>20801 人力资源和社会保障管理事务</v>
          </cell>
          <cell r="E86">
            <v>2129</v>
          </cell>
        </row>
        <row r="87">
          <cell r="D87" t="str">
            <v>20802 民政管理事务</v>
          </cell>
          <cell r="E87">
            <v>781</v>
          </cell>
        </row>
        <row r="88">
          <cell r="D88" t="str">
            <v>20803 财政对社会保险基金的补助</v>
          </cell>
          <cell r="E88">
            <v>9</v>
          </cell>
        </row>
        <row r="89">
          <cell r="D89" t="str">
            <v>20805 行政事业单位离退休</v>
          </cell>
          <cell r="E89">
            <v>40452</v>
          </cell>
        </row>
        <row r="90">
          <cell r="D90" t="str">
            <v>20806 企业改革补助</v>
          </cell>
          <cell r="E90">
            <v>0</v>
          </cell>
        </row>
        <row r="91">
          <cell r="D91" t="str">
            <v>20807 就业补助</v>
          </cell>
          <cell r="E91">
            <v>3300</v>
          </cell>
        </row>
        <row r="92">
          <cell r="D92" t="str">
            <v>20808 抚恤</v>
          </cell>
          <cell r="E92">
            <v>984</v>
          </cell>
        </row>
        <row r="93">
          <cell r="D93" t="str">
            <v>20809 退役安置</v>
          </cell>
          <cell r="E93">
            <v>3234</v>
          </cell>
        </row>
        <row r="94">
          <cell r="D94" t="str">
            <v>20810 社会福利</v>
          </cell>
          <cell r="E94">
            <v>5</v>
          </cell>
        </row>
        <row r="95">
          <cell r="D95" t="str">
            <v>20811 残疾人事业</v>
          </cell>
          <cell r="E95">
            <v>43</v>
          </cell>
        </row>
        <row r="96">
          <cell r="D96" t="str">
            <v>20812 城市居民最低生活保障★</v>
          </cell>
          <cell r="E96">
            <v>500</v>
          </cell>
        </row>
        <row r="97">
          <cell r="D97" t="str">
            <v>20813 其他城市生活救助★</v>
          </cell>
          <cell r="E97">
            <v>270</v>
          </cell>
        </row>
        <row r="98">
          <cell r="D98" t="str">
            <v>20815 自然灾害生活救助</v>
          </cell>
          <cell r="E98">
            <v>0</v>
          </cell>
        </row>
        <row r="99">
          <cell r="D99" t="str">
            <v>20816 红十字事业</v>
          </cell>
          <cell r="E99">
            <v>29</v>
          </cell>
        </row>
        <row r="100">
          <cell r="D100" t="str">
            <v>20817 农村最低生活保障★</v>
          </cell>
          <cell r="E100">
            <v>0</v>
          </cell>
        </row>
        <row r="101">
          <cell r="D101" t="str">
            <v>20818 其他农村生活救助★</v>
          </cell>
          <cell r="E101">
            <v>0</v>
          </cell>
        </row>
        <row r="102">
          <cell r="D102" t="str">
            <v>20824 补充道路交通事故社会救助基金</v>
          </cell>
          <cell r="E102">
            <v>0</v>
          </cell>
        </row>
        <row r="103">
          <cell r="D103" t="str">
            <v>20899 其他社会保障和就业支出</v>
          </cell>
          <cell r="E103">
            <v>5746</v>
          </cell>
        </row>
        <row r="104">
          <cell r="D104" t="str">
            <v>210 医疗卫生</v>
          </cell>
          <cell r="E104">
            <v>15684</v>
          </cell>
        </row>
        <row r="105">
          <cell r="D105" t="str">
            <v>21001 医疗卫生管理事务</v>
          </cell>
          <cell r="E105">
            <v>174</v>
          </cell>
        </row>
        <row r="106">
          <cell r="D106" t="str">
            <v>21002 公立医院</v>
          </cell>
          <cell r="E106">
            <v>303</v>
          </cell>
        </row>
        <row r="107">
          <cell r="D107" t="str">
            <v>21003 基层医疗卫生机构</v>
          </cell>
          <cell r="E107">
            <v>262</v>
          </cell>
        </row>
        <row r="108">
          <cell r="D108" t="str">
            <v>21004 公共卫生</v>
          </cell>
          <cell r="E108">
            <v>3977</v>
          </cell>
        </row>
        <row r="109">
          <cell r="D109" t="str">
            <v>21005 医疗保障</v>
          </cell>
          <cell r="E109">
            <v>10878</v>
          </cell>
        </row>
        <row r="110">
          <cell r="D110" t="str">
            <v>21006 中医药</v>
          </cell>
          <cell r="E110">
            <v>0</v>
          </cell>
        </row>
        <row r="111">
          <cell r="D111" t="str">
            <v>21010 食品和药品监督管理事务</v>
          </cell>
          <cell r="E111">
            <v>90</v>
          </cell>
        </row>
        <row r="112">
          <cell r="D112" t="str">
            <v>21099 其他医疗卫生支出</v>
          </cell>
          <cell r="E112">
            <v>0</v>
          </cell>
        </row>
        <row r="113">
          <cell r="D113" t="str">
            <v>211 节能环保</v>
          </cell>
          <cell r="E113">
            <v>613</v>
          </cell>
        </row>
        <row r="114">
          <cell r="D114" t="str">
            <v>21101 环境保护管理事务</v>
          </cell>
          <cell r="E114">
            <v>327</v>
          </cell>
        </row>
        <row r="115">
          <cell r="D115" t="str">
            <v>21102 环境监测与监察</v>
          </cell>
          <cell r="E115">
            <v>0</v>
          </cell>
        </row>
        <row r="116">
          <cell r="D116" t="str">
            <v>21103 污染防治</v>
          </cell>
          <cell r="E116">
            <v>286</v>
          </cell>
        </row>
        <row r="117">
          <cell r="D117" t="str">
            <v>21104 自然生态保护</v>
          </cell>
          <cell r="E117">
            <v>0</v>
          </cell>
        </row>
        <row r="118">
          <cell r="D118" t="str">
            <v>21105 天然林保护</v>
          </cell>
          <cell r="E118">
            <v>0</v>
          </cell>
        </row>
        <row r="119">
          <cell r="D119" t="str">
            <v>21106 退耕还林</v>
          </cell>
          <cell r="E119">
            <v>0</v>
          </cell>
        </row>
        <row r="120">
          <cell r="D120" t="str">
            <v>21107 风沙荒漠治理</v>
          </cell>
          <cell r="E120">
            <v>0</v>
          </cell>
        </row>
        <row r="121">
          <cell r="D121" t="str">
            <v>21108 退牧还草</v>
          </cell>
          <cell r="E121">
            <v>0</v>
          </cell>
        </row>
        <row r="122">
          <cell r="D122" t="str">
            <v>21109 已垦草原退耕还草</v>
          </cell>
          <cell r="E122">
            <v>0</v>
          </cell>
        </row>
        <row r="123">
          <cell r="D123" t="str">
            <v>21110 能源节约利用</v>
          </cell>
          <cell r="E123">
            <v>0</v>
          </cell>
        </row>
        <row r="124">
          <cell r="D124" t="str">
            <v>21111 污染减排</v>
          </cell>
          <cell r="E124">
            <v>0</v>
          </cell>
        </row>
        <row r="125">
          <cell r="D125" t="str">
            <v>21112 可再生能源</v>
          </cell>
          <cell r="E125">
            <v>0</v>
          </cell>
        </row>
        <row r="126">
          <cell r="D126" t="str">
            <v>21113 资源综合利用</v>
          </cell>
          <cell r="E126">
            <v>0</v>
          </cell>
        </row>
        <row r="127">
          <cell r="D127" t="str">
            <v>21114 能源管理事务</v>
          </cell>
          <cell r="E127">
            <v>0</v>
          </cell>
        </row>
        <row r="128">
          <cell r="D128" t="str">
            <v>21199 其他节能环保支出</v>
          </cell>
          <cell r="E128">
            <v>0</v>
          </cell>
        </row>
        <row r="129">
          <cell r="D129" t="str">
            <v>212 城乡社区事务</v>
          </cell>
          <cell r="E129">
            <v>232815</v>
          </cell>
        </row>
        <row r="130">
          <cell r="D130" t="str">
            <v>21201 城乡社区管理事务</v>
          </cell>
          <cell r="E130">
            <v>2563</v>
          </cell>
        </row>
        <row r="131">
          <cell r="D131" t="str">
            <v>21202 城乡社区规划与管理</v>
          </cell>
          <cell r="E131">
            <v>0</v>
          </cell>
        </row>
        <row r="132">
          <cell r="D132" t="str">
            <v>21203 城乡社区公共设施</v>
          </cell>
          <cell r="E132">
            <v>150000</v>
          </cell>
        </row>
        <row r="133">
          <cell r="D133" t="str">
            <v>21205 城乡社区环境卫生</v>
          </cell>
          <cell r="E133">
            <v>79268</v>
          </cell>
        </row>
        <row r="134">
          <cell r="D134" t="str">
            <v>21206 建设市场管理与监督</v>
          </cell>
          <cell r="E134">
            <v>0</v>
          </cell>
        </row>
        <row r="135">
          <cell r="D135" t="str">
            <v>21299 其他城乡社区事务支出</v>
          </cell>
          <cell r="E135">
            <v>984</v>
          </cell>
        </row>
        <row r="136">
          <cell r="D136" t="str">
            <v>213 农林水事务</v>
          </cell>
          <cell r="E136">
            <v>152</v>
          </cell>
        </row>
        <row r="137">
          <cell r="D137" t="str">
            <v>21301 农业</v>
          </cell>
          <cell r="E137">
            <v>152</v>
          </cell>
        </row>
        <row r="138">
          <cell r="D138" t="str">
            <v>21302 林业</v>
          </cell>
          <cell r="E138">
            <v>0</v>
          </cell>
        </row>
        <row r="139">
          <cell r="D139" t="str">
            <v>21303 水利</v>
          </cell>
          <cell r="E139">
            <v>0</v>
          </cell>
        </row>
        <row r="140">
          <cell r="D140" t="str">
            <v>21304 南水北调</v>
          </cell>
          <cell r="E140">
            <v>0</v>
          </cell>
        </row>
        <row r="141">
          <cell r="D141" t="str">
            <v>21305 扶贫</v>
          </cell>
          <cell r="E141">
            <v>0</v>
          </cell>
        </row>
        <row r="142">
          <cell r="D142" t="str">
            <v>21306 农业综合开发</v>
          </cell>
          <cell r="E142">
            <v>0</v>
          </cell>
        </row>
        <row r="143">
          <cell r="D143" t="str">
            <v>21307 农村综合改革</v>
          </cell>
          <cell r="E143">
            <v>0</v>
          </cell>
        </row>
        <row r="144">
          <cell r="D144" t="str">
            <v>21399 其他农林水事务支出</v>
          </cell>
          <cell r="E144">
            <v>0</v>
          </cell>
        </row>
        <row r="145">
          <cell r="D145" t="str">
            <v>214 交通运输</v>
          </cell>
          <cell r="E145">
            <v>0</v>
          </cell>
        </row>
        <row r="146">
          <cell r="D146" t="str">
            <v>21401 公路水路运输</v>
          </cell>
          <cell r="E146">
            <v>0</v>
          </cell>
        </row>
        <row r="147">
          <cell r="D147" t="str">
            <v>21402 铁路运输</v>
          </cell>
          <cell r="E147">
            <v>0</v>
          </cell>
        </row>
        <row r="148">
          <cell r="D148" t="str">
            <v>21403 民用航空运输</v>
          </cell>
          <cell r="E148">
            <v>0</v>
          </cell>
        </row>
        <row r="149">
          <cell r="D149" t="str">
            <v>21404 石油价格改革对交通运输的补贴</v>
          </cell>
          <cell r="E149">
            <v>0</v>
          </cell>
        </row>
        <row r="150">
          <cell r="D150" t="str">
            <v>21405 邮政业支出</v>
          </cell>
          <cell r="E150">
            <v>0</v>
          </cell>
        </row>
        <row r="151">
          <cell r="D151" t="str">
            <v>21406 车辆购置税支出</v>
          </cell>
          <cell r="E151">
            <v>0</v>
          </cell>
        </row>
        <row r="152">
          <cell r="D152" t="str">
            <v>21499 其他交通运输支出</v>
          </cell>
          <cell r="E152">
            <v>0</v>
          </cell>
        </row>
        <row r="153">
          <cell r="D153" t="str">
            <v>215 资源勘探电力信息等事务</v>
          </cell>
          <cell r="E153">
            <v>12699</v>
          </cell>
        </row>
        <row r="154">
          <cell r="D154" t="str">
            <v>21501 资源勘探开发和服务支出</v>
          </cell>
          <cell r="E154">
            <v>0</v>
          </cell>
        </row>
        <row r="155">
          <cell r="D155" t="str">
            <v>21502 制造业</v>
          </cell>
          <cell r="E155">
            <v>0</v>
          </cell>
        </row>
        <row r="156">
          <cell r="D156" t="str">
            <v>21503 建筑业</v>
          </cell>
          <cell r="E156">
            <v>0</v>
          </cell>
        </row>
        <row r="157">
          <cell r="D157" t="str">
            <v>21504 电力监管支出</v>
          </cell>
          <cell r="E157">
            <v>0</v>
          </cell>
        </row>
        <row r="158">
          <cell r="D158" t="str">
            <v>21505 工业和信息产业监管支出</v>
          </cell>
          <cell r="E158">
            <v>0</v>
          </cell>
        </row>
        <row r="159">
          <cell r="D159" t="str">
            <v>21506 安全生产监管</v>
          </cell>
          <cell r="E159">
            <v>439</v>
          </cell>
        </row>
        <row r="160">
          <cell r="D160" t="str">
            <v>21507 国有资产监管</v>
          </cell>
          <cell r="E160">
            <v>0</v>
          </cell>
        </row>
        <row r="161">
          <cell r="D161" t="str">
            <v>21508 支持中小企业发展和管理支出</v>
          </cell>
          <cell r="E161">
            <v>12260</v>
          </cell>
        </row>
        <row r="162">
          <cell r="D162" t="str">
            <v>21599 其他资源勘探电力信息等事务支出</v>
          </cell>
          <cell r="E162">
            <v>0</v>
          </cell>
        </row>
        <row r="163">
          <cell r="D163" t="str">
            <v>216 商业服务业等事务</v>
          </cell>
          <cell r="E163">
            <v>2283</v>
          </cell>
        </row>
        <row r="164">
          <cell r="D164" t="str">
            <v>21602 商业流通事务</v>
          </cell>
          <cell r="E164">
            <v>0</v>
          </cell>
        </row>
        <row r="165">
          <cell r="D165" t="str">
            <v>21605 旅游业管理与服务支出</v>
          </cell>
          <cell r="E165">
            <v>283</v>
          </cell>
        </row>
        <row r="166">
          <cell r="D166" t="str">
            <v>21606 涉外发展服务支出</v>
          </cell>
          <cell r="E166">
            <v>0</v>
          </cell>
        </row>
        <row r="167">
          <cell r="D167" t="str">
            <v>21699 其他商业服务业等事务支出</v>
          </cell>
          <cell r="E167">
            <v>2000</v>
          </cell>
        </row>
        <row r="168">
          <cell r="D168" t="str">
            <v>217 金融监管等事务支出</v>
          </cell>
          <cell r="E168">
            <v>9179</v>
          </cell>
        </row>
        <row r="169">
          <cell r="D169" t="str">
            <v>21705 农村金融发展支出</v>
          </cell>
          <cell r="E169">
            <v>0</v>
          </cell>
        </row>
        <row r="170">
          <cell r="D170" t="str">
            <v>21799 其他金融监管等事务支出</v>
          </cell>
          <cell r="E170">
            <v>9179</v>
          </cell>
        </row>
        <row r="171">
          <cell r="D171" t="str">
            <v>218 地震灾后恢复重建支出</v>
          </cell>
          <cell r="E171">
            <v>0</v>
          </cell>
        </row>
        <row r="172">
          <cell r="D172" t="str">
            <v>21801 倒塌毁损民房恢复重建</v>
          </cell>
          <cell r="E172">
            <v>0</v>
          </cell>
        </row>
        <row r="173">
          <cell r="D173" t="str">
            <v>21802 基础设施恢复重建</v>
          </cell>
          <cell r="E173">
            <v>0</v>
          </cell>
        </row>
        <row r="174">
          <cell r="D174" t="str">
            <v>21803 公益服务设施恢复重建</v>
          </cell>
          <cell r="E174">
            <v>0</v>
          </cell>
        </row>
        <row r="175">
          <cell r="D175" t="str">
            <v>21804 农业林业恢复生产和重建</v>
          </cell>
          <cell r="E175">
            <v>0</v>
          </cell>
        </row>
        <row r="176">
          <cell r="D176" t="str">
            <v>21805 工商企业恢复生产和重建</v>
          </cell>
          <cell r="E176">
            <v>0</v>
          </cell>
        </row>
        <row r="177">
          <cell r="D177" t="str">
            <v>21806 党政机关恢复重建</v>
          </cell>
          <cell r="E177">
            <v>0</v>
          </cell>
        </row>
        <row r="178">
          <cell r="D178" t="str">
            <v>21807 军队武警恢复重建支出</v>
          </cell>
          <cell r="E178">
            <v>0</v>
          </cell>
        </row>
        <row r="179">
          <cell r="D179" t="str">
            <v>21899 其他恢复重建支出</v>
          </cell>
          <cell r="E179">
            <v>0</v>
          </cell>
        </row>
        <row r="180">
          <cell r="D180" t="str">
            <v>219 援助其他地区支出</v>
          </cell>
          <cell r="E180">
            <v>5000</v>
          </cell>
        </row>
        <row r="181">
          <cell r="D181" t="str">
            <v>21901 一般公共服务</v>
          </cell>
          <cell r="E181">
            <v>0</v>
          </cell>
        </row>
        <row r="182">
          <cell r="D182" t="str">
            <v>21902 教育</v>
          </cell>
          <cell r="E182">
            <v>0</v>
          </cell>
        </row>
        <row r="183">
          <cell r="D183" t="str">
            <v>21903 文化体育与传媒</v>
          </cell>
          <cell r="E183">
            <v>0</v>
          </cell>
        </row>
        <row r="184">
          <cell r="D184" t="str">
            <v>21904 医疗卫生</v>
          </cell>
          <cell r="E184">
            <v>0</v>
          </cell>
        </row>
        <row r="185">
          <cell r="D185" t="str">
            <v>21905 节能环保</v>
          </cell>
          <cell r="E185">
            <v>0</v>
          </cell>
        </row>
        <row r="186">
          <cell r="D186" t="str">
            <v>21906 农业</v>
          </cell>
          <cell r="E186">
            <v>0</v>
          </cell>
        </row>
        <row r="187">
          <cell r="D187" t="str">
            <v>21907 交通运输</v>
          </cell>
          <cell r="E187">
            <v>0</v>
          </cell>
        </row>
        <row r="188">
          <cell r="D188" t="str">
            <v>21908 住房保障</v>
          </cell>
          <cell r="E188">
            <v>0</v>
          </cell>
        </row>
        <row r="189">
          <cell r="D189" t="str">
            <v>21999 其他支出</v>
          </cell>
          <cell r="E189">
            <v>5000</v>
          </cell>
        </row>
        <row r="190">
          <cell r="D190" t="str">
            <v>220 国土资源气象等事务</v>
          </cell>
          <cell r="E190">
            <v>0</v>
          </cell>
        </row>
        <row r="191">
          <cell r="D191" t="str">
            <v>22001 国土资源事务</v>
          </cell>
          <cell r="E191">
            <v>0</v>
          </cell>
        </row>
        <row r="192">
          <cell r="D192" t="str">
            <v>22002 海洋管理事务</v>
          </cell>
          <cell r="E192">
            <v>0</v>
          </cell>
        </row>
        <row r="193">
          <cell r="D193" t="str">
            <v>22003 测绘事务</v>
          </cell>
          <cell r="E193">
            <v>0</v>
          </cell>
        </row>
        <row r="194">
          <cell r="D194" t="str">
            <v>22004 地震事务</v>
          </cell>
          <cell r="E194">
            <v>0</v>
          </cell>
        </row>
        <row r="195">
          <cell r="D195" t="str">
            <v>22005 气象事务</v>
          </cell>
          <cell r="E195">
            <v>0</v>
          </cell>
        </row>
        <row r="196">
          <cell r="D196" t="str">
            <v>22099 其他国土资源气象等事务支出★</v>
          </cell>
          <cell r="E196">
            <v>0</v>
          </cell>
        </row>
        <row r="197">
          <cell r="D197" t="str">
            <v>221 住房保障支出</v>
          </cell>
          <cell r="E197">
            <v>8972</v>
          </cell>
        </row>
        <row r="198">
          <cell r="D198" t="str">
            <v>22101 保障性安居工程支出</v>
          </cell>
          <cell r="E198">
            <v>0</v>
          </cell>
        </row>
        <row r="199">
          <cell r="D199" t="str">
            <v>22102 住房改革支出</v>
          </cell>
          <cell r="E199">
            <v>8972</v>
          </cell>
        </row>
        <row r="200">
          <cell r="D200" t="str">
            <v>22103 城乡社区住宅</v>
          </cell>
          <cell r="E200">
            <v>0</v>
          </cell>
        </row>
        <row r="201">
          <cell r="D201" t="str">
            <v>222 粮油物资储备事务★</v>
          </cell>
          <cell r="E201">
            <v>0</v>
          </cell>
        </row>
        <row r="202">
          <cell r="D202" t="str">
            <v>22201 粮油事务</v>
          </cell>
          <cell r="E202">
            <v>0</v>
          </cell>
        </row>
        <row r="203">
          <cell r="D203" t="str">
            <v>22202 物资事务</v>
          </cell>
          <cell r="E203">
            <v>0</v>
          </cell>
        </row>
        <row r="204">
          <cell r="D204" t="str">
            <v>22203 能源储备★</v>
          </cell>
          <cell r="E204">
            <v>0</v>
          </cell>
        </row>
        <row r="205">
          <cell r="D205" t="str">
            <v>22204 粮油储备★</v>
          </cell>
          <cell r="E205">
            <v>0</v>
          </cell>
        </row>
        <row r="206">
          <cell r="D206" t="str">
            <v>22205 重要商品储备★</v>
          </cell>
          <cell r="E206">
            <v>0</v>
          </cell>
        </row>
        <row r="207">
          <cell r="D207" t="str">
            <v>227 预备费</v>
          </cell>
          <cell r="E207">
            <v>0</v>
          </cell>
        </row>
        <row r="208">
          <cell r="D208" t="str">
            <v>22700 预备费</v>
          </cell>
          <cell r="E208">
            <v>0</v>
          </cell>
        </row>
        <row r="209">
          <cell r="D209" t="str">
            <v>228 国债还本付息支出</v>
          </cell>
          <cell r="E209">
            <v>0</v>
          </cell>
        </row>
        <row r="210">
          <cell r="D210" t="str">
            <v>22807 地方向国外借款还本</v>
          </cell>
          <cell r="E210">
            <v>0</v>
          </cell>
        </row>
        <row r="211">
          <cell r="D211" t="str">
            <v>22808 国内债务付息</v>
          </cell>
          <cell r="E211">
            <v>0</v>
          </cell>
        </row>
        <row r="212">
          <cell r="D212" t="str">
            <v>22809 国外债务付息★</v>
          </cell>
          <cell r="E212">
            <v>0</v>
          </cell>
        </row>
        <row r="213">
          <cell r="D213" t="str">
            <v>22810 国内外债务发行</v>
          </cell>
          <cell r="E213">
            <v>0</v>
          </cell>
        </row>
        <row r="214">
          <cell r="D214" t="str">
            <v>22811 补充还贷准备金</v>
          </cell>
          <cell r="E214">
            <v>0</v>
          </cell>
        </row>
        <row r="215">
          <cell r="D215" t="str">
            <v>22813 地方政府债券付息</v>
          </cell>
          <cell r="E215">
            <v>0</v>
          </cell>
        </row>
        <row r="216">
          <cell r="D216" t="str">
            <v>229 其他支出</v>
          </cell>
          <cell r="E216">
            <v>23100</v>
          </cell>
        </row>
        <row r="217">
          <cell r="D217" t="str">
            <v>22902 年初预留</v>
          </cell>
          <cell r="E217">
            <v>0</v>
          </cell>
        </row>
        <row r="218">
          <cell r="D218" t="str">
            <v>22906 汶川地震捐赠支出</v>
          </cell>
          <cell r="E218">
            <v>0</v>
          </cell>
        </row>
        <row r="219">
          <cell r="D219" t="str">
            <v>22999 其他支出</v>
          </cell>
          <cell r="E219">
            <v>23100</v>
          </cell>
        </row>
        <row r="224">
          <cell r="D224" t="str">
            <v>支出合计</v>
          </cell>
          <cell r="E224">
            <v>552000</v>
          </cell>
        </row>
      </sheetData>
      <sheetData sheetId="4">
        <row r="6">
          <cell r="D6" t="str">
            <v>201 一般公共服务</v>
          </cell>
          <cell r="E6">
            <v>61204</v>
          </cell>
        </row>
        <row r="7">
          <cell r="D7" t="str">
            <v>202 外交</v>
          </cell>
          <cell r="E7">
            <v>0</v>
          </cell>
        </row>
        <row r="8">
          <cell r="D8" t="str">
            <v>203 国防</v>
          </cell>
          <cell r="E8">
            <v>1372</v>
          </cell>
        </row>
        <row r="9">
          <cell r="D9" t="str">
            <v>204 公共安全</v>
          </cell>
          <cell r="E9">
            <v>47243</v>
          </cell>
        </row>
        <row r="10">
          <cell r="D10" t="str">
            <v>205 教育</v>
          </cell>
          <cell r="E10">
            <v>65414</v>
          </cell>
        </row>
        <row r="11">
          <cell r="D11" t="str">
            <v>206 科学技术</v>
          </cell>
          <cell r="E11">
            <v>4519</v>
          </cell>
        </row>
        <row r="12">
          <cell r="D12" t="str">
            <v>207 文化体育与传媒</v>
          </cell>
          <cell r="E12">
            <v>4269</v>
          </cell>
        </row>
        <row r="13">
          <cell r="D13" t="str">
            <v>208 社会保障和就业</v>
          </cell>
          <cell r="E13">
            <v>57482</v>
          </cell>
        </row>
        <row r="14">
          <cell r="D14" t="str">
            <v>210 医疗卫生</v>
          </cell>
          <cell r="E14">
            <v>15684</v>
          </cell>
        </row>
        <row r="15">
          <cell r="D15" t="str">
            <v>211 节能环保</v>
          </cell>
          <cell r="E15">
            <v>613</v>
          </cell>
        </row>
        <row r="16">
          <cell r="D16" t="str">
            <v>212 城乡社区事务</v>
          </cell>
          <cell r="E16">
            <v>232815</v>
          </cell>
        </row>
        <row r="17">
          <cell r="D17" t="str">
            <v>213 农林水事务</v>
          </cell>
          <cell r="E17">
            <v>152</v>
          </cell>
        </row>
        <row r="18">
          <cell r="D18" t="str">
            <v>214 交通运输</v>
          </cell>
          <cell r="E18">
            <v>0</v>
          </cell>
        </row>
        <row r="19">
          <cell r="D19" t="str">
            <v>215 资源勘探电力信息等事务</v>
          </cell>
          <cell r="E19">
            <v>12699</v>
          </cell>
        </row>
        <row r="20">
          <cell r="D20" t="str">
            <v>216 商业服务业等事务</v>
          </cell>
          <cell r="E20">
            <v>2283</v>
          </cell>
        </row>
        <row r="21">
          <cell r="D21" t="str">
            <v>217 金融监管等事务支出</v>
          </cell>
          <cell r="E21">
            <v>9179</v>
          </cell>
        </row>
        <row r="22">
          <cell r="D22" t="str">
            <v>218 地震灾后恢复重建支出</v>
          </cell>
          <cell r="E22">
            <v>0</v>
          </cell>
        </row>
        <row r="23">
          <cell r="D23" t="str">
            <v>219 援助其他地区支出</v>
          </cell>
          <cell r="E23">
            <v>5000</v>
          </cell>
        </row>
        <row r="24">
          <cell r="D24" t="str">
            <v>220 国土资源气象等事务</v>
          </cell>
          <cell r="E24">
            <v>0</v>
          </cell>
        </row>
        <row r="25">
          <cell r="D25" t="str">
            <v>221 住房保障支出</v>
          </cell>
          <cell r="E25">
            <v>8972</v>
          </cell>
        </row>
        <row r="26">
          <cell r="D26" t="str">
            <v>222 粮油物资储备事务★</v>
          </cell>
          <cell r="E26">
            <v>0</v>
          </cell>
        </row>
        <row r="27">
          <cell r="D27" t="str">
            <v>227 预备费</v>
          </cell>
          <cell r="E27">
            <v>0</v>
          </cell>
        </row>
        <row r="28">
          <cell r="D28" t="str">
            <v>228 国债还本付息支出</v>
          </cell>
          <cell r="E28">
            <v>0</v>
          </cell>
        </row>
        <row r="29">
          <cell r="D29" t="str">
            <v>229 其他支出</v>
          </cell>
          <cell r="E29">
            <v>23100</v>
          </cell>
        </row>
        <row r="38">
          <cell r="D38" t="str">
            <v>230 转移性支出</v>
          </cell>
          <cell r="E38">
            <v>27886</v>
          </cell>
        </row>
        <row r="43">
          <cell r="D43" t="str">
            <v>支出合计</v>
          </cell>
          <cell r="E43">
            <v>579886</v>
          </cell>
        </row>
      </sheetData>
      <sheetData sheetId="5">
        <row r="6">
          <cell r="H6" t="str">
            <v>205 教育</v>
          </cell>
          <cell r="I6">
            <v>0</v>
          </cell>
        </row>
        <row r="7">
          <cell r="H7" t="str">
            <v>20510 地方教育附加安排的支出</v>
          </cell>
        </row>
        <row r="8">
          <cell r="H8" t="str">
            <v>207 文化体育与传媒</v>
          </cell>
          <cell r="I8">
            <v>0</v>
          </cell>
        </row>
        <row r="9">
          <cell r="H9" t="str">
            <v>20706 文化事业建设费安排的支出</v>
          </cell>
        </row>
        <row r="10">
          <cell r="H10" t="str">
            <v>20707 国家电影事业发展专项资金支出</v>
          </cell>
        </row>
        <row r="11">
          <cell r="H11" t="str">
            <v>208 社会保障和就业</v>
          </cell>
          <cell r="I11">
            <v>3000</v>
          </cell>
        </row>
        <row r="12">
          <cell r="H12" t="str">
            <v>20822 大中型水库移民后期扶持基金支出</v>
          </cell>
        </row>
        <row r="13">
          <cell r="H13" t="str">
            <v>20823 小型水库移民扶助基金支出</v>
          </cell>
        </row>
        <row r="14">
          <cell r="H14" t="str">
            <v>20860 残疾人就业保障金支出</v>
          </cell>
          <cell r="I14">
            <v>3000</v>
          </cell>
        </row>
        <row r="15">
          <cell r="H15" t="str">
            <v>212 城乡社区事务</v>
          </cell>
          <cell r="I15">
            <v>0</v>
          </cell>
        </row>
        <row r="16">
          <cell r="H16" t="str">
            <v>21207 政府住房基金支出</v>
          </cell>
        </row>
        <row r="17">
          <cell r="H17" t="str">
            <v>21208 国有土地使用权出让收入安排的支出</v>
          </cell>
        </row>
        <row r="18">
          <cell r="H18" t="str">
            <v>21209 城市公用事业附加安排的支出</v>
          </cell>
        </row>
        <row r="19">
          <cell r="H19" t="str">
            <v>21210 国有土地收益基金支出</v>
          </cell>
        </row>
        <row r="20">
          <cell r="H20" t="str">
            <v>21211 农业土地开发资金支出</v>
          </cell>
        </row>
        <row r="21">
          <cell r="H21" t="str">
            <v>21212 新增建设用地土地有偿使用费安排的支出★</v>
          </cell>
        </row>
        <row r="22">
          <cell r="H22" t="str">
            <v>21213 城市基础设施配套费安排的支出</v>
          </cell>
        </row>
        <row r="23">
          <cell r="H23" t="str">
            <v>213 农林水事务</v>
          </cell>
          <cell r="I23">
            <v>0</v>
          </cell>
        </row>
        <row r="24">
          <cell r="H24" t="str">
            <v>21360 新菜地开发建设基金支出</v>
          </cell>
        </row>
        <row r="25">
          <cell r="H25" t="str">
            <v>21361 育林基金支出</v>
          </cell>
        </row>
        <row r="26">
          <cell r="H26" t="str">
            <v>21362 森林植被恢复费安排的支出</v>
          </cell>
        </row>
        <row r="27">
          <cell r="H27" t="str">
            <v>21363 中央水利建设基金支出</v>
          </cell>
        </row>
        <row r="28">
          <cell r="H28" t="str">
            <v>21364 地方水利建设基金支出</v>
          </cell>
        </row>
        <row r="29">
          <cell r="H29" t="str">
            <v>21366 大中型水库库区基金支出</v>
          </cell>
        </row>
        <row r="30">
          <cell r="H30" t="str">
            <v>21367 三峡水库库区基金支出</v>
          </cell>
        </row>
        <row r="31">
          <cell r="H31" t="str">
            <v>21368 南水北调工程基金支出</v>
          </cell>
        </row>
        <row r="32">
          <cell r="H32" t="str">
            <v>21369 国家重大水利工程建设基金支出</v>
          </cell>
        </row>
        <row r="33">
          <cell r="H33" t="str">
            <v>214 交通运输</v>
          </cell>
          <cell r="I33">
            <v>0</v>
          </cell>
        </row>
        <row r="34">
          <cell r="H34" t="str">
            <v>21401 公路水路运输</v>
          </cell>
        </row>
        <row r="35">
          <cell r="H35" t="str">
            <v>21460 海南省高等级公路车辆通行附加费安排的支出</v>
          </cell>
        </row>
        <row r="36">
          <cell r="H36" t="str">
            <v>21461 转让政府还贷道路收费权收入安排的支出</v>
          </cell>
        </row>
        <row r="37">
          <cell r="H37" t="str">
            <v>21462 车辆通行费安排的支出</v>
          </cell>
        </row>
        <row r="38">
          <cell r="H38" t="str">
            <v>21463 港口建设费安排的支出</v>
          </cell>
        </row>
        <row r="39">
          <cell r="H39" t="str">
            <v>21464 铁路建设基金支出</v>
          </cell>
        </row>
        <row r="40">
          <cell r="H40" t="str">
            <v>21468 船舶油污损害赔偿基金支出</v>
          </cell>
        </row>
        <row r="41">
          <cell r="H41" t="str">
            <v>21469 民航发展基金支出</v>
          </cell>
        </row>
        <row r="42">
          <cell r="H42" t="str">
            <v>215 资源勘探电力信息等事务</v>
          </cell>
          <cell r="I42">
            <v>0</v>
          </cell>
        </row>
        <row r="43">
          <cell r="H43" t="str">
            <v>21505 工业和信息产业监管支出</v>
          </cell>
        </row>
        <row r="44">
          <cell r="H44" t="str">
            <v>21560 散装水泥专项资金支出</v>
          </cell>
        </row>
        <row r="45">
          <cell r="H45" t="str">
            <v>21561 新型墙体材料专项基金支出</v>
          </cell>
        </row>
        <row r="46">
          <cell r="H46" t="str">
            <v>21562 农网还贷资金支出</v>
          </cell>
        </row>
        <row r="47">
          <cell r="H47" t="str">
            <v>21563 山西省煤炭可持续发展基金支出</v>
          </cell>
        </row>
        <row r="48">
          <cell r="H48" t="str">
            <v>21564 电力改革预留资产变现收入安排的支出△</v>
          </cell>
        </row>
        <row r="49">
          <cell r="H49" t="str">
            <v>216 商业服务业等事务</v>
          </cell>
          <cell r="I49">
            <v>0</v>
          </cell>
        </row>
        <row r="50">
          <cell r="H50" t="str">
            <v>21660 旅游发展基金支出</v>
          </cell>
        </row>
        <row r="51">
          <cell r="H51" t="str">
            <v>229 其他支出</v>
          </cell>
          <cell r="I51">
            <v>0</v>
          </cell>
        </row>
        <row r="52">
          <cell r="H52" t="str">
            <v>22904 其他政府性基金支出</v>
          </cell>
        </row>
        <row r="53">
          <cell r="H53" t="str">
            <v>22960 彩票公益金安排的支出</v>
          </cell>
        </row>
        <row r="56">
          <cell r="H56" t="str">
            <v>支出合计</v>
          </cell>
          <cell r="I56">
            <v>3000</v>
          </cell>
        </row>
        <row r="57">
          <cell r="H57" t="str">
            <v>230 转移性支出</v>
          </cell>
          <cell r="I57">
            <v>0</v>
          </cell>
        </row>
      </sheetData>
      <sheetData sheetId="6">
        <row r="6">
          <cell r="G6" t="str">
            <v>205 教育</v>
          </cell>
          <cell r="H6">
            <v>0</v>
          </cell>
        </row>
        <row r="7">
          <cell r="G7" t="str">
            <v>20510 地方教育附加安排的支出</v>
          </cell>
          <cell r="H7">
            <v>0</v>
          </cell>
        </row>
        <row r="8">
          <cell r="G8" t="str">
            <v>2051001 农村中小学校舍建设</v>
          </cell>
        </row>
        <row r="9">
          <cell r="G9" t="str">
            <v>2051002 农村中小学教学设施</v>
          </cell>
        </row>
        <row r="10">
          <cell r="G10" t="str">
            <v>2051003 城市中小学校舍建设</v>
          </cell>
        </row>
        <row r="11">
          <cell r="G11" t="str">
            <v>2051004 城市中小学教学设施</v>
          </cell>
        </row>
        <row r="12">
          <cell r="G12" t="str">
            <v>2051005 中等职业学校教学设施</v>
          </cell>
        </row>
        <row r="13">
          <cell r="G13" t="str">
            <v>2051099 其他地方教育附加安排的支出</v>
          </cell>
        </row>
        <row r="14">
          <cell r="G14" t="str">
            <v>207 文化体育与传媒</v>
          </cell>
          <cell r="H14">
            <v>0</v>
          </cell>
        </row>
        <row r="15">
          <cell r="G15" t="str">
            <v>20706 文化事业建设费安排的支出</v>
          </cell>
          <cell r="H15">
            <v>0</v>
          </cell>
        </row>
        <row r="16">
          <cell r="G16" t="str">
            <v>2070601 精神文明建设</v>
          </cell>
        </row>
        <row r="17">
          <cell r="G17" t="str">
            <v>2070602 人才培训教学</v>
          </cell>
        </row>
        <row r="18">
          <cell r="G18" t="str">
            <v>2070603 文化创作</v>
          </cell>
        </row>
        <row r="19">
          <cell r="G19" t="str">
            <v>2070604 文化事业单位补助</v>
          </cell>
        </row>
        <row r="20">
          <cell r="G20" t="str">
            <v>2070605 爱国主义教育基地</v>
          </cell>
        </row>
        <row r="21">
          <cell r="G21" t="str">
            <v>2070699 其他文化事业建设费安排的支出</v>
          </cell>
        </row>
        <row r="22">
          <cell r="G22" t="str">
            <v>20707 国家电影事业发展专项资金支出</v>
          </cell>
          <cell r="H22">
            <v>0</v>
          </cell>
        </row>
        <row r="23">
          <cell r="G23" t="str">
            <v>2070701 资助国产影片放映</v>
          </cell>
        </row>
        <row r="24">
          <cell r="G24" t="str">
            <v>2070702 资助城市影院</v>
          </cell>
        </row>
        <row r="25">
          <cell r="G25" t="str">
            <v>2070703 资助少数民族电影译制</v>
          </cell>
        </row>
        <row r="26">
          <cell r="G26" t="str">
            <v>2070799 其他国家电影事业发展专项资金支出</v>
          </cell>
        </row>
        <row r="27">
          <cell r="G27" t="str">
            <v>208 社会保障和就业</v>
          </cell>
          <cell r="H27">
            <v>3000</v>
          </cell>
        </row>
        <row r="28">
          <cell r="G28" t="str">
            <v>20822 大中型水库移民后期扶持基金支出</v>
          </cell>
          <cell r="H28">
            <v>0</v>
          </cell>
        </row>
        <row r="29">
          <cell r="G29" t="str">
            <v>2082201 移民补助</v>
          </cell>
        </row>
        <row r="30">
          <cell r="G30" t="str">
            <v>2082202 基础设施建设和经济发展</v>
          </cell>
        </row>
        <row r="31">
          <cell r="G31" t="str">
            <v>2082299 其他大中型水库移民后期扶持基金支出</v>
          </cell>
        </row>
        <row r="32">
          <cell r="G32" t="str">
            <v>20823 小型水库移民扶助基金支出</v>
          </cell>
          <cell r="H32">
            <v>0</v>
          </cell>
        </row>
        <row r="33">
          <cell r="G33" t="str">
            <v>2082301 移民补助</v>
          </cell>
        </row>
        <row r="34">
          <cell r="G34" t="str">
            <v>2082302 基础设施建设和经济发展</v>
          </cell>
        </row>
        <row r="35">
          <cell r="G35" t="str">
            <v>2082399 其他小型水库移民扶助基金支出</v>
          </cell>
        </row>
        <row r="36">
          <cell r="G36" t="str">
            <v>20860 残疾人就业保障金支出</v>
          </cell>
          <cell r="H36">
            <v>3000</v>
          </cell>
        </row>
        <row r="37">
          <cell r="G37" t="str">
            <v>2086001 就业和培训</v>
          </cell>
        </row>
        <row r="38">
          <cell r="G38" t="str">
            <v>2086002 职业康复</v>
          </cell>
        </row>
        <row r="39">
          <cell r="G39" t="str">
            <v>2086003 扶持农村残疾人生产</v>
          </cell>
        </row>
        <row r="40">
          <cell r="G40" t="str">
            <v>2086004 奖励残疾人就业单位</v>
          </cell>
        </row>
        <row r="41">
          <cell r="G41" t="str">
            <v>2086099 其他残疾人就业保障金支出</v>
          </cell>
          <cell r="H41">
            <v>3000</v>
          </cell>
        </row>
        <row r="42">
          <cell r="G42" t="str">
            <v>212 城乡社区事务</v>
          </cell>
          <cell r="H42">
            <v>0</v>
          </cell>
        </row>
        <row r="43">
          <cell r="G43" t="str">
            <v>21207 政府住房基金支出</v>
          </cell>
          <cell r="H43">
            <v>0</v>
          </cell>
        </row>
        <row r="44">
          <cell r="G44" t="str">
            <v>2120701 管理费用支出</v>
          </cell>
        </row>
        <row r="45">
          <cell r="G45" t="str">
            <v>2120702 廉租住房支出</v>
          </cell>
        </row>
        <row r="46">
          <cell r="G46" t="str">
            <v>2120703 廉租住房维护和管理支出</v>
          </cell>
        </row>
        <row r="47">
          <cell r="G47" t="str">
            <v>2120704 公共租赁住房支出△</v>
          </cell>
        </row>
        <row r="48">
          <cell r="G48" t="str">
            <v>2120705 公共租赁住房租金支出△</v>
          </cell>
        </row>
        <row r="49">
          <cell r="G49" t="str">
            <v>2120799 其他政府住房基金支出</v>
          </cell>
        </row>
        <row r="50">
          <cell r="G50" t="str">
            <v>21208 国有土地使用权出让收入安排的支出</v>
          </cell>
          <cell r="H50">
            <v>0</v>
          </cell>
        </row>
        <row r="51">
          <cell r="G51" t="str">
            <v>2120801 征地和拆迁补偿支出</v>
          </cell>
        </row>
        <row r="52">
          <cell r="G52" t="str">
            <v>2120802 土地开发支出</v>
          </cell>
        </row>
        <row r="53">
          <cell r="G53" t="str">
            <v>2120803 城市建设支出</v>
          </cell>
        </row>
        <row r="54">
          <cell r="G54" t="str">
            <v>2120804 农村基础设施建设支出</v>
          </cell>
        </row>
        <row r="55">
          <cell r="G55" t="str">
            <v>2120805 补助被征地农民支出</v>
          </cell>
        </row>
        <row r="56">
          <cell r="G56" t="str">
            <v>2120806 土地出让业务支出</v>
          </cell>
        </row>
        <row r="57">
          <cell r="G57" t="str">
            <v>2120807 廉租住房支出</v>
          </cell>
        </row>
        <row r="58">
          <cell r="G58" t="str">
            <v>2120808 教育资金安排的支出△</v>
          </cell>
        </row>
        <row r="59">
          <cell r="G59" t="str">
            <v>2120809 支付破产或改制企业职工安置费</v>
          </cell>
        </row>
        <row r="60">
          <cell r="G60" t="str">
            <v>2120810 棚户区改造支出</v>
          </cell>
        </row>
        <row r="61">
          <cell r="G61" t="str">
            <v>2120811 公共租赁住房支出△</v>
          </cell>
        </row>
        <row r="62">
          <cell r="G62" t="str">
            <v>2120812 农田水利建设资金安排的支出△</v>
          </cell>
        </row>
        <row r="63">
          <cell r="G63" t="str">
            <v>2120899 其他国有土地使用权出让收入安排的支出</v>
          </cell>
        </row>
        <row r="64">
          <cell r="G64" t="str">
            <v>21209 城市公用事业附加安排的支出</v>
          </cell>
          <cell r="H64">
            <v>0</v>
          </cell>
        </row>
        <row r="65">
          <cell r="G65" t="str">
            <v>2120901 城市公共设施</v>
          </cell>
        </row>
        <row r="66">
          <cell r="G66" t="str">
            <v>2120902 城市环境卫生</v>
          </cell>
        </row>
        <row r="67">
          <cell r="G67" t="str">
            <v>2120903 公有房屋</v>
          </cell>
        </row>
        <row r="68">
          <cell r="G68" t="str">
            <v>2120904 城市防洪</v>
          </cell>
        </row>
        <row r="69">
          <cell r="G69" t="str">
            <v>2120999 其他城市公用事业附加安排的支出</v>
          </cell>
        </row>
        <row r="70">
          <cell r="G70" t="str">
            <v>21210 国有土地收益基金支出</v>
          </cell>
          <cell r="H70">
            <v>0</v>
          </cell>
        </row>
        <row r="71">
          <cell r="G71" t="str">
            <v>2121001 征地和拆迁补偿支出</v>
          </cell>
        </row>
        <row r="72">
          <cell r="G72" t="str">
            <v>2121002 土地开发支出</v>
          </cell>
        </row>
        <row r="73">
          <cell r="G73" t="str">
            <v>2121099 其他国有土地收益基金支出</v>
          </cell>
        </row>
        <row r="74">
          <cell r="G74" t="str">
            <v>21211 农业土地开发资金支出</v>
          </cell>
          <cell r="H74">
            <v>0</v>
          </cell>
        </row>
        <row r="75">
          <cell r="G75" t="str">
            <v>2121100 农业土地开发资金支出</v>
          </cell>
        </row>
        <row r="76">
          <cell r="G76" t="str">
            <v>21212 新增建设用地土地有偿使用费安排的支出★</v>
          </cell>
          <cell r="H76">
            <v>0</v>
          </cell>
        </row>
        <row r="77">
          <cell r="G77" t="str">
            <v>2121201 耕地开发专项支出</v>
          </cell>
        </row>
        <row r="78">
          <cell r="G78" t="str">
            <v>2121202 基本农田建设和保护支出</v>
          </cell>
        </row>
        <row r="79">
          <cell r="G79" t="str">
            <v>2121203 土地整理支出</v>
          </cell>
        </row>
        <row r="80">
          <cell r="G80" t="str">
            <v>2121204 用于地震灾后恢复重建的支出</v>
          </cell>
        </row>
        <row r="81">
          <cell r="G81" t="str">
            <v>21213 城市基础设施配套费安排的支出</v>
          </cell>
          <cell r="H81">
            <v>0</v>
          </cell>
        </row>
        <row r="82">
          <cell r="G82" t="str">
            <v>2121301 城市公共设施</v>
          </cell>
        </row>
        <row r="83">
          <cell r="G83" t="str">
            <v>2121302 城市环境卫生</v>
          </cell>
        </row>
        <row r="84">
          <cell r="G84" t="str">
            <v>2121303 公有房屋</v>
          </cell>
        </row>
        <row r="85">
          <cell r="G85" t="str">
            <v>2121304 城市防洪</v>
          </cell>
        </row>
        <row r="86">
          <cell r="G86" t="str">
            <v>2121399 其他城市基础设施配套费安排的支出</v>
          </cell>
        </row>
        <row r="87">
          <cell r="G87" t="str">
            <v>213 农林水事务</v>
          </cell>
          <cell r="H87">
            <v>0</v>
          </cell>
        </row>
        <row r="88">
          <cell r="G88" t="str">
            <v>21360 新菜地开发建设基金支出</v>
          </cell>
          <cell r="H88">
            <v>0</v>
          </cell>
        </row>
        <row r="89">
          <cell r="G89" t="str">
            <v>2136001 开发新菜地工程</v>
          </cell>
        </row>
        <row r="90">
          <cell r="G90" t="str">
            <v>2136002 改造老菜地工程</v>
          </cell>
        </row>
        <row r="91">
          <cell r="G91" t="str">
            <v>2136003 设备购置</v>
          </cell>
        </row>
        <row r="92">
          <cell r="G92" t="str">
            <v>2136004 技术培训与推广</v>
          </cell>
        </row>
        <row r="93">
          <cell r="G93" t="str">
            <v>2136099 其他新菜地开发建设基金支出</v>
          </cell>
        </row>
        <row r="94">
          <cell r="G94" t="str">
            <v>21361 育林基金支出</v>
          </cell>
          <cell r="H94">
            <v>0</v>
          </cell>
        </row>
        <row r="95">
          <cell r="G95" t="str">
            <v>2136101 森林培育</v>
          </cell>
        </row>
        <row r="96">
          <cell r="G96" t="str">
            <v>2136102 林业有害生物防治</v>
          </cell>
        </row>
        <row r="97">
          <cell r="G97" t="str">
            <v>2136103 森林防火</v>
          </cell>
        </row>
        <row r="98">
          <cell r="G98" t="str">
            <v>2136104 森林资源监测</v>
          </cell>
        </row>
        <row r="99">
          <cell r="G99" t="str">
            <v>2136105 林业技术推广</v>
          </cell>
        </row>
        <row r="100">
          <cell r="G100" t="str">
            <v>2136106 林区公共支出</v>
          </cell>
        </row>
        <row r="101">
          <cell r="G101" t="str">
            <v>2136199 其他育林基金支出</v>
          </cell>
        </row>
        <row r="102">
          <cell r="G102" t="str">
            <v>21362 森林植被恢复费安排的支出</v>
          </cell>
          <cell r="H102">
            <v>0</v>
          </cell>
        </row>
        <row r="103">
          <cell r="G103" t="str">
            <v>2136201 林地调查规划设计</v>
          </cell>
        </row>
        <row r="104">
          <cell r="G104" t="str">
            <v>2136202 林地整理</v>
          </cell>
        </row>
        <row r="105">
          <cell r="G105" t="str">
            <v>2136203 森林培育</v>
          </cell>
        </row>
        <row r="106">
          <cell r="G106" t="str">
            <v>2136204 林业有害生物防治</v>
          </cell>
        </row>
        <row r="107">
          <cell r="G107" t="str">
            <v>2136205 森林防火</v>
          </cell>
        </row>
        <row r="108">
          <cell r="G108" t="str">
            <v>2136206 森林资源管护</v>
          </cell>
        </row>
        <row r="109">
          <cell r="G109" t="str">
            <v>2136299 其他森林植被恢复费安排的支出</v>
          </cell>
        </row>
        <row r="110">
          <cell r="G110" t="str">
            <v>21363 中央水利建设基金支出</v>
          </cell>
          <cell r="H110">
            <v>0</v>
          </cell>
        </row>
        <row r="111">
          <cell r="G111" t="str">
            <v>2136301 水利工程建设</v>
          </cell>
        </row>
        <row r="112">
          <cell r="G112" t="str">
            <v>2136302 水利工程维护</v>
          </cell>
        </row>
        <row r="113">
          <cell r="G113" t="str">
            <v>2136303 防洪工程含应急度汛</v>
          </cell>
        </row>
        <row r="114">
          <cell r="G114" t="str">
            <v>2136399 其他中央水利建设基金支出</v>
          </cell>
        </row>
        <row r="115">
          <cell r="G115" t="str">
            <v>21364 地方水利建设基金支出</v>
          </cell>
          <cell r="H115">
            <v>0</v>
          </cell>
        </row>
        <row r="116">
          <cell r="G116" t="str">
            <v>2136401 水利工程建设</v>
          </cell>
        </row>
        <row r="117">
          <cell r="G117" t="str">
            <v>2136402 水利工程维护</v>
          </cell>
        </row>
        <row r="118">
          <cell r="G118" t="str">
            <v>2136403 水土保持</v>
          </cell>
        </row>
        <row r="119">
          <cell r="G119" t="str">
            <v>2136404 城市防洪</v>
          </cell>
        </row>
        <row r="120">
          <cell r="G120" t="str">
            <v>2136499 其他地方水利建设基金支出</v>
          </cell>
        </row>
        <row r="121">
          <cell r="G121" t="str">
            <v>21366 大中型水库库区基金支出</v>
          </cell>
          <cell r="H121">
            <v>0</v>
          </cell>
        </row>
        <row r="122">
          <cell r="G122" t="str">
            <v>2136601 基础设施建设和经济发展</v>
          </cell>
        </row>
        <row r="123">
          <cell r="G123" t="str">
            <v>2136602 解决移民遗留问题</v>
          </cell>
        </row>
        <row r="124">
          <cell r="G124" t="str">
            <v>2136603 库区防护工程维护</v>
          </cell>
        </row>
        <row r="125">
          <cell r="G125" t="str">
            <v>2136699 其他大中型水库库区基金支出</v>
          </cell>
        </row>
        <row r="126">
          <cell r="G126" t="str">
            <v>21367 三峡水库库区基金支出</v>
          </cell>
          <cell r="H126">
            <v>0</v>
          </cell>
        </row>
        <row r="127">
          <cell r="G127" t="str">
            <v>2136701 基础设施建设和经济发展</v>
          </cell>
        </row>
        <row r="128">
          <cell r="G128" t="str">
            <v>2136702 解决移民遗留问题</v>
          </cell>
        </row>
        <row r="129">
          <cell r="G129" t="str">
            <v>2136703 库区维护和管理</v>
          </cell>
        </row>
        <row r="130">
          <cell r="G130" t="str">
            <v>2136799 其他三峡水库库区基金支出</v>
          </cell>
        </row>
        <row r="131">
          <cell r="G131" t="str">
            <v>21368 南水北调工程基金支出</v>
          </cell>
          <cell r="H131">
            <v>0</v>
          </cell>
        </row>
        <row r="132">
          <cell r="G132" t="str">
            <v>2136801 南水北调工程建设</v>
          </cell>
        </row>
        <row r="133">
          <cell r="G133" t="str">
            <v>2136802 偿还南水北调工程贷款本息</v>
          </cell>
        </row>
        <row r="134">
          <cell r="G134" t="str">
            <v>21369 国家重大水利工程建设基金支出</v>
          </cell>
          <cell r="H134">
            <v>0</v>
          </cell>
        </row>
        <row r="135">
          <cell r="G135" t="str">
            <v>2136901 南水北调工程建设</v>
          </cell>
        </row>
        <row r="136">
          <cell r="G136" t="str">
            <v>2136902 三峡工程后续工作</v>
          </cell>
        </row>
        <row r="137">
          <cell r="G137" t="str">
            <v>2136903 地方重大水利工程建设</v>
          </cell>
        </row>
        <row r="138">
          <cell r="G138" t="str">
            <v>2136999 其他重大水利工程建设基金支出</v>
          </cell>
        </row>
        <row r="139">
          <cell r="G139" t="str">
            <v>214 交通运输</v>
          </cell>
          <cell r="H139">
            <v>0</v>
          </cell>
        </row>
        <row r="140">
          <cell r="G140" t="str">
            <v>21401 公路水路运输</v>
          </cell>
          <cell r="H140">
            <v>0</v>
          </cell>
        </row>
        <row r="141">
          <cell r="G141" t="str">
            <v>2140190 船舶港务费安排的支出</v>
          </cell>
        </row>
        <row r="142">
          <cell r="G142" t="str">
            <v>2140191 长江口航道维护支出</v>
          </cell>
        </row>
        <row r="143">
          <cell r="G143" t="str">
            <v>21460 海南省高等级公路车辆通行附加费安排的支出</v>
          </cell>
          <cell r="H143">
            <v>0</v>
          </cell>
        </row>
        <row r="144">
          <cell r="G144" t="str">
            <v>2146001 公路建设</v>
          </cell>
        </row>
        <row r="145">
          <cell r="G145" t="str">
            <v>2146002 公路养护</v>
          </cell>
        </row>
        <row r="146">
          <cell r="G146" t="str">
            <v>2146003 公路还贷</v>
          </cell>
        </row>
        <row r="147">
          <cell r="G147" t="str">
            <v>2146099 其他海南省高等级公路车辆通行附加费安排的支出</v>
          </cell>
        </row>
        <row r="148">
          <cell r="G148" t="str">
            <v>21461 转让政府还贷道路收费权收入安排的支出</v>
          </cell>
          <cell r="H148">
            <v>0</v>
          </cell>
        </row>
        <row r="149">
          <cell r="G149" t="str">
            <v>2146101 公路还贷</v>
          </cell>
        </row>
        <row r="150">
          <cell r="G150" t="str">
            <v>2146102 公路建设</v>
          </cell>
        </row>
        <row r="151">
          <cell r="G151" t="str">
            <v>2146199 其他转让政府还贷道路收费权收入安排的支出</v>
          </cell>
        </row>
        <row r="152">
          <cell r="G152" t="str">
            <v>21462 车辆通行费安排的支出</v>
          </cell>
          <cell r="H152">
            <v>0</v>
          </cell>
        </row>
        <row r="153">
          <cell r="G153" t="str">
            <v>2146201 公路还贷</v>
          </cell>
        </row>
        <row r="154">
          <cell r="G154" t="str">
            <v>2146202 政府还贷公路养护</v>
          </cell>
        </row>
        <row r="155">
          <cell r="G155" t="str">
            <v>2146203 政府还贷公路管理</v>
          </cell>
        </row>
        <row r="156">
          <cell r="G156" t="str">
            <v>2146299 其他车辆通行费安排的支出</v>
          </cell>
        </row>
        <row r="157">
          <cell r="G157" t="str">
            <v>21463 港口建设费安排的支出</v>
          </cell>
          <cell r="H157">
            <v>0</v>
          </cell>
        </row>
        <row r="158">
          <cell r="G158" t="str">
            <v>2146301 港口设施</v>
          </cell>
        </row>
        <row r="159">
          <cell r="G159" t="str">
            <v>2146302 航道建设和维护</v>
          </cell>
        </row>
        <row r="160">
          <cell r="G160" t="str">
            <v>2146303 航运保障系统建设</v>
          </cell>
        </row>
        <row r="161">
          <cell r="G161" t="str">
            <v>2146399 其他港口建设费安排的支出</v>
          </cell>
        </row>
        <row r="162">
          <cell r="G162" t="str">
            <v>21464 铁路建设基金支出</v>
          </cell>
          <cell r="H162">
            <v>0</v>
          </cell>
        </row>
        <row r="163">
          <cell r="G163" t="str">
            <v>2146401 铁路建设投资</v>
          </cell>
        </row>
        <row r="164">
          <cell r="G164" t="str">
            <v>2146402 购置铁路机车车辆</v>
          </cell>
        </row>
        <row r="165">
          <cell r="G165" t="str">
            <v>2146403 铁路还贷</v>
          </cell>
        </row>
        <row r="166">
          <cell r="G166" t="str">
            <v>2146404 建设项目铺底资金</v>
          </cell>
        </row>
        <row r="167">
          <cell r="G167" t="str">
            <v>2146405 勘测设计</v>
          </cell>
        </row>
        <row r="168">
          <cell r="G168" t="str">
            <v>2146406 注册资本金</v>
          </cell>
        </row>
        <row r="169">
          <cell r="G169" t="str">
            <v>2146407 周转资金</v>
          </cell>
        </row>
        <row r="170">
          <cell r="G170" t="str">
            <v>2146499 其他铁路建设基金支出</v>
          </cell>
        </row>
        <row r="171">
          <cell r="G171" t="str">
            <v>21468 船舶油污损害赔偿基金支出</v>
          </cell>
          <cell r="H171">
            <v>0</v>
          </cell>
        </row>
        <row r="172">
          <cell r="G172" t="str">
            <v>2146801 应急处置费用</v>
          </cell>
        </row>
        <row r="173">
          <cell r="G173" t="str">
            <v>2146802 控制清除污染</v>
          </cell>
        </row>
        <row r="174">
          <cell r="G174" t="str">
            <v>2146803 损失补偿</v>
          </cell>
        </row>
        <row r="175">
          <cell r="G175" t="str">
            <v>2146804 生态恢复</v>
          </cell>
        </row>
        <row r="176">
          <cell r="G176" t="str">
            <v>2146805 监视监测</v>
          </cell>
        </row>
        <row r="177">
          <cell r="G177" t="str">
            <v>2146899 其他船舶油污损害赔偿基金支出</v>
          </cell>
        </row>
        <row r="178">
          <cell r="G178" t="str">
            <v>21469 民航发展基金支出</v>
          </cell>
          <cell r="H178">
            <v>0</v>
          </cell>
        </row>
        <row r="179">
          <cell r="G179" t="str">
            <v>2146901 民航机场建设</v>
          </cell>
        </row>
        <row r="180">
          <cell r="G180" t="str">
            <v>2146902 空管系统建设</v>
          </cell>
        </row>
        <row r="181">
          <cell r="G181" t="str">
            <v>2146903 民航安全</v>
          </cell>
        </row>
        <row r="182">
          <cell r="G182" t="str">
            <v>2146904 航线和机场补贴</v>
          </cell>
        </row>
        <row r="183">
          <cell r="G183" t="str">
            <v>2146905 民航科教和信息</v>
          </cell>
        </row>
        <row r="184">
          <cell r="G184" t="str">
            <v>2146906 民航节能减排</v>
          </cell>
        </row>
        <row r="185">
          <cell r="G185" t="str">
            <v>2146907 通用航空发展</v>
          </cell>
        </row>
        <row r="186">
          <cell r="G186" t="str">
            <v>2146908 征管经费</v>
          </cell>
        </row>
        <row r="187">
          <cell r="G187" t="str">
            <v>2146999 其他民航发展基金支出</v>
          </cell>
        </row>
        <row r="188">
          <cell r="G188" t="str">
            <v>215 资源勘探电力信息等事务</v>
          </cell>
          <cell r="H188">
            <v>0</v>
          </cell>
        </row>
        <row r="189">
          <cell r="G189" t="str">
            <v>21505 工业和信息产业监管支出</v>
          </cell>
          <cell r="H189">
            <v>0</v>
          </cell>
        </row>
        <row r="190">
          <cell r="G190" t="str">
            <v>2150570 无线电频率占用费安排的支出</v>
          </cell>
        </row>
        <row r="191">
          <cell r="G191" t="str">
            <v>21560 散装水泥专项资金支出</v>
          </cell>
          <cell r="H191">
            <v>0</v>
          </cell>
        </row>
        <row r="192">
          <cell r="G192" t="str">
            <v>2156001 建设专用设施</v>
          </cell>
        </row>
        <row r="193">
          <cell r="G193" t="str">
            <v>2156002 专用设备购置和维修</v>
          </cell>
        </row>
        <row r="194">
          <cell r="G194" t="str">
            <v>2156003 贷款贴息</v>
          </cell>
        </row>
        <row r="195">
          <cell r="G195" t="str">
            <v>2156004 技术研发与推广</v>
          </cell>
        </row>
        <row r="196">
          <cell r="G196" t="str">
            <v>2156005 宣传</v>
          </cell>
        </row>
        <row r="197">
          <cell r="G197" t="str">
            <v>2156099 其他散装水泥专项资金支出</v>
          </cell>
        </row>
        <row r="198">
          <cell r="G198" t="str">
            <v>21561 新型墙体材料专项基金支出</v>
          </cell>
          <cell r="H198">
            <v>0</v>
          </cell>
        </row>
        <row r="199">
          <cell r="G199" t="str">
            <v>2156101 技改贴息和补助</v>
          </cell>
        </row>
        <row r="200">
          <cell r="G200" t="str">
            <v>2156102 技术研发和推广</v>
          </cell>
        </row>
        <row r="201">
          <cell r="G201" t="str">
            <v>2156103 示范项目补贴</v>
          </cell>
        </row>
        <row r="202">
          <cell r="G202" t="str">
            <v>2156104 宣传和培训</v>
          </cell>
        </row>
        <row r="203">
          <cell r="G203" t="str">
            <v>2156199 其他新型墙体材料专项基金支出</v>
          </cell>
        </row>
        <row r="204">
          <cell r="G204" t="str">
            <v>21562 农网还贷资金支出</v>
          </cell>
          <cell r="H204">
            <v>0</v>
          </cell>
        </row>
        <row r="205">
          <cell r="G205" t="str">
            <v>2156202 地方农网还贷资金支出</v>
          </cell>
        </row>
        <row r="206">
          <cell r="G206" t="str">
            <v>2156299 其他农网还贷资金支出</v>
          </cell>
        </row>
        <row r="207">
          <cell r="G207" t="str">
            <v>21563 山西省煤炭可持续发展基金支出</v>
          </cell>
          <cell r="H207">
            <v>0</v>
          </cell>
        </row>
        <row r="208">
          <cell r="G208" t="str">
            <v>2156301 生态环境治理</v>
          </cell>
        </row>
        <row r="209">
          <cell r="G209" t="str">
            <v>2156302 资源地区转型和接替产业发展</v>
          </cell>
        </row>
        <row r="210">
          <cell r="G210" t="str">
            <v>2156303 解决社会问题</v>
          </cell>
        </row>
        <row r="211">
          <cell r="G211" t="str">
            <v>2156399 其他山西省煤炭可持续发展基金支出</v>
          </cell>
        </row>
        <row r="212">
          <cell r="G212" t="str">
            <v>21564 电力改革预留资产变现收入安排的支出△</v>
          </cell>
          <cell r="H212">
            <v>0</v>
          </cell>
        </row>
        <row r="213">
          <cell r="G213" t="str">
            <v>2156500 电力改革预留资产变现收入安排的支出△</v>
          </cell>
        </row>
        <row r="214">
          <cell r="G214" t="str">
            <v>216 商业服务业等事务</v>
          </cell>
          <cell r="H214">
            <v>0</v>
          </cell>
        </row>
        <row r="215">
          <cell r="G215" t="str">
            <v>21660 旅游发展基金支出</v>
          </cell>
          <cell r="H215">
            <v>0</v>
          </cell>
        </row>
        <row r="216">
          <cell r="G216" t="str">
            <v>2166001 宣传促销</v>
          </cell>
        </row>
        <row r="217">
          <cell r="G217" t="str">
            <v>2166002 行业规划</v>
          </cell>
        </row>
        <row r="218">
          <cell r="G218" t="str">
            <v>2166003 旅游事业补助</v>
          </cell>
        </row>
        <row r="219">
          <cell r="G219" t="str">
            <v>2166004 地方旅游开发项目补助</v>
          </cell>
        </row>
        <row r="220">
          <cell r="G220" t="str">
            <v>2166099 其他旅游发展基金支出</v>
          </cell>
        </row>
        <row r="221">
          <cell r="G221" t="str">
            <v>229 其他支出</v>
          </cell>
          <cell r="H221">
            <v>0</v>
          </cell>
        </row>
        <row r="222">
          <cell r="G222" t="str">
            <v>22904 其他政府性基金支出</v>
          </cell>
          <cell r="H222">
            <v>0</v>
          </cell>
        </row>
        <row r="223">
          <cell r="G223" t="str">
            <v>2290400 其他政府性基金支出</v>
          </cell>
        </row>
        <row r="224">
          <cell r="G224" t="str">
            <v>22960 彩票公益金安排的支出</v>
          </cell>
          <cell r="H224">
            <v>0</v>
          </cell>
        </row>
        <row r="225">
          <cell r="G225" t="str">
            <v>2296002 用于社会福利的彩票公益金支出★</v>
          </cell>
        </row>
        <row r="226">
          <cell r="G226" t="str">
            <v>2296003 用于体育事业的彩票公益金支出</v>
          </cell>
        </row>
        <row r="227">
          <cell r="G227" t="str">
            <v>2296004 用于教育事业的彩票公益金支出</v>
          </cell>
        </row>
        <row r="228">
          <cell r="G228" t="str">
            <v>2296005 用于红十字事业的彩票公益金支出</v>
          </cell>
        </row>
        <row r="229">
          <cell r="G229" t="str">
            <v>2296006 用于残疾人事业的彩票公益金支出</v>
          </cell>
        </row>
        <row r="230">
          <cell r="G230" t="str">
            <v>2296007 用于城市医疗救助的彩票公益金支出</v>
          </cell>
        </row>
        <row r="231">
          <cell r="G231" t="str">
            <v>2296008 用于农村医疗救助的彩票公益金支出</v>
          </cell>
        </row>
        <row r="232">
          <cell r="G232" t="str">
            <v>2296010 用于文化事业的彩票公益金支出</v>
          </cell>
        </row>
        <row r="233">
          <cell r="G233" t="str">
            <v>2296011 用于扶贫的彩票公益金支出</v>
          </cell>
        </row>
        <row r="234">
          <cell r="G234" t="str">
            <v>2296012 用于法律援助的彩票公益金支出</v>
          </cell>
        </row>
        <row r="235">
          <cell r="G235" t="str">
            <v>2296099 用于其他社会公益事业的彩票公益金支出</v>
          </cell>
        </row>
        <row r="238">
          <cell r="G238" t="str">
            <v>支出合计</v>
          </cell>
          <cell r="H238">
            <v>3000</v>
          </cell>
        </row>
        <row r="239">
          <cell r="G239" t="str">
            <v>230 转移性支出</v>
          </cell>
          <cell r="H239">
            <v>0</v>
          </cell>
        </row>
      </sheetData>
      <sheetData sheetId="7">
        <row r="6">
          <cell r="D6" t="str">
            <v>205 教育</v>
          </cell>
          <cell r="E6">
            <v>0</v>
          </cell>
        </row>
        <row r="7">
          <cell r="D7" t="str">
            <v>20510 地方教育附加安排的支出</v>
          </cell>
          <cell r="E7">
            <v>0</v>
          </cell>
        </row>
        <row r="8">
          <cell r="D8" t="str">
            <v>207 文化体育与传媒</v>
          </cell>
          <cell r="E8">
            <v>0</v>
          </cell>
        </row>
        <row r="9">
          <cell r="D9" t="str">
            <v>20706 文化事业建设费安排的支出</v>
          </cell>
          <cell r="E9">
            <v>0</v>
          </cell>
        </row>
        <row r="10">
          <cell r="D10" t="str">
            <v>20707 国家电影事业发展专项资金支出</v>
          </cell>
          <cell r="E10">
            <v>0</v>
          </cell>
        </row>
        <row r="11">
          <cell r="D11" t="str">
            <v>208 社会保障和就业</v>
          </cell>
          <cell r="E11">
            <v>3000</v>
          </cell>
        </row>
        <row r="12">
          <cell r="D12" t="str">
            <v>20822 大中型水库移民后期扶持基金支出</v>
          </cell>
          <cell r="E12">
            <v>0</v>
          </cell>
        </row>
        <row r="13">
          <cell r="D13" t="str">
            <v>20823 小型水库移民扶助基金支出</v>
          </cell>
          <cell r="E13">
            <v>0</v>
          </cell>
        </row>
        <row r="14">
          <cell r="D14" t="str">
            <v>20860 残疾人就业保障金支出</v>
          </cell>
          <cell r="E14">
            <v>3000</v>
          </cell>
        </row>
        <row r="15">
          <cell r="D15" t="str">
            <v>212 城乡社区事务</v>
          </cell>
          <cell r="E15">
            <v>0</v>
          </cell>
        </row>
        <row r="16">
          <cell r="D16" t="str">
            <v>21207 政府住房基金支出</v>
          </cell>
          <cell r="E16">
            <v>0</v>
          </cell>
        </row>
        <row r="17">
          <cell r="D17" t="str">
            <v>21208 国有土地使用权出让收入安排的支出</v>
          </cell>
          <cell r="E17">
            <v>0</v>
          </cell>
        </row>
        <row r="18">
          <cell r="D18" t="str">
            <v>21209 城市公用事业附加安排的支出</v>
          </cell>
          <cell r="E18">
            <v>0</v>
          </cell>
        </row>
        <row r="19">
          <cell r="D19" t="str">
            <v>21210 国有土地收益基金支出</v>
          </cell>
          <cell r="E19">
            <v>0</v>
          </cell>
        </row>
        <row r="20">
          <cell r="D20" t="str">
            <v>21211 农业土地开发资金支出</v>
          </cell>
          <cell r="E20">
            <v>0</v>
          </cell>
        </row>
        <row r="21">
          <cell r="D21" t="str">
            <v>21212 新增建设用地土地有偿使用费安排的支出★</v>
          </cell>
          <cell r="E21">
            <v>0</v>
          </cell>
        </row>
        <row r="22">
          <cell r="D22" t="str">
            <v>21213 城市基础设施配套费安排的支出</v>
          </cell>
          <cell r="E22">
            <v>0</v>
          </cell>
        </row>
        <row r="23">
          <cell r="D23" t="str">
            <v>213 农林水事务</v>
          </cell>
          <cell r="E23">
            <v>0</v>
          </cell>
        </row>
        <row r="24">
          <cell r="D24" t="str">
            <v>21360 新菜地开发建设基金支出</v>
          </cell>
          <cell r="E24">
            <v>0</v>
          </cell>
        </row>
        <row r="25">
          <cell r="D25" t="str">
            <v>21361 育林基金支出</v>
          </cell>
          <cell r="E25">
            <v>0</v>
          </cell>
        </row>
        <row r="26">
          <cell r="D26" t="str">
            <v>21362 森林植被恢复费安排的支出</v>
          </cell>
          <cell r="E26">
            <v>0</v>
          </cell>
        </row>
        <row r="27">
          <cell r="D27" t="str">
            <v>21363 中央水利建设基金支出</v>
          </cell>
          <cell r="E27">
            <v>0</v>
          </cell>
        </row>
        <row r="28">
          <cell r="D28" t="str">
            <v>21364 地方水利建设基金支出</v>
          </cell>
          <cell r="E28">
            <v>0</v>
          </cell>
        </row>
        <row r="29">
          <cell r="D29" t="str">
            <v>21366 大中型水库库区基金支出</v>
          </cell>
          <cell r="E29">
            <v>0</v>
          </cell>
        </row>
        <row r="30">
          <cell r="D30" t="str">
            <v>21367 三峡水库库区基金支出</v>
          </cell>
          <cell r="E30">
            <v>0</v>
          </cell>
        </row>
        <row r="31">
          <cell r="D31" t="str">
            <v>21368 南水北调工程基金支出</v>
          </cell>
          <cell r="E31">
            <v>0</v>
          </cell>
        </row>
        <row r="32">
          <cell r="D32" t="str">
            <v>21369 国家重大水利工程建设基金支出</v>
          </cell>
          <cell r="E32">
            <v>0</v>
          </cell>
        </row>
        <row r="33">
          <cell r="D33" t="str">
            <v>214 交通运输</v>
          </cell>
          <cell r="E33">
            <v>0</v>
          </cell>
        </row>
        <row r="34">
          <cell r="D34" t="str">
            <v>21401 公路水路运输</v>
          </cell>
          <cell r="E34">
            <v>0</v>
          </cell>
        </row>
        <row r="35">
          <cell r="D35" t="str">
            <v>21460 海南省高等级公路车辆通行附加费安排的支出</v>
          </cell>
          <cell r="E35">
            <v>0</v>
          </cell>
        </row>
        <row r="36">
          <cell r="D36" t="str">
            <v>21461 转让政府还贷道路收费权收入安排的支出</v>
          </cell>
          <cell r="E36">
            <v>0</v>
          </cell>
        </row>
        <row r="37">
          <cell r="D37" t="str">
            <v>21462 车辆通行费安排的支出</v>
          </cell>
          <cell r="E37">
            <v>0</v>
          </cell>
        </row>
        <row r="38">
          <cell r="D38" t="str">
            <v>21463 港口建设费安排的支出</v>
          </cell>
          <cell r="E38">
            <v>0</v>
          </cell>
        </row>
        <row r="39">
          <cell r="D39" t="str">
            <v>21464 铁路建设基金支出</v>
          </cell>
          <cell r="E39">
            <v>0</v>
          </cell>
        </row>
        <row r="40">
          <cell r="D40" t="str">
            <v>21468 船舶油污损害赔偿基金支出</v>
          </cell>
          <cell r="E40">
            <v>0</v>
          </cell>
        </row>
        <row r="41">
          <cell r="D41" t="str">
            <v>21469 民航发展基金支出</v>
          </cell>
          <cell r="E41">
            <v>0</v>
          </cell>
        </row>
        <row r="42">
          <cell r="D42" t="str">
            <v>215 资源勘探电力信息等事务</v>
          </cell>
          <cell r="E42">
            <v>0</v>
          </cell>
        </row>
        <row r="43">
          <cell r="D43" t="str">
            <v>21505 工业和信息产业监管支出</v>
          </cell>
          <cell r="E43">
            <v>0</v>
          </cell>
        </row>
        <row r="44">
          <cell r="D44" t="str">
            <v>21560 散装水泥专项资金支出</v>
          </cell>
          <cell r="E44">
            <v>0</v>
          </cell>
        </row>
        <row r="45">
          <cell r="D45" t="str">
            <v>21561 新型墙体材料专项基金支出</v>
          </cell>
          <cell r="E45">
            <v>0</v>
          </cell>
        </row>
        <row r="46">
          <cell r="D46" t="str">
            <v>21562 农网还贷资金支出</v>
          </cell>
          <cell r="E46">
            <v>0</v>
          </cell>
        </row>
        <row r="47">
          <cell r="D47" t="str">
            <v>21563 山西省煤炭可持续发展基金支出</v>
          </cell>
          <cell r="E47">
            <v>0</v>
          </cell>
        </row>
        <row r="48">
          <cell r="D48" t="str">
            <v>21564 电力改革预留资产变现收入安排的支出△</v>
          </cell>
          <cell r="E48">
            <v>0</v>
          </cell>
        </row>
        <row r="49">
          <cell r="D49" t="str">
            <v>216 商业服务业等事务</v>
          </cell>
          <cell r="E49">
            <v>0</v>
          </cell>
        </row>
        <row r="50">
          <cell r="D50" t="str">
            <v>21660 旅游发展基金支出</v>
          </cell>
          <cell r="E50">
            <v>0</v>
          </cell>
        </row>
        <row r="51">
          <cell r="D51" t="str">
            <v>229 其他支出</v>
          </cell>
          <cell r="E51">
            <v>0</v>
          </cell>
        </row>
        <row r="52">
          <cell r="D52" t="str">
            <v>22904 其他政府性基金支出</v>
          </cell>
          <cell r="E52">
            <v>0</v>
          </cell>
        </row>
        <row r="53">
          <cell r="D53" t="str">
            <v>22960 彩票公益金安排的支出</v>
          </cell>
          <cell r="E53">
            <v>0</v>
          </cell>
        </row>
        <row r="54">
          <cell r="D54" t="str">
            <v>支出合计</v>
          </cell>
          <cell r="E54">
            <v>3000</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row r="6">
          <cell r="H6" t="str">
            <v>201 一般公共服务</v>
          </cell>
          <cell r="I6">
            <v>61204</v>
          </cell>
        </row>
        <row r="7">
          <cell r="H7" t="str">
            <v>20101 人大事务</v>
          </cell>
          <cell r="I7">
            <v>952</v>
          </cell>
        </row>
        <row r="8">
          <cell r="H8" t="str">
            <v>2010101 行政运行</v>
          </cell>
          <cell r="I8">
            <v>372</v>
          </cell>
        </row>
        <row r="9">
          <cell r="H9" t="str">
            <v>2010102 一般行政管理事务</v>
          </cell>
          <cell r="I9">
            <v>218</v>
          </cell>
        </row>
        <row r="10">
          <cell r="H10" t="str">
            <v>2010103 机关服务</v>
          </cell>
        </row>
        <row r="11">
          <cell r="H11" t="str">
            <v>2010104 人大会议</v>
          </cell>
          <cell r="I11">
            <v>130</v>
          </cell>
        </row>
        <row r="12">
          <cell r="H12" t="str">
            <v>2010105 人大立法</v>
          </cell>
        </row>
        <row r="13">
          <cell r="H13" t="str">
            <v>2010106 人大监督</v>
          </cell>
        </row>
        <row r="14">
          <cell r="H14" t="str">
            <v>2010107 代表培训</v>
          </cell>
          <cell r="I14">
            <v>75</v>
          </cell>
        </row>
        <row r="15">
          <cell r="H15" t="str">
            <v>2010108 代表工作</v>
          </cell>
          <cell r="I15">
            <v>157</v>
          </cell>
        </row>
        <row r="16">
          <cell r="H16" t="str">
            <v>2010109 人大信访工作</v>
          </cell>
        </row>
        <row r="17">
          <cell r="H17" t="str">
            <v>2010150 事业运行</v>
          </cell>
        </row>
        <row r="18">
          <cell r="H18" t="str">
            <v>2010199 其他人大事务支出</v>
          </cell>
        </row>
        <row r="19">
          <cell r="H19" t="str">
            <v>20102 政协事务</v>
          </cell>
          <cell r="I19">
            <v>693</v>
          </cell>
        </row>
        <row r="20">
          <cell r="H20" t="str">
            <v>2010201 行政运行</v>
          </cell>
          <cell r="I20">
            <v>284</v>
          </cell>
        </row>
        <row r="21">
          <cell r="H21" t="str">
            <v>2010202 一般行政管理事务</v>
          </cell>
          <cell r="I21">
            <v>189</v>
          </cell>
        </row>
        <row r="22">
          <cell r="H22" t="str">
            <v>2010203 机关服务</v>
          </cell>
        </row>
        <row r="23">
          <cell r="H23" t="str">
            <v>2010204 政协会议</v>
          </cell>
          <cell r="I23">
            <v>98</v>
          </cell>
        </row>
        <row r="24">
          <cell r="H24" t="str">
            <v>2010205 委员视察</v>
          </cell>
          <cell r="I24">
            <v>107</v>
          </cell>
        </row>
        <row r="25">
          <cell r="H25" t="str">
            <v>2010206 参政议政</v>
          </cell>
          <cell r="I25">
            <v>15</v>
          </cell>
        </row>
        <row r="26">
          <cell r="H26" t="str">
            <v>2010250 事业运行</v>
          </cell>
        </row>
        <row r="27">
          <cell r="H27" t="str">
            <v>2010299 其他政协事务支出</v>
          </cell>
        </row>
        <row r="28">
          <cell r="H28" t="str">
            <v>20103 政府办公厅（室）及相关机构事务</v>
          </cell>
          <cell r="I28">
            <v>19627</v>
          </cell>
        </row>
        <row r="29">
          <cell r="H29" t="str">
            <v>2010301 行政运行</v>
          </cell>
          <cell r="I29">
            <v>7213</v>
          </cell>
        </row>
        <row r="30">
          <cell r="H30" t="str">
            <v>2010302 一般行政管理事务</v>
          </cell>
          <cell r="I30">
            <v>6200</v>
          </cell>
        </row>
        <row r="31">
          <cell r="H31" t="str">
            <v>2010303 机关服务</v>
          </cell>
        </row>
        <row r="32">
          <cell r="H32" t="str">
            <v>2010304 专项服务</v>
          </cell>
        </row>
        <row r="33">
          <cell r="H33" t="str">
            <v>2010305 专项业务活动</v>
          </cell>
        </row>
        <row r="34">
          <cell r="H34" t="str">
            <v>2010306 政务公开审批</v>
          </cell>
        </row>
        <row r="35">
          <cell r="H35" t="str">
            <v>2010307 法制建设</v>
          </cell>
        </row>
        <row r="36">
          <cell r="H36" t="str">
            <v>2010308 信访事务</v>
          </cell>
          <cell r="I36">
            <v>1200</v>
          </cell>
        </row>
        <row r="37">
          <cell r="H37" t="str">
            <v>2010309 参事事务</v>
          </cell>
        </row>
        <row r="38">
          <cell r="H38" t="str">
            <v>2010350 事业运行</v>
          </cell>
        </row>
        <row r="39">
          <cell r="H39" t="str">
            <v>2010399 其他政府办公厅（室）及相关机构事务支出</v>
          </cell>
          <cell r="I39">
            <v>5014</v>
          </cell>
        </row>
        <row r="40">
          <cell r="H40" t="str">
            <v>20104 发展与改革事务</v>
          </cell>
          <cell r="I40">
            <v>799</v>
          </cell>
        </row>
        <row r="41">
          <cell r="H41" t="str">
            <v>2010401 行政运行</v>
          </cell>
          <cell r="I41">
            <v>456</v>
          </cell>
        </row>
        <row r="42">
          <cell r="H42" t="str">
            <v>2010402 一般行政管理事务</v>
          </cell>
          <cell r="I42">
            <v>93</v>
          </cell>
        </row>
        <row r="43">
          <cell r="H43" t="str">
            <v>2010403 机关服务</v>
          </cell>
        </row>
        <row r="44">
          <cell r="H44" t="str">
            <v>2010404 战略规划与实施</v>
          </cell>
        </row>
        <row r="45">
          <cell r="H45" t="str">
            <v>2010405 日常经济运行调节</v>
          </cell>
        </row>
        <row r="46">
          <cell r="H46" t="str">
            <v>2010406 社会事业发展规划</v>
          </cell>
          <cell r="I46">
            <v>250</v>
          </cell>
        </row>
        <row r="47">
          <cell r="H47" t="str">
            <v>2010407 经济体制改革研究</v>
          </cell>
        </row>
        <row r="48">
          <cell r="H48" t="str">
            <v>2010408 物价管理</v>
          </cell>
        </row>
        <row r="49">
          <cell r="H49" t="str">
            <v>2010450 事业运行</v>
          </cell>
        </row>
        <row r="50">
          <cell r="H50" t="str">
            <v>2010499 其他发展与改革事务支出</v>
          </cell>
        </row>
        <row r="51">
          <cell r="H51" t="str">
            <v>20105 统计信息事务</v>
          </cell>
          <cell r="I51">
            <v>770</v>
          </cell>
        </row>
        <row r="52">
          <cell r="H52" t="str">
            <v>2010501 行政运行</v>
          </cell>
          <cell r="I52">
            <v>155</v>
          </cell>
        </row>
        <row r="53">
          <cell r="H53" t="str">
            <v>2010502 一般行政管理事务</v>
          </cell>
        </row>
        <row r="54">
          <cell r="H54" t="str">
            <v>2010503 机关服务</v>
          </cell>
        </row>
        <row r="55">
          <cell r="H55" t="str">
            <v>2010504 信息事务</v>
          </cell>
        </row>
        <row r="56">
          <cell r="H56" t="str">
            <v>2010505 专项统计业务</v>
          </cell>
          <cell r="I56">
            <v>60</v>
          </cell>
        </row>
        <row r="57">
          <cell r="H57" t="str">
            <v>2010506 统计管理</v>
          </cell>
        </row>
        <row r="58">
          <cell r="H58" t="str">
            <v>2010507 专项普查活动</v>
          </cell>
          <cell r="I58">
            <v>500</v>
          </cell>
        </row>
        <row r="59">
          <cell r="H59" t="str">
            <v>2010508 统计抽样调查</v>
          </cell>
          <cell r="I59">
            <v>55</v>
          </cell>
        </row>
        <row r="60">
          <cell r="H60" t="str">
            <v>2010550 事业运行</v>
          </cell>
        </row>
        <row r="61">
          <cell r="H61" t="str">
            <v>2010599 其他统计信息事务支出</v>
          </cell>
        </row>
        <row r="62">
          <cell r="H62" t="str">
            <v>20106 财政事务</v>
          </cell>
          <cell r="I62">
            <v>444</v>
          </cell>
        </row>
        <row r="63">
          <cell r="H63" t="str">
            <v>2010601 行政运行</v>
          </cell>
          <cell r="I63">
            <v>282</v>
          </cell>
        </row>
        <row r="64">
          <cell r="H64" t="str">
            <v>2010602 一般行政管理事务</v>
          </cell>
          <cell r="I64">
            <v>67</v>
          </cell>
        </row>
        <row r="65">
          <cell r="H65" t="str">
            <v>2010603 机关服务</v>
          </cell>
        </row>
        <row r="66">
          <cell r="H66" t="str">
            <v>2010604 预算改革业务★</v>
          </cell>
        </row>
        <row r="67">
          <cell r="H67" t="str">
            <v>2010605 财政国库业务</v>
          </cell>
          <cell r="I67">
            <v>95</v>
          </cell>
        </row>
        <row r="68">
          <cell r="H68" t="str">
            <v>2010606 财政监察</v>
          </cell>
        </row>
        <row r="69">
          <cell r="H69" t="str">
            <v>2010607 信息化建设</v>
          </cell>
        </row>
        <row r="70">
          <cell r="H70" t="str">
            <v>2010608 财政委托业务支出</v>
          </cell>
        </row>
        <row r="71">
          <cell r="H71" t="str">
            <v>2010650 事业运行</v>
          </cell>
        </row>
        <row r="72">
          <cell r="H72" t="str">
            <v>2010699 其他财政事务支出</v>
          </cell>
        </row>
        <row r="73">
          <cell r="H73" t="str">
            <v>20107 税收事务</v>
          </cell>
          <cell r="I73">
            <v>7000</v>
          </cell>
        </row>
        <row r="74">
          <cell r="H74" t="str">
            <v>2010701 行政运行</v>
          </cell>
        </row>
        <row r="75">
          <cell r="H75" t="str">
            <v>2010702 一般行政管理事务</v>
          </cell>
        </row>
        <row r="76">
          <cell r="H76" t="str">
            <v>2010703 机关服务</v>
          </cell>
        </row>
        <row r="77">
          <cell r="H77" t="str">
            <v>2010704 税务办案</v>
          </cell>
        </row>
        <row r="78">
          <cell r="H78" t="str">
            <v>2010705 税务登记证及发票管理</v>
          </cell>
        </row>
        <row r="79">
          <cell r="H79" t="str">
            <v>2010706 代扣代收代征税款手续费</v>
          </cell>
        </row>
        <row r="80">
          <cell r="H80" t="str">
            <v>2010707 税务宣传</v>
          </cell>
        </row>
        <row r="81">
          <cell r="H81" t="str">
            <v>2010708 协税护税</v>
          </cell>
        </row>
        <row r="82">
          <cell r="H82" t="str">
            <v>2010709 信息化建设</v>
          </cell>
        </row>
        <row r="83">
          <cell r="H83" t="str">
            <v>2010750 事业运行</v>
          </cell>
        </row>
        <row r="84">
          <cell r="H84" t="str">
            <v>2010799 其他税收事务支出</v>
          </cell>
          <cell r="I84">
            <v>7000</v>
          </cell>
        </row>
        <row r="85">
          <cell r="H85" t="str">
            <v>20108 审计事务</v>
          </cell>
          <cell r="I85">
            <v>440</v>
          </cell>
        </row>
        <row r="86">
          <cell r="H86" t="str">
            <v>2010801 行政运行</v>
          </cell>
          <cell r="I86">
            <v>192</v>
          </cell>
        </row>
        <row r="87">
          <cell r="H87" t="str">
            <v>2010802 一般行政管理事务</v>
          </cell>
        </row>
        <row r="88">
          <cell r="H88" t="str">
            <v>2010803 机关服务</v>
          </cell>
        </row>
        <row r="89">
          <cell r="H89" t="str">
            <v>2010804 审计业务</v>
          </cell>
          <cell r="I89">
            <v>248</v>
          </cell>
        </row>
        <row r="90">
          <cell r="H90" t="str">
            <v>2010805 审计管理</v>
          </cell>
        </row>
        <row r="91">
          <cell r="H91" t="str">
            <v>2010806 信息化建设</v>
          </cell>
        </row>
        <row r="92">
          <cell r="H92" t="str">
            <v>2010850 事业运行</v>
          </cell>
        </row>
        <row r="93">
          <cell r="H93" t="str">
            <v>2010899 其他审计事务支出</v>
          </cell>
        </row>
        <row r="94">
          <cell r="H94" t="str">
            <v>20109 海关事务</v>
          </cell>
          <cell r="I94">
            <v>0</v>
          </cell>
        </row>
        <row r="95">
          <cell r="H95" t="str">
            <v>2010901 行政运行</v>
          </cell>
        </row>
        <row r="96">
          <cell r="H96" t="str">
            <v>2010902 一般行政管理事务</v>
          </cell>
        </row>
        <row r="97">
          <cell r="H97" t="str">
            <v>2010903 机关服务</v>
          </cell>
        </row>
        <row r="98">
          <cell r="H98" t="str">
            <v>2010904 收费业务</v>
          </cell>
        </row>
        <row r="99">
          <cell r="H99" t="str">
            <v>2010905 缉私办案</v>
          </cell>
        </row>
        <row r="100">
          <cell r="H100" t="str">
            <v>2010907 口岸电子执法系统建设与维护</v>
          </cell>
        </row>
        <row r="101">
          <cell r="H101" t="str">
            <v>2010908 信息化建设</v>
          </cell>
        </row>
        <row r="102">
          <cell r="H102" t="str">
            <v>2010950 事业运行</v>
          </cell>
        </row>
        <row r="103">
          <cell r="H103" t="str">
            <v>2010999 其他海关事务支出</v>
          </cell>
        </row>
        <row r="104">
          <cell r="H104" t="str">
            <v>20110 人力资源事务</v>
          </cell>
          <cell r="I104">
            <v>965</v>
          </cell>
        </row>
        <row r="105">
          <cell r="H105" t="str">
            <v>2011001 行政运行</v>
          </cell>
        </row>
        <row r="106">
          <cell r="H106" t="str">
            <v>2011002 一般行政管理事务</v>
          </cell>
        </row>
        <row r="107">
          <cell r="H107" t="str">
            <v>2011003 机关服务</v>
          </cell>
        </row>
        <row r="108">
          <cell r="H108" t="str">
            <v>2011004 政府特殊津贴</v>
          </cell>
        </row>
        <row r="109">
          <cell r="H109" t="str">
            <v>2011005 资助留学回国人员</v>
          </cell>
        </row>
        <row r="110">
          <cell r="H110" t="str">
            <v>2011006 军队转业干部安置</v>
          </cell>
          <cell r="I110">
            <v>745</v>
          </cell>
        </row>
        <row r="111">
          <cell r="H111" t="str">
            <v>2011007 博士后日常经费</v>
          </cell>
        </row>
        <row r="112">
          <cell r="H112" t="str">
            <v>2011008 引进人才费用</v>
          </cell>
        </row>
        <row r="113">
          <cell r="H113" t="str">
            <v>2011009 公务员考核</v>
          </cell>
          <cell r="I113">
            <v>48</v>
          </cell>
        </row>
        <row r="114">
          <cell r="H114" t="str">
            <v>2011010 公务员培训</v>
          </cell>
          <cell r="I114">
            <v>95</v>
          </cell>
        </row>
        <row r="115">
          <cell r="H115" t="str">
            <v>2011011 公务员招考</v>
          </cell>
          <cell r="I115">
            <v>25</v>
          </cell>
        </row>
        <row r="116">
          <cell r="H116" t="str">
            <v>2011050 事业运行</v>
          </cell>
        </row>
        <row r="117">
          <cell r="H117" t="str">
            <v>2011099 其他人事事务支出</v>
          </cell>
          <cell r="I117">
            <v>52</v>
          </cell>
        </row>
        <row r="118">
          <cell r="H118" t="str">
            <v>20111 纪检监察事务</v>
          </cell>
          <cell r="I118">
            <v>576</v>
          </cell>
        </row>
        <row r="119">
          <cell r="H119" t="str">
            <v>2011101 行政运行</v>
          </cell>
          <cell r="I119">
            <v>394</v>
          </cell>
        </row>
        <row r="120">
          <cell r="H120" t="str">
            <v>2011102 一般行政管理事务</v>
          </cell>
          <cell r="I120">
            <v>182</v>
          </cell>
        </row>
        <row r="121">
          <cell r="H121" t="str">
            <v>2011103 机关服务</v>
          </cell>
        </row>
        <row r="122">
          <cell r="H122" t="str">
            <v>2011104 大案要案查处</v>
          </cell>
        </row>
        <row r="123">
          <cell r="H123" t="str">
            <v>2011105 派驻派出机构</v>
          </cell>
        </row>
        <row r="124">
          <cell r="H124" t="str">
            <v>2011106 中央巡视</v>
          </cell>
        </row>
        <row r="125">
          <cell r="H125" t="str">
            <v>2011150 事业运行</v>
          </cell>
        </row>
        <row r="126">
          <cell r="H126" t="str">
            <v>2011199 其他纪检监察事务支出</v>
          </cell>
        </row>
        <row r="127">
          <cell r="H127" t="str">
            <v>20112 人口与计划生育事务</v>
          </cell>
          <cell r="I127">
            <v>3450</v>
          </cell>
        </row>
        <row r="128">
          <cell r="H128" t="str">
            <v>2011201 行政运行</v>
          </cell>
          <cell r="I128">
            <v>196</v>
          </cell>
        </row>
        <row r="129">
          <cell r="H129" t="str">
            <v>2011202 一般行政管理事务</v>
          </cell>
          <cell r="I129">
            <v>20</v>
          </cell>
        </row>
        <row r="130">
          <cell r="H130" t="str">
            <v>2011203 机关服务</v>
          </cell>
        </row>
        <row r="131">
          <cell r="H131" t="str">
            <v>2011204 人口规划与发展战略研究</v>
          </cell>
        </row>
        <row r="132">
          <cell r="H132" t="str">
            <v>2011205 计划生育家庭奖励</v>
          </cell>
        </row>
        <row r="133">
          <cell r="H133" t="str">
            <v>2011206 人口和计划生育统计及抽样调查</v>
          </cell>
        </row>
        <row r="134">
          <cell r="H134" t="str">
            <v>2011207 人口和计划生育信息系统建设</v>
          </cell>
        </row>
        <row r="135">
          <cell r="H135" t="str">
            <v>2011208 计划生育、生殖健康促进工程</v>
          </cell>
        </row>
        <row r="136">
          <cell r="H136" t="str">
            <v>2011209 计划生育免费基本技术服务</v>
          </cell>
        </row>
        <row r="137">
          <cell r="H137" t="str">
            <v>2011210 人口出生性别比综合治理</v>
          </cell>
        </row>
        <row r="138">
          <cell r="H138" t="str">
            <v>2011211 人口和计划生育服务网络建设</v>
          </cell>
        </row>
        <row r="139">
          <cell r="H139" t="str">
            <v>2011212 计划生育避孕药具经费</v>
          </cell>
        </row>
        <row r="140">
          <cell r="H140" t="str">
            <v>2011213 人口和计划生育宣传教育经费</v>
          </cell>
          <cell r="I140">
            <v>30</v>
          </cell>
        </row>
        <row r="141">
          <cell r="H141" t="str">
            <v>2011214 流动人口计划生育管理和服务</v>
          </cell>
          <cell r="I141">
            <v>30</v>
          </cell>
        </row>
        <row r="142">
          <cell r="H142" t="str">
            <v>2011215 人口和计划生育目标责任制考核</v>
          </cell>
        </row>
        <row r="143">
          <cell r="H143" t="str">
            <v>2011299 其他人口与计划生育事务支出</v>
          </cell>
          <cell r="I143">
            <v>3174</v>
          </cell>
        </row>
        <row r="144">
          <cell r="H144" t="str">
            <v>20113 商贸事务</v>
          </cell>
          <cell r="I144">
            <v>526</v>
          </cell>
        </row>
        <row r="145">
          <cell r="H145" t="str">
            <v>2011301 行政运行</v>
          </cell>
          <cell r="I145">
            <v>248</v>
          </cell>
        </row>
        <row r="146">
          <cell r="H146" t="str">
            <v>2011302 一般行政管理事务</v>
          </cell>
          <cell r="I146">
            <v>38</v>
          </cell>
        </row>
        <row r="147">
          <cell r="H147" t="str">
            <v>2011303 机关服务</v>
          </cell>
        </row>
        <row r="148">
          <cell r="H148" t="str">
            <v>2011304 对外贸易管理</v>
          </cell>
        </row>
        <row r="149">
          <cell r="H149" t="str">
            <v>2011305 国际经济合作</v>
          </cell>
        </row>
        <row r="150">
          <cell r="H150" t="str">
            <v>2011306 外资管理</v>
          </cell>
        </row>
        <row r="151">
          <cell r="H151" t="str">
            <v>2011307 国内贸易管理</v>
          </cell>
        </row>
        <row r="152">
          <cell r="H152" t="str">
            <v>2011308 招商引资</v>
          </cell>
          <cell r="I152">
            <v>240</v>
          </cell>
        </row>
        <row r="153">
          <cell r="H153" t="str">
            <v>2011350 事业运行</v>
          </cell>
        </row>
        <row r="154">
          <cell r="H154" t="str">
            <v>2011399 其他商贸事务支出</v>
          </cell>
        </row>
        <row r="155">
          <cell r="H155" t="str">
            <v>20114 知识产权事务</v>
          </cell>
          <cell r="I155">
            <v>0</v>
          </cell>
        </row>
        <row r="156">
          <cell r="H156" t="str">
            <v>2011401 行政运行</v>
          </cell>
        </row>
        <row r="157">
          <cell r="H157" t="str">
            <v>2011402 一般行政管理事务</v>
          </cell>
        </row>
        <row r="158">
          <cell r="H158" t="str">
            <v>2011403 机关服务</v>
          </cell>
        </row>
        <row r="159">
          <cell r="H159" t="str">
            <v>2011404 专利审批</v>
          </cell>
        </row>
        <row r="160">
          <cell r="H160" t="str">
            <v>2011405 国家知识产权战略</v>
          </cell>
        </row>
        <row r="161">
          <cell r="H161" t="str">
            <v>2011406 专利试点和产业化推进</v>
          </cell>
        </row>
        <row r="162">
          <cell r="H162" t="str">
            <v>2011407 专利执法</v>
          </cell>
        </row>
        <row r="163">
          <cell r="H163" t="str">
            <v>2011408 国际组织专项活动</v>
          </cell>
        </row>
        <row r="164">
          <cell r="H164" t="str">
            <v>2011409 知识产权宏观管理</v>
          </cell>
        </row>
        <row r="165">
          <cell r="H165" t="str">
            <v>2011450 事业运行</v>
          </cell>
        </row>
        <row r="166">
          <cell r="H166" t="str">
            <v>2011499 其他知识产权事务支出</v>
          </cell>
        </row>
        <row r="167">
          <cell r="H167" t="str">
            <v>20115 工商行政管理事务</v>
          </cell>
          <cell r="I167">
            <v>125</v>
          </cell>
        </row>
        <row r="168">
          <cell r="H168" t="str">
            <v>2011501 行政运行</v>
          </cell>
        </row>
        <row r="169">
          <cell r="H169" t="str">
            <v>2011502 一般行政管理事务</v>
          </cell>
        </row>
        <row r="170">
          <cell r="H170" t="str">
            <v>2011503 机关服务</v>
          </cell>
        </row>
        <row r="171">
          <cell r="H171" t="str">
            <v>2011504 工商行政管理专项</v>
          </cell>
        </row>
        <row r="172">
          <cell r="H172" t="str">
            <v>2011505 执法办案专项</v>
          </cell>
        </row>
        <row r="173">
          <cell r="H173" t="str">
            <v>2011506 消费者权益保护</v>
          </cell>
        </row>
        <row r="174">
          <cell r="H174" t="str">
            <v>2011507 信息化建设</v>
          </cell>
        </row>
        <row r="175">
          <cell r="H175" t="str">
            <v>2011550 事业运行</v>
          </cell>
        </row>
        <row r="176">
          <cell r="H176" t="str">
            <v>2011599 其他工商行政管理事务支出</v>
          </cell>
          <cell r="I176">
            <v>125</v>
          </cell>
        </row>
        <row r="177">
          <cell r="H177" t="str">
            <v>20117 质量技术监督与检验检疫事务</v>
          </cell>
          <cell r="I177">
            <v>15</v>
          </cell>
        </row>
        <row r="178">
          <cell r="H178" t="str">
            <v>2011701 行政运行</v>
          </cell>
        </row>
        <row r="179">
          <cell r="H179" t="str">
            <v>2011702 一般行政管理事务</v>
          </cell>
        </row>
        <row r="180">
          <cell r="H180" t="str">
            <v>2011703 机关服务</v>
          </cell>
        </row>
        <row r="181">
          <cell r="H181" t="str">
            <v>2011704 出入境检验检疫行政执法和业务管理</v>
          </cell>
        </row>
        <row r="182">
          <cell r="H182" t="str">
            <v>2011705 出入境检验检疫技术支持</v>
          </cell>
        </row>
        <row r="183">
          <cell r="H183" t="str">
            <v>2011706 质量技术监督行政执法及业务管理</v>
          </cell>
        </row>
        <row r="184">
          <cell r="H184" t="str">
            <v>2011707 质量技术监督技术支持</v>
          </cell>
        </row>
        <row r="185">
          <cell r="H185" t="str">
            <v>2011708 认证认可监督管理</v>
          </cell>
        </row>
        <row r="186">
          <cell r="H186" t="str">
            <v>2011709 标准化管理</v>
          </cell>
        </row>
        <row r="187">
          <cell r="H187" t="str">
            <v>2011710 信息化建设</v>
          </cell>
        </row>
        <row r="188">
          <cell r="H188" t="str">
            <v>2011750 事业运行</v>
          </cell>
        </row>
        <row r="189">
          <cell r="H189" t="str">
            <v>2011799 其他质量技术监督与检验检疫事务支出</v>
          </cell>
          <cell r="I189">
            <v>15</v>
          </cell>
        </row>
        <row r="190">
          <cell r="H190" t="str">
            <v>20123 民族事务</v>
          </cell>
          <cell r="I190">
            <v>53</v>
          </cell>
        </row>
        <row r="191">
          <cell r="H191" t="str">
            <v>2012301 行政运行</v>
          </cell>
          <cell r="I191">
            <v>47</v>
          </cell>
        </row>
        <row r="192">
          <cell r="H192" t="str">
            <v>2012302 一般行政管理事务</v>
          </cell>
          <cell r="I192">
            <v>6</v>
          </cell>
        </row>
        <row r="193">
          <cell r="H193" t="str">
            <v>2012303 机关服务</v>
          </cell>
        </row>
        <row r="194">
          <cell r="H194" t="str">
            <v>2012304 民族工作专项</v>
          </cell>
        </row>
        <row r="195">
          <cell r="H195" t="str">
            <v>2012350 事业运行</v>
          </cell>
        </row>
        <row r="196">
          <cell r="H196" t="str">
            <v>2012399 其他民族事务支出</v>
          </cell>
        </row>
        <row r="197">
          <cell r="H197" t="str">
            <v>20124 宗教事务</v>
          </cell>
          <cell r="I197">
            <v>14</v>
          </cell>
        </row>
        <row r="198">
          <cell r="H198" t="str">
            <v>2012401 行政运行</v>
          </cell>
        </row>
        <row r="199">
          <cell r="H199" t="str">
            <v>2012402 一般行政管理事务</v>
          </cell>
          <cell r="I199">
            <v>14</v>
          </cell>
        </row>
        <row r="200">
          <cell r="H200" t="str">
            <v>2012403 机关服务</v>
          </cell>
        </row>
        <row r="201">
          <cell r="H201" t="str">
            <v>2012404 宗教工作专项</v>
          </cell>
        </row>
        <row r="202">
          <cell r="H202" t="str">
            <v>2012450 事业运行</v>
          </cell>
        </row>
        <row r="203">
          <cell r="H203" t="str">
            <v>2012499 其他宗教事务支出</v>
          </cell>
        </row>
        <row r="204">
          <cell r="H204" t="str">
            <v>20125 港澳台侨事务</v>
          </cell>
          <cell r="I204">
            <v>41</v>
          </cell>
        </row>
        <row r="205">
          <cell r="H205" t="str">
            <v>2012501 行政运行</v>
          </cell>
          <cell r="I205">
            <v>7</v>
          </cell>
        </row>
        <row r="206">
          <cell r="H206" t="str">
            <v>2012502 一般行政管理事务</v>
          </cell>
        </row>
        <row r="207">
          <cell r="H207" t="str">
            <v>2012503 机关服务</v>
          </cell>
        </row>
        <row r="208">
          <cell r="H208" t="str">
            <v>2012504 港澳事务</v>
          </cell>
        </row>
        <row r="209">
          <cell r="H209" t="str">
            <v>2012505 台湾事务</v>
          </cell>
        </row>
        <row r="210">
          <cell r="H210" t="str">
            <v>2012506 华侨事务</v>
          </cell>
        </row>
        <row r="211">
          <cell r="H211" t="str">
            <v>2012550 事业运行</v>
          </cell>
        </row>
        <row r="212">
          <cell r="H212" t="str">
            <v>2012599 其他港澳台侨事务支出</v>
          </cell>
          <cell r="I212">
            <v>34</v>
          </cell>
        </row>
        <row r="213">
          <cell r="H213" t="str">
            <v>20126 档案事务</v>
          </cell>
          <cell r="I213">
            <v>101</v>
          </cell>
        </row>
        <row r="214">
          <cell r="H214" t="str">
            <v>2012601 行政运行</v>
          </cell>
          <cell r="I214">
            <v>63</v>
          </cell>
        </row>
        <row r="215">
          <cell r="H215" t="str">
            <v>2012602 一般行政管理事务</v>
          </cell>
          <cell r="I215">
            <v>38</v>
          </cell>
        </row>
        <row r="216">
          <cell r="H216" t="str">
            <v>2012603 机关服务</v>
          </cell>
        </row>
        <row r="217">
          <cell r="H217" t="str">
            <v>2012604 档案馆</v>
          </cell>
        </row>
        <row r="218">
          <cell r="H218" t="str">
            <v>2012699 其他档案事务支出</v>
          </cell>
        </row>
        <row r="219">
          <cell r="H219" t="str">
            <v>20128 民主党派及工商联事务</v>
          </cell>
          <cell r="I219">
            <v>379</v>
          </cell>
        </row>
        <row r="220">
          <cell r="H220" t="str">
            <v>2012801 行政运行</v>
          </cell>
          <cell r="I220">
            <v>206</v>
          </cell>
        </row>
        <row r="221">
          <cell r="H221" t="str">
            <v>2012802 一般行政管理事务</v>
          </cell>
          <cell r="I221">
            <v>173</v>
          </cell>
        </row>
        <row r="222">
          <cell r="H222" t="str">
            <v>2012803 机关服务</v>
          </cell>
        </row>
        <row r="223">
          <cell r="H223" t="str">
            <v>2012804 参政议政</v>
          </cell>
        </row>
        <row r="224">
          <cell r="H224" t="str">
            <v>2012850 事业运行</v>
          </cell>
        </row>
        <row r="225">
          <cell r="H225" t="str">
            <v>2012899 其他民主党派及工商联事务支出</v>
          </cell>
        </row>
        <row r="226">
          <cell r="H226" t="str">
            <v>20129 群众团体事务</v>
          </cell>
          <cell r="I226">
            <v>441</v>
          </cell>
        </row>
        <row r="227">
          <cell r="H227" t="str">
            <v>2012901 行政运行</v>
          </cell>
          <cell r="I227">
            <v>231</v>
          </cell>
        </row>
        <row r="228">
          <cell r="H228" t="str">
            <v>2012902 一般行政管理事务</v>
          </cell>
          <cell r="I228">
            <v>210</v>
          </cell>
        </row>
        <row r="229">
          <cell r="H229" t="str">
            <v>2012903 机关服务</v>
          </cell>
        </row>
        <row r="230">
          <cell r="H230" t="str">
            <v>2012904 厂务公开</v>
          </cell>
        </row>
        <row r="231">
          <cell r="H231" t="str">
            <v>2012905 工会疗养休养</v>
          </cell>
        </row>
        <row r="232">
          <cell r="H232" t="str">
            <v>2012950 事业运行</v>
          </cell>
        </row>
        <row r="233">
          <cell r="H233" t="str">
            <v>2012999 其他群众团体事务支出</v>
          </cell>
        </row>
        <row r="234">
          <cell r="H234" t="str">
            <v>20131 党委办公厅（室）及相关机构事务</v>
          </cell>
          <cell r="I234">
            <v>1003</v>
          </cell>
        </row>
        <row r="235">
          <cell r="H235" t="str">
            <v>2013101 行政运行</v>
          </cell>
          <cell r="I235">
            <v>369</v>
          </cell>
        </row>
        <row r="236">
          <cell r="H236" t="str">
            <v>2013102 一般行政管理事务</v>
          </cell>
          <cell r="I236">
            <v>634</v>
          </cell>
        </row>
        <row r="237">
          <cell r="H237" t="str">
            <v>2013103 机关服务</v>
          </cell>
        </row>
        <row r="238">
          <cell r="H238" t="str">
            <v>2013105 专项业务</v>
          </cell>
        </row>
        <row r="239">
          <cell r="H239" t="str">
            <v>2013150 事业运行</v>
          </cell>
        </row>
        <row r="240">
          <cell r="H240" t="str">
            <v>2013199 其他党委办公厅（室）及相关机构事务支出</v>
          </cell>
        </row>
        <row r="241">
          <cell r="H241" t="str">
            <v>20132 组织事务</v>
          </cell>
          <cell r="I241">
            <v>1271</v>
          </cell>
        </row>
        <row r="242">
          <cell r="H242" t="str">
            <v>2013201 行政运行</v>
          </cell>
          <cell r="I242">
            <v>166</v>
          </cell>
        </row>
        <row r="243">
          <cell r="H243" t="str">
            <v>2013202 一般行政管理事务</v>
          </cell>
          <cell r="I243">
            <v>1105</v>
          </cell>
        </row>
        <row r="244">
          <cell r="H244" t="str">
            <v>2013203 机关服务</v>
          </cell>
        </row>
        <row r="245">
          <cell r="H245" t="str">
            <v>2013250 事业运行</v>
          </cell>
        </row>
        <row r="246">
          <cell r="H246" t="str">
            <v>2013299 其他组织事务支出</v>
          </cell>
        </row>
        <row r="247">
          <cell r="H247" t="str">
            <v>20133 宣传事务</v>
          </cell>
          <cell r="I247">
            <v>1103</v>
          </cell>
        </row>
        <row r="248">
          <cell r="H248" t="str">
            <v>2013301 行政运行</v>
          </cell>
          <cell r="I248">
            <v>141</v>
          </cell>
        </row>
        <row r="249">
          <cell r="H249" t="str">
            <v>2013302 一般行政管理事务</v>
          </cell>
          <cell r="I249">
            <v>962</v>
          </cell>
        </row>
        <row r="250">
          <cell r="H250" t="str">
            <v>2013303 机关服务</v>
          </cell>
        </row>
        <row r="251">
          <cell r="H251" t="str">
            <v>2013350 事业运行</v>
          </cell>
        </row>
        <row r="252">
          <cell r="H252" t="str">
            <v>2013399 其他宣传事务支出</v>
          </cell>
        </row>
        <row r="253">
          <cell r="H253" t="str">
            <v>20134 统战事务</v>
          </cell>
          <cell r="I253">
            <v>372</v>
          </cell>
        </row>
        <row r="254">
          <cell r="H254" t="str">
            <v>2013401 行政运行</v>
          </cell>
          <cell r="I254">
            <v>90</v>
          </cell>
        </row>
        <row r="255">
          <cell r="H255" t="str">
            <v>2013402 一般行政管理事务</v>
          </cell>
          <cell r="I255">
            <v>282</v>
          </cell>
        </row>
        <row r="256">
          <cell r="H256" t="str">
            <v>2013403 机关服务</v>
          </cell>
        </row>
        <row r="257">
          <cell r="H257" t="str">
            <v>2013450 事业运行</v>
          </cell>
        </row>
        <row r="258">
          <cell r="H258" t="str">
            <v>2013499 其他统战事务支出</v>
          </cell>
        </row>
        <row r="259">
          <cell r="H259" t="str">
            <v>20135 对外联络事务</v>
          </cell>
          <cell r="I259">
            <v>0</v>
          </cell>
        </row>
        <row r="260">
          <cell r="H260" t="str">
            <v>2013501 行政运行</v>
          </cell>
        </row>
        <row r="261">
          <cell r="H261" t="str">
            <v>2013502 一般行政管理事务</v>
          </cell>
        </row>
        <row r="262">
          <cell r="H262" t="str">
            <v>2013503 机关服务</v>
          </cell>
        </row>
        <row r="263">
          <cell r="H263" t="str">
            <v>2013550 事业运行</v>
          </cell>
        </row>
        <row r="264">
          <cell r="H264" t="str">
            <v>2013599 其他对外联络事务支出</v>
          </cell>
        </row>
        <row r="265">
          <cell r="H265" t="str">
            <v>20136 其他共产党事务支出</v>
          </cell>
          <cell r="I265">
            <v>478</v>
          </cell>
        </row>
        <row r="266">
          <cell r="H266" t="str">
            <v>2013601 行政运行</v>
          </cell>
          <cell r="I266">
            <v>276</v>
          </cell>
        </row>
        <row r="267">
          <cell r="H267" t="str">
            <v>2013602 一般行政管理事务</v>
          </cell>
          <cell r="I267">
            <v>202</v>
          </cell>
        </row>
        <row r="268">
          <cell r="H268" t="str">
            <v>2013603 机关服务</v>
          </cell>
        </row>
        <row r="269">
          <cell r="H269" t="str">
            <v>2013650 事业运行</v>
          </cell>
        </row>
        <row r="270">
          <cell r="H270" t="str">
            <v>2013699 其他共产党事务支出</v>
          </cell>
        </row>
        <row r="271">
          <cell r="H271" t="str">
            <v>20199 其他一般公共服务支出</v>
          </cell>
          <cell r="I271">
            <v>19566</v>
          </cell>
        </row>
        <row r="272">
          <cell r="H272" t="str">
            <v>2019901 国家赔偿费用支出</v>
          </cell>
        </row>
        <row r="273">
          <cell r="H273" t="str">
            <v>2019999 其他一般公共服务支出</v>
          </cell>
          <cell r="I273">
            <v>19566</v>
          </cell>
        </row>
        <row r="274">
          <cell r="H274" t="str">
            <v>202 外交</v>
          </cell>
          <cell r="I274">
            <v>0</v>
          </cell>
        </row>
        <row r="275">
          <cell r="H275" t="str">
            <v>20205 对外合作与交流</v>
          </cell>
          <cell r="I275">
            <v>0</v>
          </cell>
        </row>
        <row r="276">
          <cell r="H276" t="str">
            <v>2020501 出国活动</v>
          </cell>
        </row>
        <row r="277">
          <cell r="H277" t="str">
            <v>2020502 招待活动</v>
          </cell>
        </row>
        <row r="278">
          <cell r="H278" t="str">
            <v>2020503 在华国际会议</v>
          </cell>
        </row>
        <row r="279">
          <cell r="H279" t="str">
            <v>2020599 其他对外合作与交流支出</v>
          </cell>
        </row>
        <row r="280">
          <cell r="H280" t="str">
            <v>20299 其他外交支出</v>
          </cell>
          <cell r="I280">
            <v>0</v>
          </cell>
        </row>
        <row r="281">
          <cell r="H281" t="str">
            <v>2029901 其他外交支出</v>
          </cell>
        </row>
        <row r="282">
          <cell r="H282" t="str">
            <v>203 国防</v>
          </cell>
          <cell r="I282">
            <v>1372</v>
          </cell>
        </row>
        <row r="283">
          <cell r="H283" t="str">
            <v>20302 预备役部队</v>
          </cell>
          <cell r="I283">
            <v>90</v>
          </cell>
        </row>
        <row r="284">
          <cell r="H284" t="str">
            <v>2030201 预备役部队</v>
          </cell>
          <cell r="I284">
            <v>90</v>
          </cell>
        </row>
        <row r="285">
          <cell r="H285" t="str">
            <v>20303 民兵</v>
          </cell>
          <cell r="I285">
            <v>153</v>
          </cell>
        </row>
        <row r="286">
          <cell r="H286" t="str">
            <v>2030301 民兵</v>
          </cell>
          <cell r="I286">
            <v>153</v>
          </cell>
        </row>
        <row r="287">
          <cell r="H287" t="str">
            <v>20306 国防动员</v>
          </cell>
          <cell r="I287">
            <v>1022</v>
          </cell>
        </row>
        <row r="288">
          <cell r="H288" t="str">
            <v>2030601 兵役征集</v>
          </cell>
        </row>
        <row r="289">
          <cell r="H289" t="str">
            <v>2030602 经济动员</v>
          </cell>
        </row>
        <row r="290">
          <cell r="H290" t="str">
            <v>2030603 人民防空</v>
          </cell>
          <cell r="I290">
            <v>1022</v>
          </cell>
        </row>
        <row r="291">
          <cell r="H291" t="str">
            <v>2030604 交通战备</v>
          </cell>
        </row>
        <row r="292">
          <cell r="H292" t="str">
            <v>2030605 国防教育</v>
          </cell>
        </row>
        <row r="293">
          <cell r="H293" t="str">
            <v>2030699 其他国防动员支出</v>
          </cell>
        </row>
        <row r="294">
          <cell r="H294" t="str">
            <v>20399 其他国防支出</v>
          </cell>
          <cell r="I294">
            <v>107</v>
          </cell>
        </row>
        <row r="295">
          <cell r="H295" t="str">
            <v>2039901 其他国防支出</v>
          </cell>
          <cell r="I295">
            <v>107</v>
          </cell>
        </row>
        <row r="296">
          <cell r="H296" t="str">
            <v>204 公共安全</v>
          </cell>
          <cell r="I296">
            <v>47243</v>
          </cell>
        </row>
        <row r="297">
          <cell r="H297" t="str">
            <v>20401 武装警察</v>
          </cell>
          <cell r="I297">
            <v>3454</v>
          </cell>
        </row>
        <row r="298">
          <cell r="H298" t="str">
            <v>2040101 内卫</v>
          </cell>
        </row>
        <row r="299">
          <cell r="H299" t="str">
            <v>2040102 边防</v>
          </cell>
        </row>
        <row r="300">
          <cell r="H300" t="str">
            <v>2040103 消防</v>
          </cell>
          <cell r="I300">
            <v>3454</v>
          </cell>
        </row>
        <row r="301">
          <cell r="H301" t="str">
            <v>2040104 警卫</v>
          </cell>
        </row>
        <row r="302">
          <cell r="H302" t="str">
            <v>2040105 黄金</v>
          </cell>
        </row>
        <row r="303">
          <cell r="H303" t="str">
            <v>2040106 森林</v>
          </cell>
        </row>
        <row r="304">
          <cell r="H304" t="str">
            <v>2040107 水电</v>
          </cell>
        </row>
        <row r="305">
          <cell r="H305" t="str">
            <v>2040108 交通</v>
          </cell>
        </row>
        <row r="306">
          <cell r="H306" t="str">
            <v>2040199 其他武装警察支出</v>
          </cell>
        </row>
        <row r="307">
          <cell r="H307" t="str">
            <v>20402 公安</v>
          </cell>
          <cell r="I307">
            <v>39052</v>
          </cell>
        </row>
        <row r="308">
          <cell r="H308" t="str">
            <v>2040201 行政运行</v>
          </cell>
          <cell r="I308">
            <v>30934</v>
          </cell>
        </row>
        <row r="309">
          <cell r="H309" t="str">
            <v>2040202 一般行政管理事务</v>
          </cell>
        </row>
        <row r="310">
          <cell r="H310" t="str">
            <v>2040203 机关服务</v>
          </cell>
        </row>
        <row r="311">
          <cell r="H311" t="str">
            <v>2040204 治安管理</v>
          </cell>
          <cell r="I311">
            <v>2935</v>
          </cell>
        </row>
        <row r="312">
          <cell r="H312" t="str">
            <v>2040205 国内安全保卫</v>
          </cell>
        </row>
        <row r="313">
          <cell r="H313" t="str">
            <v>2040206 刑事侦查</v>
          </cell>
        </row>
        <row r="314">
          <cell r="H314" t="str">
            <v>2040207 经济犯罪侦查</v>
          </cell>
        </row>
        <row r="315">
          <cell r="H315" t="str">
            <v>2040208 出入境管理</v>
          </cell>
        </row>
        <row r="316">
          <cell r="H316" t="str">
            <v>2040209 行动技术管理</v>
          </cell>
        </row>
        <row r="317">
          <cell r="H317" t="str">
            <v>2040210 防范和处理邪教犯罪</v>
          </cell>
        </row>
        <row r="318">
          <cell r="H318" t="str">
            <v>2040211 禁毒管理</v>
          </cell>
        </row>
        <row r="319">
          <cell r="H319" t="str">
            <v>2040212 道路交通管理</v>
          </cell>
        </row>
        <row r="320">
          <cell r="H320" t="str">
            <v>2040213 网络侦控管理</v>
          </cell>
        </row>
        <row r="321">
          <cell r="H321" t="str">
            <v>2040214 反恐怖</v>
          </cell>
        </row>
        <row r="322">
          <cell r="H322" t="str">
            <v>2040215 居民身份证管理</v>
          </cell>
        </row>
        <row r="323">
          <cell r="H323" t="str">
            <v>2040216 网络运行及维护</v>
          </cell>
        </row>
        <row r="324">
          <cell r="H324" t="str">
            <v>2040217 拘押收教场所管理</v>
          </cell>
          <cell r="I324">
            <v>475</v>
          </cell>
        </row>
        <row r="325">
          <cell r="H325" t="str">
            <v>2040218 警犬繁育及训养</v>
          </cell>
        </row>
        <row r="326">
          <cell r="H326" t="str">
            <v>2040219 信息化建设</v>
          </cell>
        </row>
        <row r="327">
          <cell r="H327" t="str">
            <v>2040250 事业运行</v>
          </cell>
        </row>
        <row r="328">
          <cell r="H328" t="str">
            <v>2040299 其他公安支出</v>
          </cell>
          <cell r="I328">
            <v>4708</v>
          </cell>
        </row>
        <row r="329">
          <cell r="H329" t="str">
            <v>20403 国家安全</v>
          </cell>
          <cell r="I329">
            <v>0</v>
          </cell>
        </row>
        <row r="330">
          <cell r="H330" t="str">
            <v>2040301 行政运行</v>
          </cell>
        </row>
        <row r="331">
          <cell r="H331" t="str">
            <v>2040302 一般行政管理事务</v>
          </cell>
        </row>
        <row r="332">
          <cell r="H332" t="str">
            <v>2040303 机关服务</v>
          </cell>
        </row>
        <row r="333">
          <cell r="H333" t="str">
            <v>2040304 安全业务</v>
          </cell>
        </row>
        <row r="334">
          <cell r="H334" t="str">
            <v>2040350 事业运行</v>
          </cell>
        </row>
        <row r="335">
          <cell r="H335" t="str">
            <v>2040399 其他国家安全支出</v>
          </cell>
        </row>
        <row r="336">
          <cell r="H336" t="str">
            <v>20404 检察</v>
          </cell>
          <cell r="I336">
            <v>1650</v>
          </cell>
        </row>
        <row r="337">
          <cell r="H337" t="str">
            <v>2040401 行政运行</v>
          </cell>
          <cell r="I337">
            <v>1500</v>
          </cell>
        </row>
        <row r="338">
          <cell r="H338" t="str">
            <v>2040402 一般行政管理事务</v>
          </cell>
        </row>
        <row r="339">
          <cell r="H339" t="str">
            <v>2040403 机关服务</v>
          </cell>
        </row>
        <row r="340">
          <cell r="H340" t="str">
            <v>2040404 查办和预防职务犯罪</v>
          </cell>
          <cell r="I340">
            <v>150</v>
          </cell>
        </row>
        <row r="341">
          <cell r="H341" t="str">
            <v>2040405 公诉和审判监督</v>
          </cell>
        </row>
        <row r="342">
          <cell r="H342" t="str">
            <v>2040406 侦查监督</v>
          </cell>
        </row>
        <row r="343">
          <cell r="H343" t="str">
            <v>2040407 执行监督</v>
          </cell>
        </row>
        <row r="344">
          <cell r="H344" t="str">
            <v>2040408 控告申诉</v>
          </cell>
        </row>
        <row r="345">
          <cell r="H345" t="str">
            <v>2040409 "两房"建设</v>
          </cell>
        </row>
        <row r="346">
          <cell r="H346" t="str">
            <v>2040450 事业运行</v>
          </cell>
        </row>
        <row r="347">
          <cell r="H347" t="str">
            <v>2040499 其他检察支出</v>
          </cell>
        </row>
        <row r="348">
          <cell r="H348" t="str">
            <v>20405 法院</v>
          </cell>
          <cell r="I348">
            <v>2583</v>
          </cell>
        </row>
        <row r="349">
          <cell r="H349" t="str">
            <v>2040501 行政运行</v>
          </cell>
          <cell r="I349">
            <v>2117</v>
          </cell>
        </row>
        <row r="350">
          <cell r="H350" t="str">
            <v>2040502 一般行政管理事务</v>
          </cell>
        </row>
        <row r="351">
          <cell r="H351" t="str">
            <v>2040503 机关服务</v>
          </cell>
        </row>
        <row r="352">
          <cell r="H352" t="str">
            <v>2040504 案件审判</v>
          </cell>
          <cell r="I352">
            <v>466</v>
          </cell>
        </row>
        <row r="353">
          <cell r="H353" t="str">
            <v>2040505 案件执行</v>
          </cell>
        </row>
        <row r="354">
          <cell r="H354" t="str">
            <v>2040506 "两庭"建设</v>
          </cell>
        </row>
        <row r="355">
          <cell r="H355" t="str">
            <v>2040550 事业运行</v>
          </cell>
        </row>
        <row r="356">
          <cell r="H356" t="str">
            <v>2040599 其他法院支出</v>
          </cell>
        </row>
        <row r="357">
          <cell r="H357" t="str">
            <v>20406 司法</v>
          </cell>
          <cell r="I357">
            <v>504</v>
          </cell>
        </row>
        <row r="358">
          <cell r="H358" t="str">
            <v>2040601 行政运行</v>
          </cell>
          <cell r="I358">
            <v>291</v>
          </cell>
        </row>
        <row r="359">
          <cell r="H359" t="str">
            <v>2040602 一般行政管理事务</v>
          </cell>
        </row>
        <row r="360">
          <cell r="H360" t="str">
            <v>2040603 机关服务</v>
          </cell>
        </row>
        <row r="361">
          <cell r="H361" t="str">
            <v>2040604 基层司法业务</v>
          </cell>
          <cell r="I361">
            <v>27</v>
          </cell>
        </row>
        <row r="362">
          <cell r="H362" t="str">
            <v>2040605 普法宣传</v>
          </cell>
          <cell r="I362">
            <v>30</v>
          </cell>
        </row>
        <row r="363">
          <cell r="H363" t="str">
            <v>2040606 律师公证管理</v>
          </cell>
          <cell r="I363">
            <v>120</v>
          </cell>
        </row>
        <row r="364">
          <cell r="H364" t="str">
            <v>2040607 法律援助</v>
          </cell>
          <cell r="I364">
            <v>33</v>
          </cell>
        </row>
        <row r="365">
          <cell r="H365" t="str">
            <v>2040608 司法统一考试</v>
          </cell>
          <cell r="I365">
            <v>3</v>
          </cell>
        </row>
        <row r="366">
          <cell r="H366" t="str">
            <v>2040609 仲裁</v>
          </cell>
        </row>
        <row r="367">
          <cell r="H367" t="str">
            <v>2040650 事业运行</v>
          </cell>
        </row>
        <row r="368">
          <cell r="H368" t="str">
            <v>2040699 其他司法支出</v>
          </cell>
        </row>
        <row r="369">
          <cell r="H369" t="str">
            <v>20407 监狱</v>
          </cell>
          <cell r="I369">
            <v>0</v>
          </cell>
        </row>
        <row r="370">
          <cell r="H370" t="str">
            <v>2040701 行政运行</v>
          </cell>
        </row>
        <row r="371">
          <cell r="H371" t="str">
            <v>2040702 一般行政管理事务</v>
          </cell>
        </row>
        <row r="372">
          <cell r="H372" t="str">
            <v>2040703 机关服务</v>
          </cell>
        </row>
        <row r="373">
          <cell r="H373" t="str">
            <v>2040704 犯人生活</v>
          </cell>
        </row>
        <row r="374">
          <cell r="H374" t="str">
            <v>2040705 犯人改造</v>
          </cell>
        </row>
        <row r="375">
          <cell r="H375" t="str">
            <v>2040706 狱政设施建设</v>
          </cell>
        </row>
        <row r="376">
          <cell r="H376" t="str">
            <v>2040750 事业运行</v>
          </cell>
        </row>
        <row r="377">
          <cell r="H377" t="str">
            <v>2040799 其他监狱支出</v>
          </cell>
        </row>
        <row r="378">
          <cell r="H378" t="str">
            <v>20408 劳教</v>
          </cell>
          <cell r="I378">
            <v>0</v>
          </cell>
        </row>
        <row r="379">
          <cell r="H379" t="str">
            <v>2040801 行政运行</v>
          </cell>
        </row>
        <row r="380">
          <cell r="H380" t="str">
            <v>2040802 一般行政管理事务</v>
          </cell>
        </row>
        <row r="381">
          <cell r="H381" t="str">
            <v>2040803 机关服务</v>
          </cell>
        </row>
        <row r="382">
          <cell r="H382" t="str">
            <v>2040804 劳教人员生活</v>
          </cell>
        </row>
        <row r="383">
          <cell r="H383" t="str">
            <v>2040805 劳教人员教育</v>
          </cell>
        </row>
        <row r="384">
          <cell r="H384" t="str">
            <v>2040806 所政设施建设</v>
          </cell>
        </row>
        <row r="385">
          <cell r="H385" t="str">
            <v>2040850 事业运行</v>
          </cell>
        </row>
        <row r="386">
          <cell r="H386" t="str">
            <v>2040899 其他劳教支出</v>
          </cell>
        </row>
        <row r="387">
          <cell r="H387" t="str">
            <v>20409 国家保密</v>
          </cell>
          <cell r="I387">
            <v>0</v>
          </cell>
        </row>
        <row r="388">
          <cell r="H388" t="str">
            <v>2040901 行政运行</v>
          </cell>
        </row>
        <row r="389">
          <cell r="H389" t="str">
            <v>2040902 一般行政管理事务</v>
          </cell>
        </row>
        <row r="390">
          <cell r="H390" t="str">
            <v>2040903 机关服务</v>
          </cell>
        </row>
        <row r="391">
          <cell r="H391" t="str">
            <v>2040904 保密技术</v>
          </cell>
        </row>
        <row r="392">
          <cell r="H392" t="str">
            <v>2040905 保密管理</v>
          </cell>
        </row>
        <row r="393">
          <cell r="H393" t="str">
            <v>2040950 事业运行</v>
          </cell>
        </row>
        <row r="394">
          <cell r="H394" t="str">
            <v>2040999 其他国家保密支出</v>
          </cell>
        </row>
        <row r="395">
          <cell r="H395" t="str">
            <v>20410 缉私警察</v>
          </cell>
          <cell r="I395">
            <v>0</v>
          </cell>
        </row>
        <row r="396">
          <cell r="H396" t="str">
            <v>2041001 行政运行</v>
          </cell>
        </row>
        <row r="397">
          <cell r="H397" t="str">
            <v>2041002 一般行政管理事务</v>
          </cell>
        </row>
        <row r="398">
          <cell r="H398" t="str">
            <v>2041003 专项缉私活动支出</v>
          </cell>
        </row>
        <row r="399">
          <cell r="H399" t="str">
            <v>2041004 缉私情报</v>
          </cell>
        </row>
        <row r="400">
          <cell r="H400" t="str">
            <v>2041005 禁毒及缉毒</v>
          </cell>
        </row>
        <row r="401">
          <cell r="H401" t="str">
            <v>2041006 网络运行及维护</v>
          </cell>
        </row>
        <row r="402">
          <cell r="H402" t="str">
            <v>2041007 警服购置</v>
          </cell>
        </row>
        <row r="403">
          <cell r="H403" t="str">
            <v>2041099 其他缉私警察支出</v>
          </cell>
        </row>
        <row r="404">
          <cell r="H404" t="str">
            <v>20499 其他公共安全支出</v>
          </cell>
          <cell r="I404">
            <v>0</v>
          </cell>
        </row>
        <row r="405">
          <cell r="H405" t="str">
            <v>2049901 其他公共安全支出</v>
          </cell>
        </row>
        <row r="406">
          <cell r="H406" t="str">
            <v>2049902 其他消防</v>
          </cell>
        </row>
        <row r="407">
          <cell r="H407" t="str">
            <v>205 教育</v>
          </cell>
          <cell r="I407">
            <v>65414</v>
          </cell>
        </row>
        <row r="408">
          <cell r="H408" t="str">
            <v>20501 教育管理事务</v>
          </cell>
          <cell r="I408">
            <v>250</v>
          </cell>
        </row>
        <row r="409">
          <cell r="H409" t="str">
            <v>2050101 行政运行</v>
          </cell>
          <cell r="I409">
            <v>250</v>
          </cell>
        </row>
        <row r="410">
          <cell r="H410" t="str">
            <v>2050102 一般行政管理事务</v>
          </cell>
        </row>
        <row r="411">
          <cell r="H411" t="str">
            <v>2050103 机关服务</v>
          </cell>
        </row>
        <row r="412">
          <cell r="H412" t="str">
            <v>2050199 其他教育管理事务支出</v>
          </cell>
        </row>
        <row r="413">
          <cell r="H413" t="str">
            <v>20502 普通教育</v>
          </cell>
          <cell r="I413">
            <v>44068</v>
          </cell>
        </row>
        <row r="414">
          <cell r="H414" t="str">
            <v>2050201 学前教育</v>
          </cell>
          <cell r="I414">
            <v>2739</v>
          </cell>
        </row>
        <row r="415">
          <cell r="H415" t="str">
            <v>2050202 小学教育</v>
          </cell>
          <cell r="I415">
            <v>15274</v>
          </cell>
        </row>
        <row r="416">
          <cell r="H416" t="str">
            <v>2050203 初中教育</v>
          </cell>
          <cell r="I416">
            <v>4935</v>
          </cell>
        </row>
        <row r="417">
          <cell r="H417" t="str">
            <v>2050204 高中教育</v>
          </cell>
          <cell r="I417">
            <v>14204</v>
          </cell>
        </row>
        <row r="418">
          <cell r="H418" t="str">
            <v>2050205 高等教育</v>
          </cell>
        </row>
        <row r="419">
          <cell r="H419" t="str">
            <v>2050206 化解农村义务教育债务支出</v>
          </cell>
        </row>
        <row r="420">
          <cell r="H420" t="str">
            <v>2050299 其他普通教育支出</v>
          </cell>
          <cell r="I420">
            <v>6916</v>
          </cell>
        </row>
        <row r="421">
          <cell r="H421" t="str">
            <v>20503 职业教育</v>
          </cell>
          <cell r="I421">
            <v>3443</v>
          </cell>
        </row>
        <row r="422">
          <cell r="H422" t="str">
            <v>2050301 初等职业教育</v>
          </cell>
          <cell r="I422">
            <v>3443</v>
          </cell>
        </row>
        <row r="423">
          <cell r="H423" t="str">
            <v>2050302 中专教育</v>
          </cell>
        </row>
        <row r="424">
          <cell r="H424" t="str">
            <v>2050303 技校教育</v>
          </cell>
        </row>
        <row r="425">
          <cell r="H425" t="str">
            <v>2050304 职业高中教育</v>
          </cell>
        </row>
        <row r="426">
          <cell r="H426" t="str">
            <v>2050305 高等职业教育</v>
          </cell>
        </row>
        <row r="427">
          <cell r="H427" t="str">
            <v>2050399 其他职业教育支出</v>
          </cell>
        </row>
        <row r="428">
          <cell r="H428" t="str">
            <v>20504 成人教育</v>
          </cell>
          <cell r="I428">
            <v>0</v>
          </cell>
        </row>
        <row r="429">
          <cell r="H429" t="str">
            <v>2050401 成人初等教育</v>
          </cell>
        </row>
        <row r="430">
          <cell r="H430" t="str">
            <v>2050402 成人中等教育</v>
          </cell>
        </row>
        <row r="431">
          <cell r="H431" t="str">
            <v>2050403 成人高等教育</v>
          </cell>
        </row>
        <row r="432">
          <cell r="H432" t="str">
            <v>2050404 成人广播电视教育</v>
          </cell>
        </row>
        <row r="433">
          <cell r="H433" t="str">
            <v>2050499 其他成人教育支出</v>
          </cell>
        </row>
        <row r="434">
          <cell r="H434" t="str">
            <v>20505 广播电视教育</v>
          </cell>
          <cell r="I434">
            <v>0</v>
          </cell>
        </row>
        <row r="435">
          <cell r="H435" t="str">
            <v>2050501 广播电视学校</v>
          </cell>
        </row>
        <row r="436">
          <cell r="H436" t="str">
            <v>2050502 教育电视台</v>
          </cell>
        </row>
        <row r="437">
          <cell r="H437" t="str">
            <v>2050599 其他广播电视教育支出</v>
          </cell>
        </row>
        <row r="438">
          <cell r="H438" t="str">
            <v>20506 留学教育</v>
          </cell>
          <cell r="I438">
            <v>0</v>
          </cell>
        </row>
        <row r="439">
          <cell r="H439" t="str">
            <v>2050601 出国留学教育</v>
          </cell>
        </row>
        <row r="440">
          <cell r="H440" t="str">
            <v>2050602 来华留学教育</v>
          </cell>
        </row>
        <row r="441">
          <cell r="H441" t="str">
            <v>2050699 其他留学教育支出</v>
          </cell>
        </row>
        <row r="442">
          <cell r="H442" t="str">
            <v>20507 特殊教育</v>
          </cell>
          <cell r="I442">
            <v>524</v>
          </cell>
        </row>
        <row r="443">
          <cell r="H443" t="str">
            <v>2050701 特殊学校教育</v>
          </cell>
          <cell r="I443">
            <v>524</v>
          </cell>
        </row>
        <row r="444">
          <cell r="H444" t="str">
            <v>2050702 工读学校教育</v>
          </cell>
        </row>
        <row r="445">
          <cell r="H445" t="str">
            <v>2050799 其他特殊教育支出</v>
          </cell>
        </row>
        <row r="446">
          <cell r="H446" t="str">
            <v>20508 教师进修及干部继续教育</v>
          </cell>
          <cell r="I446">
            <v>1129</v>
          </cell>
        </row>
        <row r="447">
          <cell r="H447" t="str">
            <v>2050801 教师进修</v>
          </cell>
          <cell r="I447">
            <v>906</v>
          </cell>
        </row>
        <row r="448">
          <cell r="H448" t="str">
            <v>2050802 干部教育</v>
          </cell>
          <cell r="I448">
            <v>223</v>
          </cell>
        </row>
        <row r="449">
          <cell r="H449" t="str">
            <v>2050899 其他教师进修及干部继续教育支出</v>
          </cell>
        </row>
        <row r="450">
          <cell r="H450" t="str">
            <v>20509 教育费附加安排的支出</v>
          </cell>
          <cell r="I450">
            <v>16000</v>
          </cell>
        </row>
        <row r="451">
          <cell r="H451" t="str">
            <v>2050901 农村中小学校舍建设</v>
          </cell>
        </row>
        <row r="452">
          <cell r="H452" t="str">
            <v>2050902 农村中小学教学设施</v>
          </cell>
        </row>
        <row r="453">
          <cell r="H453" t="str">
            <v>2050903 城市中小学校舍建设</v>
          </cell>
        </row>
        <row r="454">
          <cell r="H454" t="str">
            <v>2050904 城市中小学教学设施</v>
          </cell>
        </row>
        <row r="455">
          <cell r="H455" t="str">
            <v>2050905 中等职业学校教学设施</v>
          </cell>
        </row>
        <row r="456">
          <cell r="H456" t="str">
            <v>2050999 其他教育费附加安排的支出</v>
          </cell>
          <cell r="I456">
            <v>16000</v>
          </cell>
        </row>
        <row r="457">
          <cell r="H457" t="str">
            <v>20599 其他教育支出</v>
          </cell>
          <cell r="I457">
            <v>0</v>
          </cell>
        </row>
        <row r="458">
          <cell r="H458" t="str">
            <v>2059999 其他教育支出</v>
          </cell>
        </row>
        <row r="459">
          <cell r="H459" t="str">
            <v>206 科学技术</v>
          </cell>
          <cell r="I459">
            <v>4519</v>
          </cell>
        </row>
        <row r="460">
          <cell r="H460" t="str">
            <v>20601 科学技术管理事务</v>
          </cell>
          <cell r="I460">
            <v>150</v>
          </cell>
        </row>
        <row r="461">
          <cell r="H461" t="str">
            <v>2060101 行政运行</v>
          </cell>
          <cell r="I461">
            <v>123</v>
          </cell>
        </row>
        <row r="462">
          <cell r="H462" t="str">
            <v>2060102 一般行政管理事务</v>
          </cell>
          <cell r="I462">
            <v>27</v>
          </cell>
        </row>
        <row r="463">
          <cell r="H463" t="str">
            <v>2060103 机关服务</v>
          </cell>
        </row>
        <row r="464">
          <cell r="H464" t="str">
            <v>2060199 其他科学技术管理事务支出</v>
          </cell>
        </row>
        <row r="465">
          <cell r="H465" t="str">
            <v>20602 基础研究</v>
          </cell>
          <cell r="I465">
            <v>0</v>
          </cell>
        </row>
        <row r="466">
          <cell r="H466" t="str">
            <v>2060201 机构运行</v>
          </cell>
        </row>
        <row r="467">
          <cell r="H467" t="str">
            <v>2060202 重点基础研究规划</v>
          </cell>
        </row>
        <row r="468">
          <cell r="H468" t="str">
            <v>2060203 自然科学基金</v>
          </cell>
        </row>
        <row r="469">
          <cell r="H469" t="str">
            <v>2060204 重点实验室及相关设施</v>
          </cell>
        </row>
        <row r="470">
          <cell r="H470" t="str">
            <v>2060205 重大科学工程</v>
          </cell>
        </row>
        <row r="471">
          <cell r="H471" t="str">
            <v>2060206 专项基础科研</v>
          </cell>
        </row>
        <row r="472">
          <cell r="H472" t="str">
            <v>2060207 专项技术基础</v>
          </cell>
        </row>
        <row r="473">
          <cell r="H473" t="str">
            <v>2060299 其他基础研究支出</v>
          </cell>
        </row>
        <row r="474">
          <cell r="H474" t="str">
            <v>20603 应用研究</v>
          </cell>
          <cell r="I474">
            <v>4000</v>
          </cell>
        </row>
        <row r="475">
          <cell r="H475" t="str">
            <v>2060301 机构运行</v>
          </cell>
        </row>
        <row r="476">
          <cell r="H476" t="str">
            <v>2060302 社会公益研究</v>
          </cell>
        </row>
        <row r="477">
          <cell r="H477" t="str">
            <v>2060303 高技术研究</v>
          </cell>
        </row>
        <row r="478">
          <cell r="H478" t="str">
            <v>2060304 专项科研试制</v>
          </cell>
        </row>
        <row r="479">
          <cell r="H479" t="str">
            <v>2060399 其他应用研究支出</v>
          </cell>
          <cell r="I479">
            <v>4000</v>
          </cell>
        </row>
        <row r="480">
          <cell r="H480" t="str">
            <v>20604 技术研究与开发</v>
          </cell>
          <cell r="I480">
            <v>0</v>
          </cell>
        </row>
        <row r="481">
          <cell r="H481" t="str">
            <v>2060401 机构运行</v>
          </cell>
        </row>
        <row r="482">
          <cell r="H482" t="str">
            <v>2060402 应用技术研究与开发</v>
          </cell>
        </row>
        <row r="483">
          <cell r="H483" t="str">
            <v>2060403 产业技术研究与开发</v>
          </cell>
        </row>
        <row r="484">
          <cell r="H484" t="str">
            <v>2060404 科技成果转化与扩散</v>
          </cell>
        </row>
        <row r="485">
          <cell r="H485" t="str">
            <v>2060499 其他技术研究与开发支出</v>
          </cell>
        </row>
        <row r="486">
          <cell r="H486" t="str">
            <v>20605 科技条件与服务</v>
          </cell>
          <cell r="I486">
            <v>0</v>
          </cell>
        </row>
        <row r="487">
          <cell r="H487" t="str">
            <v>2060501 机构运行</v>
          </cell>
        </row>
        <row r="488">
          <cell r="H488" t="str">
            <v>2060502 技术创新服务体系</v>
          </cell>
        </row>
        <row r="489">
          <cell r="H489" t="str">
            <v>2060503 科技条件专项</v>
          </cell>
        </row>
        <row r="490">
          <cell r="H490" t="str">
            <v>2060599 其他科技条件与服务支出</v>
          </cell>
        </row>
        <row r="491">
          <cell r="H491" t="str">
            <v>20606 社会科学</v>
          </cell>
          <cell r="I491">
            <v>5</v>
          </cell>
        </row>
        <row r="492">
          <cell r="H492" t="str">
            <v>2060601 社会科学研究机构</v>
          </cell>
          <cell r="I492">
            <v>5</v>
          </cell>
        </row>
        <row r="493">
          <cell r="H493" t="str">
            <v>2060602 社会科学研究</v>
          </cell>
        </row>
        <row r="494">
          <cell r="H494" t="str">
            <v>2060603 社科基金支出</v>
          </cell>
        </row>
        <row r="495">
          <cell r="H495" t="str">
            <v>2060699 其他社会科学支出</v>
          </cell>
        </row>
        <row r="496">
          <cell r="H496" t="str">
            <v>20607 科学技术普及</v>
          </cell>
          <cell r="I496">
            <v>364</v>
          </cell>
        </row>
        <row r="497">
          <cell r="H497" t="str">
            <v>2060701 机构运行</v>
          </cell>
          <cell r="I497">
            <v>39</v>
          </cell>
        </row>
        <row r="498">
          <cell r="H498" t="str">
            <v>2060702 科普活动</v>
          </cell>
          <cell r="I498">
            <v>300</v>
          </cell>
        </row>
        <row r="499">
          <cell r="H499" t="str">
            <v>2060703 青少年科技活动</v>
          </cell>
        </row>
        <row r="500">
          <cell r="H500" t="str">
            <v>2060704 学术交流活动</v>
          </cell>
        </row>
        <row r="501">
          <cell r="H501" t="str">
            <v>2060705 科技馆站</v>
          </cell>
        </row>
        <row r="502">
          <cell r="H502" t="str">
            <v>2060799 其他科学技术普及支出</v>
          </cell>
          <cell r="I502">
            <v>25</v>
          </cell>
        </row>
        <row r="503">
          <cell r="H503" t="str">
            <v>20608 科技交流与合作</v>
          </cell>
          <cell r="I503">
            <v>0</v>
          </cell>
        </row>
        <row r="504">
          <cell r="H504" t="str">
            <v>2060801 国际交流与合作</v>
          </cell>
        </row>
        <row r="505">
          <cell r="H505" t="str">
            <v>2060802 重大科技合作项目</v>
          </cell>
        </row>
        <row r="506">
          <cell r="H506" t="str">
            <v>2060899 其他科技交流与合作支出</v>
          </cell>
        </row>
        <row r="507">
          <cell r="H507" t="str">
            <v>20609 科技重大专项</v>
          </cell>
          <cell r="I507">
            <v>0</v>
          </cell>
        </row>
        <row r="508">
          <cell r="H508" t="str">
            <v>2060901 科技重大专项</v>
          </cell>
        </row>
        <row r="509">
          <cell r="H509" t="str">
            <v>20699 其他科学技术支出</v>
          </cell>
          <cell r="I509">
            <v>0</v>
          </cell>
        </row>
        <row r="510">
          <cell r="H510" t="str">
            <v>2069901 科技奖励</v>
          </cell>
        </row>
        <row r="511">
          <cell r="H511" t="str">
            <v>2069902 核应急</v>
          </cell>
        </row>
        <row r="512">
          <cell r="H512" t="str">
            <v>2069903 转制科研机构</v>
          </cell>
        </row>
        <row r="513">
          <cell r="H513" t="str">
            <v>2069999 其他科学技术支出</v>
          </cell>
        </row>
        <row r="514">
          <cell r="H514" t="str">
            <v>207 文化体育与传媒</v>
          </cell>
          <cell r="I514">
            <v>4269</v>
          </cell>
        </row>
        <row r="515">
          <cell r="H515" t="str">
            <v>20701 文化</v>
          </cell>
          <cell r="I515">
            <v>3224</v>
          </cell>
        </row>
        <row r="516">
          <cell r="H516" t="str">
            <v>2070101 行政运行</v>
          </cell>
          <cell r="I516">
            <v>124</v>
          </cell>
        </row>
        <row r="517">
          <cell r="H517" t="str">
            <v>2070102 一般行政管理事务</v>
          </cell>
          <cell r="I517">
            <v>1000</v>
          </cell>
        </row>
        <row r="518">
          <cell r="H518" t="str">
            <v>2070103 机关服务</v>
          </cell>
        </row>
        <row r="519">
          <cell r="H519" t="str">
            <v>2070104 图书馆</v>
          </cell>
          <cell r="I519">
            <v>181</v>
          </cell>
        </row>
        <row r="520">
          <cell r="H520" t="str">
            <v>2070105 文化展示及纪念机构</v>
          </cell>
          <cell r="I520">
            <v>228</v>
          </cell>
        </row>
        <row r="521">
          <cell r="H521" t="str">
            <v>2070106 艺术表演场所</v>
          </cell>
        </row>
        <row r="522">
          <cell r="H522" t="str">
            <v>2070107 艺术表演团体</v>
          </cell>
        </row>
        <row r="523">
          <cell r="H523" t="str">
            <v>2070108 文化活动</v>
          </cell>
        </row>
        <row r="524">
          <cell r="H524" t="str">
            <v>2070109 群众文化</v>
          </cell>
        </row>
        <row r="525">
          <cell r="H525" t="str">
            <v>2070110 文化交流与合作</v>
          </cell>
        </row>
        <row r="526">
          <cell r="H526" t="str">
            <v>2070111 文化创作与保护</v>
          </cell>
        </row>
        <row r="527">
          <cell r="H527" t="str">
            <v>2070112 文化市场管理</v>
          </cell>
          <cell r="I527">
            <v>90</v>
          </cell>
        </row>
        <row r="528">
          <cell r="H528" t="str">
            <v>2070199 其他文化支出</v>
          </cell>
          <cell r="I528">
            <v>1601</v>
          </cell>
        </row>
        <row r="529">
          <cell r="H529" t="str">
            <v>20702 文物</v>
          </cell>
          <cell r="I529">
            <v>28</v>
          </cell>
        </row>
        <row r="530">
          <cell r="H530" t="str">
            <v>2070201 行政运行</v>
          </cell>
        </row>
        <row r="531">
          <cell r="H531" t="str">
            <v>2070202 一般行政管理事务</v>
          </cell>
        </row>
        <row r="532">
          <cell r="H532" t="str">
            <v>2070203 机关服务</v>
          </cell>
        </row>
        <row r="533">
          <cell r="H533" t="str">
            <v>2070204 文物保护</v>
          </cell>
        </row>
        <row r="534">
          <cell r="H534" t="str">
            <v>2070205 博物馆</v>
          </cell>
        </row>
        <row r="535">
          <cell r="H535" t="str">
            <v>2070206 历史名城与古迹</v>
          </cell>
        </row>
        <row r="536">
          <cell r="H536" t="str">
            <v>2070299 其他文物支出</v>
          </cell>
          <cell r="I536">
            <v>28</v>
          </cell>
        </row>
        <row r="537">
          <cell r="H537" t="str">
            <v>20703 体育</v>
          </cell>
          <cell r="I537">
            <v>220</v>
          </cell>
        </row>
        <row r="538">
          <cell r="H538" t="str">
            <v>2070301 行政运行</v>
          </cell>
          <cell r="I538">
            <v>80</v>
          </cell>
        </row>
        <row r="539">
          <cell r="H539" t="str">
            <v>2070302 一般行政管理事务</v>
          </cell>
        </row>
        <row r="540">
          <cell r="H540" t="str">
            <v>2070303 机关服务</v>
          </cell>
        </row>
        <row r="541">
          <cell r="H541" t="str">
            <v>2070304 运动项目管理</v>
          </cell>
          <cell r="I541">
            <v>55</v>
          </cell>
        </row>
        <row r="542">
          <cell r="H542" t="str">
            <v>2070305 体育竞赛</v>
          </cell>
        </row>
        <row r="543">
          <cell r="H543" t="str">
            <v>2070306 体育训练</v>
          </cell>
          <cell r="I543">
            <v>5</v>
          </cell>
        </row>
        <row r="544">
          <cell r="H544" t="str">
            <v>2070307 体育场馆</v>
          </cell>
        </row>
        <row r="545">
          <cell r="H545" t="str">
            <v>2070308 群众体育</v>
          </cell>
          <cell r="I545">
            <v>60</v>
          </cell>
        </row>
        <row r="546">
          <cell r="H546" t="str">
            <v>2070309 体育交流与合作</v>
          </cell>
        </row>
        <row r="547">
          <cell r="H547" t="str">
            <v>2070399 其他体育支出</v>
          </cell>
          <cell r="I547">
            <v>20</v>
          </cell>
        </row>
        <row r="548">
          <cell r="H548" t="str">
            <v>20704 广播影视</v>
          </cell>
          <cell r="I548">
            <v>0</v>
          </cell>
        </row>
        <row r="549">
          <cell r="H549" t="str">
            <v>2070401 行政运行</v>
          </cell>
        </row>
        <row r="550">
          <cell r="H550" t="str">
            <v>2070402 一般行政管理事务</v>
          </cell>
        </row>
        <row r="551">
          <cell r="H551" t="str">
            <v>2070403 机关服务</v>
          </cell>
        </row>
        <row r="552">
          <cell r="H552" t="str">
            <v>2070404 广播</v>
          </cell>
        </row>
        <row r="553">
          <cell r="H553" t="str">
            <v>2070405 电视</v>
          </cell>
        </row>
        <row r="554">
          <cell r="H554" t="str">
            <v>2070406 电影</v>
          </cell>
        </row>
        <row r="555">
          <cell r="H555" t="str">
            <v>2070407 广播电视监控</v>
          </cell>
        </row>
        <row r="556">
          <cell r="H556" t="str">
            <v>2070499 其他广播影视支出</v>
          </cell>
        </row>
        <row r="557">
          <cell r="H557" t="str">
            <v>20705 新闻出版</v>
          </cell>
          <cell r="I557">
            <v>797</v>
          </cell>
        </row>
        <row r="558">
          <cell r="H558" t="str">
            <v>2070501 行政运行</v>
          </cell>
          <cell r="I558">
            <v>321</v>
          </cell>
        </row>
        <row r="559">
          <cell r="H559" t="str">
            <v>2070502 一般行政管理事务</v>
          </cell>
          <cell r="I559">
            <v>476</v>
          </cell>
        </row>
        <row r="560">
          <cell r="H560" t="str">
            <v>2070503 机关服务</v>
          </cell>
        </row>
        <row r="561">
          <cell r="H561" t="str">
            <v>2070504 新闻通讯</v>
          </cell>
        </row>
        <row r="562">
          <cell r="H562" t="str">
            <v>2070505 出版发行</v>
          </cell>
        </row>
        <row r="563">
          <cell r="H563" t="str">
            <v>2070506 版权管理</v>
          </cell>
        </row>
        <row r="564">
          <cell r="H564" t="str">
            <v>2070507 出版市场管理</v>
          </cell>
        </row>
        <row r="565">
          <cell r="H565" t="str">
            <v>2070599 其他新闻出版支出</v>
          </cell>
        </row>
        <row r="566">
          <cell r="H566" t="str">
            <v>20799 其他文化体育与传媒支出</v>
          </cell>
          <cell r="I566">
            <v>0</v>
          </cell>
        </row>
        <row r="567">
          <cell r="H567" t="str">
            <v>2079902 宣传文化发展专项支出</v>
          </cell>
        </row>
        <row r="568">
          <cell r="H568" t="str">
            <v>2079999 其他文化体育与传媒支出</v>
          </cell>
        </row>
        <row r="569">
          <cell r="H569" t="str">
            <v>208 社会保障和就业</v>
          </cell>
          <cell r="I569">
            <v>57482</v>
          </cell>
        </row>
        <row r="570">
          <cell r="H570" t="str">
            <v>20801 人力资源和社会保障管理事务</v>
          </cell>
          <cell r="I570">
            <v>2129</v>
          </cell>
        </row>
        <row r="571">
          <cell r="H571" t="str">
            <v>2080101 行政运行</v>
          </cell>
          <cell r="I571">
            <v>388</v>
          </cell>
        </row>
        <row r="572">
          <cell r="H572" t="str">
            <v>2080102 一般行政管理事务</v>
          </cell>
        </row>
        <row r="573">
          <cell r="H573" t="str">
            <v>2080103 机关服务</v>
          </cell>
          <cell r="I573">
            <v>29</v>
          </cell>
        </row>
        <row r="574">
          <cell r="H574" t="str">
            <v>2080104 综合业务管理</v>
          </cell>
          <cell r="I574">
            <v>529</v>
          </cell>
        </row>
        <row r="575">
          <cell r="H575" t="str">
            <v>2080105 劳动保障监察</v>
          </cell>
          <cell r="I575">
            <v>27</v>
          </cell>
        </row>
        <row r="576">
          <cell r="H576" t="str">
            <v>2080106 就业管理事务</v>
          </cell>
          <cell r="I576">
            <v>199</v>
          </cell>
        </row>
        <row r="577">
          <cell r="H577" t="str">
            <v>2080107 社会保险业务管理事务</v>
          </cell>
          <cell r="I577">
            <v>460</v>
          </cell>
        </row>
        <row r="578">
          <cell r="H578" t="str">
            <v>2080108 信息化建设</v>
          </cell>
        </row>
        <row r="579">
          <cell r="H579" t="str">
            <v>2080109 社会保险经办机构</v>
          </cell>
          <cell r="I579">
            <v>227</v>
          </cell>
        </row>
        <row r="580">
          <cell r="H580" t="str">
            <v>2080110 劳动关系和维权</v>
          </cell>
        </row>
        <row r="581">
          <cell r="H581" t="str">
            <v>2080111 公共就业服务和职业技能鉴定机构</v>
          </cell>
          <cell r="I581">
            <v>93</v>
          </cell>
        </row>
        <row r="582">
          <cell r="H582" t="str">
            <v>2080112 劳动人事争议调解仲裁</v>
          </cell>
          <cell r="I582">
            <v>45</v>
          </cell>
        </row>
        <row r="583">
          <cell r="H583" t="str">
            <v>2080199 其他人力资源和社会保障管理事务支出</v>
          </cell>
          <cell r="I583">
            <v>132</v>
          </cell>
        </row>
        <row r="584">
          <cell r="H584" t="str">
            <v>20802 民政管理事务</v>
          </cell>
          <cell r="I584">
            <v>781</v>
          </cell>
        </row>
        <row r="585">
          <cell r="H585" t="str">
            <v>2080201 行政运行</v>
          </cell>
          <cell r="I585">
            <v>209</v>
          </cell>
        </row>
        <row r="586">
          <cell r="H586" t="str">
            <v>2080202 一般行政管理事务</v>
          </cell>
        </row>
        <row r="587">
          <cell r="H587" t="str">
            <v>2080203 机关服务</v>
          </cell>
        </row>
        <row r="588">
          <cell r="H588" t="str">
            <v>2080204 拥军优属</v>
          </cell>
          <cell r="I588">
            <v>240</v>
          </cell>
        </row>
        <row r="589">
          <cell r="H589" t="str">
            <v>2080205 老龄事务</v>
          </cell>
          <cell r="I589">
            <v>20</v>
          </cell>
        </row>
        <row r="590">
          <cell r="H590" t="str">
            <v>2080206 民间组织管理</v>
          </cell>
          <cell r="I590">
            <v>5</v>
          </cell>
        </row>
        <row r="591">
          <cell r="H591" t="str">
            <v>2080207 行政区划和地名管理</v>
          </cell>
          <cell r="I591">
            <v>1</v>
          </cell>
        </row>
        <row r="592">
          <cell r="H592" t="str">
            <v>2080208 基层政权和社区建设</v>
          </cell>
          <cell r="I592">
            <v>123</v>
          </cell>
        </row>
        <row r="593">
          <cell r="H593" t="str">
            <v>2080209 部队供应</v>
          </cell>
        </row>
        <row r="594">
          <cell r="H594" t="str">
            <v>2080299 其他民政管理事务支出</v>
          </cell>
          <cell r="I594">
            <v>183</v>
          </cell>
        </row>
        <row r="595">
          <cell r="H595" t="str">
            <v>20803 财政对社会保险基金的补助</v>
          </cell>
          <cell r="I595">
            <v>9</v>
          </cell>
        </row>
        <row r="596">
          <cell r="H596" t="str">
            <v>2080301 财政对基本养老保险基金的补助</v>
          </cell>
          <cell r="I596">
            <v>9</v>
          </cell>
        </row>
        <row r="597">
          <cell r="H597" t="str">
            <v>2080302 财政对失业保险基金的补助</v>
          </cell>
        </row>
        <row r="598">
          <cell r="H598" t="str">
            <v>2080303 财政对基本医疗保险基金的补助</v>
          </cell>
        </row>
        <row r="599">
          <cell r="H599" t="str">
            <v>2080304 财政对工伤保险基金的补助</v>
          </cell>
        </row>
        <row r="600">
          <cell r="H600" t="str">
            <v>2080305 财政对生育保险基金的补助</v>
          </cell>
        </row>
        <row r="601">
          <cell r="H601" t="str">
            <v>2080306 财政对新型农村社会养老保险基金的补助</v>
          </cell>
        </row>
        <row r="602">
          <cell r="H602" t="str">
            <v>2080307 财政对城镇居民养老保险基金的补助★</v>
          </cell>
        </row>
        <row r="603">
          <cell r="H603" t="str">
            <v>2080399 财政对其他社会保险基金的补助</v>
          </cell>
        </row>
        <row r="604">
          <cell r="H604" t="str">
            <v>20805 行政事业单位离退休</v>
          </cell>
          <cell r="I604">
            <v>40452</v>
          </cell>
        </row>
        <row r="605">
          <cell r="H605" t="str">
            <v>2080501 归口管理的行政单位离退休★</v>
          </cell>
          <cell r="I605">
            <v>7628</v>
          </cell>
        </row>
        <row r="606">
          <cell r="H606" t="str">
            <v>2080502 事业单位离退休</v>
          </cell>
          <cell r="I606">
            <v>31612</v>
          </cell>
        </row>
        <row r="607">
          <cell r="H607" t="str">
            <v>2080503 离退休人员管理机构</v>
          </cell>
          <cell r="I607">
            <v>1212</v>
          </cell>
        </row>
        <row r="608">
          <cell r="H608" t="str">
            <v>2080504 未归口管理的行政单位离退休★</v>
          </cell>
        </row>
        <row r="609">
          <cell r="H609" t="str">
            <v>2080599 其他行政事业单位离退休支出</v>
          </cell>
        </row>
        <row r="610">
          <cell r="H610" t="str">
            <v>20806 企业改革补助</v>
          </cell>
          <cell r="I610">
            <v>0</v>
          </cell>
        </row>
        <row r="611">
          <cell r="H611" t="str">
            <v>2080601 企业关闭破产补助</v>
          </cell>
        </row>
        <row r="612">
          <cell r="H612" t="str">
            <v>2080602 厂办大集体改革补助</v>
          </cell>
        </row>
        <row r="613">
          <cell r="H613" t="str">
            <v>2080699 其他企业改革发展补助</v>
          </cell>
        </row>
        <row r="614">
          <cell r="H614" t="str">
            <v>20807 就业补助</v>
          </cell>
          <cell r="I614">
            <v>3300</v>
          </cell>
        </row>
        <row r="615">
          <cell r="H615" t="str">
            <v>2080701 扶持公共就业服务</v>
          </cell>
          <cell r="I615">
            <v>3300</v>
          </cell>
        </row>
        <row r="616">
          <cell r="H616" t="str">
            <v>2080702 职业培训补贴</v>
          </cell>
        </row>
        <row r="617">
          <cell r="H617" t="str">
            <v>2080703 职业介绍补贴</v>
          </cell>
        </row>
        <row r="618">
          <cell r="H618" t="str">
            <v>2080704 社会保险补贴</v>
          </cell>
        </row>
        <row r="619">
          <cell r="H619" t="str">
            <v>2080705 公益性岗位补贴</v>
          </cell>
        </row>
        <row r="620">
          <cell r="H620" t="str">
            <v>2080706 小额担保贷款贴息</v>
          </cell>
        </row>
        <row r="621">
          <cell r="H621" t="str">
            <v>2080707 补充小额贷款担保基金</v>
          </cell>
        </row>
        <row r="622">
          <cell r="H622" t="str">
            <v>2080709 职业技能鉴定补贴</v>
          </cell>
        </row>
        <row r="623">
          <cell r="H623" t="str">
            <v>2080710 特定就业政策支出</v>
          </cell>
        </row>
        <row r="624">
          <cell r="H624" t="str">
            <v>2080711 就业见习补贴</v>
          </cell>
        </row>
        <row r="625">
          <cell r="H625" t="str">
            <v>2080712 高技能人才培养补助</v>
          </cell>
        </row>
        <row r="626">
          <cell r="H626" t="str">
            <v>2080799 其他就业补助支出</v>
          </cell>
        </row>
        <row r="627">
          <cell r="H627" t="str">
            <v>20808 抚恤</v>
          </cell>
          <cell r="I627">
            <v>984</v>
          </cell>
        </row>
        <row r="628">
          <cell r="H628" t="str">
            <v>2080801 死亡抚恤</v>
          </cell>
          <cell r="I628">
            <v>530</v>
          </cell>
        </row>
        <row r="629">
          <cell r="H629" t="str">
            <v>2080802 伤残抚恤</v>
          </cell>
          <cell r="I629">
            <v>44</v>
          </cell>
        </row>
        <row r="630">
          <cell r="H630" t="str">
            <v>2080803 在乡复员、退伍军人生活补助</v>
          </cell>
          <cell r="I630">
            <v>60</v>
          </cell>
        </row>
        <row r="631">
          <cell r="H631" t="str">
            <v>2080804 优抚事业单位</v>
          </cell>
        </row>
        <row r="632">
          <cell r="H632" t="str">
            <v>2080805 义务兵优待</v>
          </cell>
          <cell r="I632">
            <v>350</v>
          </cell>
        </row>
        <row r="633">
          <cell r="H633" t="str">
            <v>2080806 农村籍退役士兵老年生活补助</v>
          </cell>
        </row>
        <row r="634">
          <cell r="H634" t="str">
            <v>2080899 其他优抚支出</v>
          </cell>
        </row>
        <row r="635">
          <cell r="H635" t="str">
            <v>20809 退役安置</v>
          </cell>
          <cell r="I635">
            <v>3234</v>
          </cell>
        </row>
        <row r="636">
          <cell r="H636" t="str">
            <v>2080901 退役士兵安置</v>
          </cell>
          <cell r="I636">
            <v>900</v>
          </cell>
        </row>
        <row r="637">
          <cell r="H637" t="str">
            <v>2080902 军队移交政府的离退休人员安置</v>
          </cell>
          <cell r="I637">
            <v>2091</v>
          </cell>
        </row>
        <row r="638">
          <cell r="H638" t="str">
            <v>2080903 军队移交政府离退休干部管理机构</v>
          </cell>
          <cell r="I638">
            <v>243</v>
          </cell>
        </row>
        <row r="639">
          <cell r="H639" t="str">
            <v>2080904 退役士兵教育培训</v>
          </cell>
        </row>
        <row r="640">
          <cell r="H640" t="str">
            <v>2080999 其他退役安置支出</v>
          </cell>
        </row>
        <row r="641">
          <cell r="H641" t="str">
            <v>20810 社会福利</v>
          </cell>
          <cell r="I641">
            <v>5</v>
          </cell>
        </row>
        <row r="642">
          <cell r="H642" t="str">
            <v>2081001 儿童福利</v>
          </cell>
        </row>
        <row r="643">
          <cell r="H643" t="str">
            <v>2081002 老年福利</v>
          </cell>
        </row>
        <row r="644">
          <cell r="H644" t="str">
            <v>2081003 假肢矫形</v>
          </cell>
        </row>
        <row r="645">
          <cell r="H645" t="str">
            <v>2081004 殡葬</v>
          </cell>
          <cell r="I645">
            <v>5</v>
          </cell>
        </row>
        <row r="646">
          <cell r="H646" t="str">
            <v>2081005 社会福利事业单位</v>
          </cell>
        </row>
        <row r="647">
          <cell r="H647" t="str">
            <v>2081099 其他社会福利支出</v>
          </cell>
        </row>
        <row r="648">
          <cell r="H648" t="str">
            <v>20811 残疾人事业</v>
          </cell>
          <cell r="I648">
            <v>43</v>
          </cell>
        </row>
        <row r="649">
          <cell r="H649" t="str">
            <v>2081101 行政运行</v>
          </cell>
          <cell r="I649">
            <v>40</v>
          </cell>
        </row>
        <row r="650">
          <cell r="H650" t="str">
            <v>2081102 一般行政管理事务</v>
          </cell>
        </row>
        <row r="651">
          <cell r="H651" t="str">
            <v>2081103 机关服务</v>
          </cell>
        </row>
        <row r="652">
          <cell r="H652" t="str">
            <v>2081104 残疾人康复</v>
          </cell>
        </row>
        <row r="653">
          <cell r="H653" t="str">
            <v>2081105 残疾人就业和扶贫</v>
          </cell>
        </row>
        <row r="654">
          <cell r="H654" t="str">
            <v>2081106 残疾人体育</v>
          </cell>
        </row>
        <row r="655">
          <cell r="H655" t="str">
            <v>2081199 其他残疾人事业支出</v>
          </cell>
          <cell r="I655">
            <v>3</v>
          </cell>
        </row>
        <row r="656">
          <cell r="H656" t="str">
            <v>20812 城市居民最低生活保障★</v>
          </cell>
          <cell r="I656">
            <v>500</v>
          </cell>
        </row>
        <row r="657">
          <cell r="H657" t="str">
            <v>2081201 城市居民最低生活保障金支出★</v>
          </cell>
          <cell r="I657">
            <v>500</v>
          </cell>
        </row>
        <row r="658">
          <cell r="H658" t="str">
            <v>2081202 城市居民最低生活保障对象临时补助★</v>
          </cell>
        </row>
        <row r="659">
          <cell r="H659" t="str">
            <v>20813 其他城市生活救助★</v>
          </cell>
          <cell r="I659">
            <v>270</v>
          </cell>
        </row>
        <row r="660">
          <cell r="H660" t="str">
            <v>2081301 流浪乞讨人员救助</v>
          </cell>
          <cell r="I660">
            <v>70</v>
          </cell>
        </row>
        <row r="661">
          <cell r="H661" t="str">
            <v>2081399 其他城市生活救助支出★</v>
          </cell>
          <cell r="I661">
            <v>200</v>
          </cell>
        </row>
        <row r="662">
          <cell r="H662" t="str">
            <v>20815 自然灾害生活救助</v>
          </cell>
          <cell r="I662">
            <v>0</v>
          </cell>
        </row>
        <row r="663">
          <cell r="H663" t="str">
            <v>2081501 中央自然灾害生活补助</v>
          </cell>
        </row>
        <row r="664">
          <cell r="H664" t="str">
            <v>2081502 地方自然灾害生活补助</v>
          </cell>
        </row>
        <row r="665">
          <cell r="H665" t="str">
            <v>2081503 自然灾害灾后重建补助</v>
          </cell>
        </row>
        <row r="666">
          <cell r="H666" t="str">
            <v>2081599 其他自然灾害生活救助支出</v>
          </cell>
        </row>
        <row r="667">
          <cell r="H667" t="str">
            <v>20816 红十字事业</v>
          </cell>
          <cell r="I667">
            <v>29</v>
          </cell>
        </row>
        <row r="668">
          <cell r="H668" t="str">
            <v>2081601 行政运行</v>
          </cell>
          <cell r="I668">
            <v>14</v>
          </cell>
        </row>
        <row r="669">
          <cell r="H669" t="str">
            <v>2081602 一般行政管理事务</v>
          </cell>
        </row>
        <row r="670">
          <cell r="H670" t="str">
            <v>2081603 机关服务</v>
          </cell>
        </row>
        <row r="671">
          <cell r="H671" t="str">
            <v>2081699 其他红十字事业支出</v>
          </cell>
          <cell r="I671">
            <v>15</v>
          </cell>
        </row>
        <row r="672">
          <cell r="H672" t="str">
            <v>20817 农村最低生活保障★</v>
          </cell>
          <cell r="I672">
            <v>0</v>
          </cell>
        </row>
        <row r="673">
          <cell r="H673" t="str">
            <v>2081701 农村最低生活保障金支出★</v>
          </cell>
        </row>
        <row r="674">
          <cell r="H674" t="str">
            <v>2081702 农村最低生活保障对象临时补助★</v>
          </cell>
        </row>
        <row r="675">
          <cell r="H675" t="str">
            <v>20818 其他农村生活救助★</v>
          </cell>
          <cell r="I675">
            <v>0</v>
          </cell>
        </row>
        <row r="676">
          <cell r="H676" t="str">
            <v>2081801 农村五保供养★</v>
          </cell>
        </row>
        <row r="677">
          <cell r="H677" t="str">
            <v>2081899 其他农村生活救助支出★</v>
          </cell>
        </row>
        <row r="678">
          <cell r="H678" t="str">
            <v>20824 补充道路交通事故社会救助基金</v>
          </cell>
          <cell r="I678">
            <v>0</v>
          </cell>
        </row>
        <row r="679">
          <cell r="H679" t="str">
            <v>2082401 交强险营业税补助基金支出</v>
          </cell>
        </row>
        <row r="680">
          <cell r="H680" t="str">
            <v>2082402 交强险罚款收入补助基金支出</v>
          </cell>
        </row>
        <row r="681">
          <cell r="H681" t="str">
            <v>20899 其他社会保障和就业支出</v>
          </cell>
          <cell r="I681">
            <v>5746</v>
          </cell>
        </row>
        <row r="682">
          <cell r="H682" t="str">
            <v>2089901 其他社会保障和就业支出</v>
          </cell>
          <cell r="I682">
            <v>5746</v>
          </cell>
        </row>
        <row r="683">
          <cell r="H683" t="str">
            <v>210 医疗卫生</v>
          </cell>
          <cell r="I683">
            <v>15684</v>
          </cell>
        </row>
        <row r="684">
          <cell r="H684" t="str">
            <v>21001 医疗卫生管理事务</v>
          </cell>
          <cell r="I684">
            <v>174</v>
          </cell>
        </row>
        <row r="685">
          <cell r="H685" t="str">
            <v>2100101 行政运行</v>
          </cell>
          <cell r="I685">
            <v>174</v>
          </cell>
        </row>
        <row r="686">
          <cell r="H686" t="str">
            <v>2100102 一般行政管理事务</v>
          </cell>
        </row>
        <row r="687">
          <cell r="H687" t="str">
            <v>2100103 机关服务</v>
          </cell>
        </row>
        <row r="688">
          <cell r="H688" t="str">
            <v>2100199 其他医疗卫生管理事务支出</v>
          </cell>
        </row>
        <row r="689">
          <cell r="H689" t="str">
            <v>21002 公立医院</v>
          </cell>
          <cell r="I689">
            <v>303</v>
          </cell>
        </row>
        <row r="690">
          <cell r="H690" t="str">
            <v>2100201 综合医院</v>
          </cell>
        </row>
        <row r="691">
          <cell r="H691" t="str">
            <v>2100202 中医（民族）医院</v>
          </cell>
          <cell r="I691">
            <v>225</v>
          </cell>
        </row>
        <row r="692">
          <cell r="H692" t="str">
            <v>2100203 传染病医院</v>
          </cell>
        </row>
        <row r="693">
          <cell r="H693" t="str">
            <v>2100204 职业病防治医院</v>
          </cell>
        </row>
        <row r="694">
          <cell r="H694" t="str">
            <v>2100205 精神病医院</v>
          </cell>
          <cell r="I694">
            <v>24</v>
          </cell>
        </row>
        <row r="695">
          <cell r="H695" t="str">
            <v>2100206 妇产医院</v>
          </cell>
        </row>
        <row r="696">
          <cell r="H696" t="str">
            <v>2100207 儿童医院</v>
          </cell>
        </row>
        <row r="697">
          <cell r="H697" t="str">
            <v>2100208 其他专科医院</v>
          </cell>
          <cell r="I697">
            <v>54</v>
          </cell>
        </row>
        <row r="698">
          <cell r="H698" t="str">
            <v>2100209 福利医院</v>
          </cell>
        </row>
        <row r="699">
          <cell r="H699" t="str">
            <v>2100210 行业医院</v>
          </cell>
        </row>
        <row r="700">
          <cell r="H700" t="str">
            <v>2100211 处理医疗欠费</v>
          </cell>
        </row>
        <row r="701">
          <cell r="H701" t="str">
            <v>2100299 其他公立医院支出</v>
          </cell>
        </row>
        <row r="702">
          <cell r="H702" t="str">
            <v>21003 基层医疗卫生机构</v>
          </cell>
          <cell r="I702">
            <v>262</v>
          </cell>
        </row>
        <row r="703">
          <cell r="H703" t="str">
            <v>2100301 城市社区卫生机构</v>
          </cell>
          <cell r="I703">
            <v>262</v>
          </cell>
        </row>
        <row r="704">
          <cell r="H704" t="str">
            <v>2100302 乡镇卫生院</v>
          </cell>
        </row>
        <row r="705">
          <cell r="H705" t="str">
            <v>2100399 其他基层医疗卫生机构支出</v>
          </cell>
        </row>
        <row r="706">
          <cell r="H706" t="str">
            <v>21004 公共卫生</v>
          </cell>
          <cell r="I706">
            <v>3977</v>
          </cell>
        </row>
        <row r="707">
          <cell r="H707" t="str">
            <v>2100401 疾病预防控制机构</v>
          </cell>
          <cell r="I707">
            <v>458</v>
          </cell>
        </row>
        <row r="708">
          <cell r="H708" t="str">
            <v>2100402 卫生监督机构</v>
          </cell>
          <cell r="I708">
            <v>271</v>
          </cell>
        </row>
        <row r="709">
          <cell r="H709" t="str">
            <v>2100403 妇幼保健机构</v>
          </cell>
          <cell r="I709">
            <v>235</v>
          </cell>
        </row>
        <row r="710">
          <cell r="H710" t="str">
            <v>2100404 精神卫生机构</v>
          </cell>
        </row>
        <row r="711">
          <cell r="H711" t="str">
            <v>2100405 应急救治机构</v>
          </cell>
        </row>
        <row r="712">
          <cell r="H712" t="str">
            <v>2100406 采供血机构</v>
          </cell>
        </row>
        <row r="713">
          <cell r="H713" t="str">
            <v>2100407 其他专业公共卫生机构</v>
          </cell>
        </row>
        <row r="714">
          <cell r="H714" t="str">
            <v>2100408 基本公共卫生服务</v>
          </cell>
          <cell r="I714">
            <v>887</v>
          </cell>
        </row>
        <row r="715">
          <cell r="H715" t="str">
            <v>2100409 重大公共卫生专项</v>
          </cell>
          <cell r="I715">
            <v>90</v>
          </cell>
        </row>
        <row r="716">
          <cell r="H716" t="str">
            <v>2100410 突发公共卫生事件应急处理</v>
          </cell>
          <cell r="I716">
            <v>50</v>
          </cell>
        </row>
        <row r="717">
          <cell r="H717" t="str">
            <v>2100499 其他公共卫生支出</v>
          </cell>
          <cell r="I717">
            <v>1986</v>
          </cell>
        </row>
        <row r="718">
          <cell r="H718" t="str">
            <v>21005 医疗保障</v>
          </cell>
          <cell r="I718">
            <v>10878</v>
          </cell>
        </row>
        <row r="719">
          <cell r="H719" t="str">
            <v>2100501 行政单位医疗</v>
          </cell>
          <cell r="I719">
            <v>3786</v>
          </cell>
        </row>
        <row r="720">
          <cell r="H720" t="str">
            <v>2100502 事业单位医疗</v>
          </cell>
          <cell r="I720">
            <v>5250</v>
          </cell>
        </row>
        <row r="721">
          <cell r="H721" t="str">
            <v>2100503 公务员医疗补助</v>
          </cell>
          <cell r="I721">
            <v>1300</v>
          </cell>
        </row>
        <row r="722">
          <cell r="H722" t="str">
            <v>2100504 优抚对象医疗补助</v>
          </cell>
        </row>
        <row r="723">
          <cell r="H723" t="str">
            <v>2100505 城市医疗救助</v>
          </cell>
          <cell r="I723">
            <v>10</v>
          </cell>
        </row>
        <row r="724">
          <cell r="H724" t="str">
            <v>2100506 新型农村合作医疗</v>
          </cell>
        </row>
        <row r="725">
          <cell r="H725" t="str">
            <v>2100507 农村医疗救助</v>
          </cell>
        </row>
        <row r="726">
          <cell r="H726" t="str">
            <v>2100508 城镇居民基本医疗保险</v>
          </cell>
          <cell r="I726">
            <v>532</v>
          </cell>
        </row>
        <row r="727">
          <cell r="H727" t="str">
            <v>2100599 其他医疗保障支出</v>
          </cell>
        </row>
        <row r="728">
          <cell r="H728" t="str">
            <v>21006 中医药</v>
          </cell>
          <cell r="I728">
            <v>0</v>
          </cell>
        </row>
        <row r="729">
          <cell r="H729" t="str">
            <v>2100601 中医（民族医）药专项</v>
          </cell>
        </row>
        <row r="730">
          <cell r="H730" t="str">
            <v>2100699 其他中医药支出</v>
          </cell>
        </row>
        <row r="731">
          <cell r="H731" t="str">
            <v>21010 食品和药品监督管理事务</v>
          </cell>
          <cell r="I731">
            <v>90</v>
          </cell>
        </row>
        <row r="732">
          <cell r="H732" t="str">
            <v>2101001 行政运行</v>
          </cell>
        </row>
        <row r="733">
          <cell r="H733" t="str">
            <v>2101002 一般行政管理事务</v>
          </cell>
        </row>
        <row r="734">
          <cell r="H734" t="str">
            <v>2101003 机关服务</v>
          </cell>
        </row>
        <row r="735">
          <cell r="H735" t="str">
            <v>2101012 药品事务</v>
          </cell>
        </row>
        <row r="736">
          <cell r="H736" t="str">
            <v>2101013 保健食品事务</v>
          </cell>
        </row>
        <row r="737">
          <cell r="H737" t="str">
            <v>2101014 化妆品事务</v>
          </cell>
        </row>
        <row r="738">
          <cell r="H738" t="str">
            <v>2101015 医疗器械事务</v>
          </cell>
        </row>
        <row r="739">
          <cell r="H739" t="str">
            <v>2101016 食品安全事务</v>
          </cell>
        </row>
        <row r="740">
          <cell r="H740" t="str">
            <v>2101050 事业运行</v>
          </cell>
        </row>
        <row r="741">
          <cell r="H741" t="str">
            <v>2101099 其他食品和药品监督管理事务支出</v>
          </cell>
          <cell r="I741">
            <v>90</v>
          </cell>
        </row>
        <row r="742">
          <cell r="H742" t="str">
            <v>21099 其他医疗卫生支出</v>
          </cell>
          <cell r="I742">
            <v>0</v>
          </cell>
        </row>
        <row r="743">
          <cell r="H743" t="str">
            <v>2109901 其他医疗卫生支出</v>
          </cell>
        </row>
        <row r="744">
          <cell r="H744" t="str">
            <v>211 节能环保</v>
          </cell>
          <cell r="I744">
            <v>613</v>
          </cell>
        </row>
        <row r="745">
          <cell r="H745" t="str">
            <v>21101 环境保护管理事务</v>
          </cell>
          <cell r="I745">
            <v>327</v>
          </cell>
        </row>
        <row r="746">
          <cell r="H746" t="str">
            <v>2110101 行政运行</v>
          </cell>
          <cell r="I746">
            <v>293</v>
          </cell>
        </row>
        <row r="747">
          <cell r="H747" t="str">
            <v>2110102 一般行政管理事务</v>
          </cell>
        </row>
        <row r="748">
          <cell r="H748" t="str">
            <v>2110103 机关服务</v>
          </cell>
        </row>
        <row r="749">
          <cell r="H749" t="str">
            <v>2110104 环境保护宣传</v>
          </cell>
        </row>
        <row r="750">
          <cell r="H750" t="str">
            <v>2110105 环境保护法规、规划及标准</v>
          </cell>
        </row>
        <row r="751">
          <cell r="H751" t="str">
            <v>2110106 环境国际合作及履约</v>
          </cell>
        </row>
        <row r="752">
          <cell r="H752" t="str">
            <v>2110107 环境保护行政许可</v>
          </cell>
        </row>
        <row r="753">
          <cell r="H753" t="str">
            <v>2110199 其他环境保护管理事务支出</v>
          </cell>
          <cell r="I753">
            <v>34</v>
          </cell>
        </row>
        <row r="754">
          <cell r="H754" t="str">
            <v>21102 环境监测与监察</v>
          </cell>
          <cell r="I754">
            <v>0</v>
          </cell>
        </row>
        <row r="755">
          <cell r="H755" t="str">
            <v>2110203 建设项目环评审查与监督</v>
          </cell>
        </row>
        <row r="756">
          <cell r="H756" t="str">
            <v>2110204 核与辐射安全监督</v>
          </cell>
        </row>
        <row r="757">
          <cell r="H757" t="str">
            <v>2110299 其他环境监测与监察支出</v>
          </cell>
        </row>
        <row r="758">
          <cell r="H758" t="str">
            <v>21103 污染防治</v>
          </cell>
          <cell r="I758">
            <v>286</v>
          </cell>
        </row>
        <row r="759">
          <cell r="H759" t="str">
            <v>2110301 大气</v>
          </cell>
        </row>
        <row r="760">
          <cell r="H760" t="str">
            <v>2110302 水体</v>
          </cell>
        </row>
        <row r="761">
          <cell r="H761" t="str">
            <v>2110303 噪声</v>
          </cell>
        </row>
        <row r="762">
          <cell r="H762" t="str">
            <v>2110304 固体废弃物与化学品</v>
          </cell>
          <cell r="I762">
            <v>10</v>
          </cell>
        </row>
        <row r="763">
          <cell r="H763" t="str">
            <v>2110305 放射源和放射性废物监管</v>
          </cell>
        </row>
        <row r="764">
          <cell r="H764" t="str">
            <v>2110306 辐射</v>
          </cell>
        </row>
        <row r="765">
          <cell r="H765" t="str">
            <v>2110307 排污费安排的支出</v>
          </cell>
          <cell r="I765">
            <v>220</v>
          </cell>
        </row>
        <row r="766">
          <cell r="H766" t="str">
            <v>2110399 其他污染防治支出</v>
          </cell>
          <cell r="I766">
            <v>56</v>
          </cell>
        </row>
        <row r="767">
          <cell r="H767" t="str">
            <v>21104 自然生态保护</v>
          </cell>
          <cell r="I767">
            <v>0</v>
          </cell>
        </row>
        <row r="768">
          <cell r="H768" t="str">
            <v>2110401 生态保护</v>
          </cell>
        </row>
        <row r="769">
          <cell r="H769" t="str">
            <v>2110402 农村环境保护</v>
          </cell>
        </row>
        <row r="770">
          <cell r="H770" t="str">
            <v>2110403 自然保护区</v>
          </cell>
        </row>
        <row r="771">
          <cell r="H771" t="str">
            <v>2110404 生物及物种资源保护</v>
          </cell>
        </row>
        <row r="772">
          <cell r="H772" t="str">
            <v>2110405 湖泊生态环境保护</v>
          </cell>
        </row>
        <row r="773">
          <cell r="H773" t="str">
            <v>2110499 其他自然生态保护支出</v>
          </cell>
        </row>
        <row r="774">
          <cell r="H774" t="str">
            <v>21105 天然林保护</v>
          </cell>
          <cell r="I774">
            <v>0</v>
          </cell>
        </row>
        <row r="775">
          <cell r="H775" t="str">
            <v>2110501 森林管护</v>
          </cell>
        </row>
        <row r="776">
          <cell r="H776" t="str">
            <v>2110502 社会保险补助</v>
          </cell>
        </row>
        <row r="777">
          <cell r="H777" t="str">
            <v>2110503 政策性社会性支出补助</v>
          </cell>
        </row>
        <row r="778">
          <cell r="H778" t="str">
            <v>2110504 职工分流安置</v>
          </cell>
        </row>
        <row r="779">
          <cell r="H779" t="str">
            <v>2110505 职工培训</v>
          </cell>
        </row>
        <row r="780">
          <cell r="H780" t="str">
            <v>2110506 天然林保护工程建设</v>
          </cell>
        </row>
        <row r="781">
          <cell r="H781" t="str">
            <v>2110599 其他天然林保护支出</v>
          </cell>
        </row>
        <row r="782">
          <cell r="H782" t="str">
            <v>21106 退耕还林</v>
          </cell>
          <cell r="I782">
            <v>0</v>
          </cell>
        </row>
        <row r="783">
          <cell r="H783" t="str">
            <v>2110601 粮食折现挂账贴息</v>
          </cell>
        </row>
        <row r="784">
          <cell r="H784" t="str">
            <v>2110602 退耕现金</v>
          </cell>
        </row>
        <row r="785">
          <cell r="H785" t="str">
            <v>2110603 退耕还林粮食折现补贴</v>
          </cell>
        </row>
        <row r="786">
          <cell r="H786" t="str">
            <v>2110604 退耕还林粮食费用补贴</v>
          </cell>
        </row>
        <row r="787">
          <cell r="H787" t="str">
            <v>2110605 退耕还林工程建设</v>
          </cell>
        </row>
        <row r="788">
          <cell r="H788" t="str">
            <v>2110699 其他退耕还林支出</v>
          </cell>
        </row>
        <row r="789">
          <cell r="H789" t="str">
            <v>21107 风沙荒漠治理</v>
          </cell>
          <cell r="I789">
            <v>0</v>
          </cell>
        </row>
        <row r="790">
          <cell r="H790" t="str">
            <v>2110701 京津风沙源治理禁牧舍饲粮食折现补贴</v>
          </cell>
        </row>
        <row r="791">
          <cell r="H791" t="str">
            <v>2110702 京津风沙源治理禁牧舍饲粮食折现挂账贴息</v>
          </cell>
        </row>
        <row r="792">
          <cell r="H792" t="str">
            <v>2110703 京津风沙源治理禁牧舍饲粮食费用补贴</v>
          </cell>
        </row>
        <row r="793">
          <cell r="H793" t="str">
            <v>2110704 京津风沙源治理工程建设</v>
          </cell>
        </row>
        <row r="794">
          <cell r="H794" t="str">
            <v>2110799 其他风沙荒漠治理支出</v>
          </cell>
        </row>
        <row r="795">
          <cell r="H795" t="str">
            <v>21108 退牧还草</v>
          </cell>
          <cell r="I795">
            <v>0</v>
          </cell>
        </row>
        <row r="796">
          <cell r="H796" t="str">
            <v>2110801 退牧还草粮食折现补贴</v>
          </cell>
        </row>
        <row r="797">
          <cell r="H797" t="str">
            <v>2110802 退牧还草粮食费用补贴</v>
          </cell>
        </row>
        <row r="798">
          <cell r="H798" t="str">
            <v>2110803 退牧还草粮食折现挂账贴息</v>
          </cell>
        </row>
        <row r="799">
          <cell r="H799" t="str">
            <v>2110804 退牧还草工程建设</v>
          </cell>
        </row>
        <row r="800">
          <cell r="H800" t="str">
            <v>2110899 其他退牧还草支出</v>
          </cell>
        </row>
        <row r="801">
          <cell r="H801" t="str">
            <v>21109 已垦草原退耕还草</v>
          </cell>
          <cell r="I801">
            <v>0</v>
          </cell>
        </row>
        <row r="802">
          <cell r="H802" t="str">
            <v>2110901 已垦草原退耕还草</v>
          </cell>
        </row>
        <row r="803">
          <cell r="H803" t="str">
            <v>21110 能源节约利用</v>
          </cell>
          <cell r="I803">
            <v>0</v>
          </cell>
        </row>
        <row r="804">
          <cell r="H804" t="str">
            <v>2111001 能源节约利用</v>
          </cell>
        </row>
        <row r="805">
          <cell r="H805" t="str">
            <v>21111 污染减排</v>
          </cell>
          <cell r="I805">
            <v>0</v>
          </cell>
        </row>
        <row r="806">
          <cell r="H806" t="str">
            <v>2111101 环境监测与信息</v>
          </cell>
        </row>
        <row r="807">
          <cell r="H807" t="str">
            <v>2111102 环境执法监察</v>
          </cell>
        </row>
        <row r="808">
          <cell r="H808" t="str">
            <v>2111103 减排专项支出</v>
          </cell>
        </row>
        <row r="809">
          <cell r="H809" t="str">
            <v>2111104 清洁生产专项支出</v>
          </cell>
        </row>
        <row r="810">
          <cell r="H810" t="str">
            <v>2111199 其他污染减排支出</v>
          </cell>
        </row>
        <row r="811">
          <cell r="H811" t="str">
            <v>21112 可再生能源</v>
          </cell>
          <cell r="I811">
            <v>0</v>
          </cell>
        </row>
        <row r="812">
          <cell r="H812" t="str">
            <v>2111201 可再生能源</v>
          </cell>
        </row>
        <row r="813">
          <cell r="H813" t="str">
            <v>21113 资源综合利用</v>
          </cell>
          <cell r="I813">
            <v>0</v>
          </cell>
        </row>
        <row r="814">
          <cell r="H814" t="str">
            <v>2111301 资源综合利用</v>
          </cell>
        </row>
        <row r="815">
          <cell r="H815" t="str">
            <v>21114 能源管理事务</v>
          </cell>
          <cell r="I815">
            <v>0</v>
          </cell>
        </row>
        <row r="816">
          <cell r="H816" t="str">
            <v>2111401 行政运行</v>
          </cell>
        </row>
        <row r="817">
          <cell r="H817" t="str">
            <v>2111402 一般行政管理事务</v>
          </cell>
        </row>
        <row r="818">
          <cell r="H818" t="str">
            <v>2111403 机关服务</v>
          </cell>
        </row>
        <row r="819">
          <cell r="H819" t="str">
            <v>2111404 能源预测预警</v>
          </cell>
        </row>
        <row r="820">
          <cell r="H820" t="str">
            <v>2111405 能源战略规划与实施</v>
          </cell>
        </row>
        <row r="821">
          <cell r="H821" t="str">
            <v>2111406 能源科技装备</v>
          </cell>
        </row>
        <row r="822">
          <cell r="H822" t="str">
            <v>2111407 能源行业管理</v>
          </cell>
        </row>
        <row r="823">
          <cell r="H823" t="str">
            <v>2111408 能源管理</v>
          </cell>
        </row>
        <row r="824">
          <cell r="H824" t="str">
            <v>2111409 石油储备发展管理</v>
          </cell>
        </row>
        <row r="825">
          <cell r="H825" t="str">
            <v>2111410 能源调查</v>
          </cell>
        </row>
        <row r="826">
          <cell r="H826" t="str">
            <v>2111411 信息化建设</v>
          </cell>
        </row>
        <row r="827">
          <cell r="H827" t="str">
            <v>2111450 事业运行</v>
          </cell>
        </row>
        <row r="828">
          <cell r="H828" t="str">
            <v>2111499 其他能源管理事务支出</v>
          </cell>
        </row>
        <row r="829">
          <cell r="H829" t="str">
            <v>21199 其他节能环保支出</v>
          </cell>
          <cell r="I829">
            <v>0</v>
          </cell>
        </row>
        <row r="830">
          <cell r="H830" t="str">
            <v>2119901 其他节能环保支出</v>
          </cell>
        </row>
        <row r="831">
          <cell r="H831" t="str">
            <v>212 城乡社区事务</v>
          </cell>
          <cell r="I831">
            <v>232815</v>
          </cell>
        </row>
        <row r="832">
          <cell r="H832" t="str">
            <v>21201 城乡社区管理事务</v>
          </cell>
          <cell r="I832">
            <v>2563</v>
          </cell>
        </row>
        <row r="833">
          <cell r="H833" t="str">
            <v>2120101 行政运行</v>
          </cell>
          <cell r="I833">
            <v>1497</v>
          </cell>
        </row>
        <row r="834">
          <cell r="H834" t="str">
            <v>2120102 一般行政管理事务</v>
          </cell>
          <cell r="I834">
            <v>342</v>
          </cell>
        </row>
        <row r="835">
          <cell r="H835" t="str">
            <v>2120103 机关服务</v>
          </cell>
        </row>
        <row r="836">
          <cell r="H836" t="str">
            <v>2120104 城管执法</v>
          </cell>
          <cell r="I836">
            <v>238</v>
          </cell>
        </row>
        <row r="837">
          <cell r="H837" t="str">
            <v>2120105 工程建设标准规范编制与监管</v>
          </cell>
        </row>
        <row r="838">
          <cell r="H838" t="str">
            <v>2120106 工程建设管理</v>
          </cell>
        </row>
        <row r="839">
          <cell r="H839" t="str">
            <v>2120107 市政公用行业市场监管</v>
          </cell>
        </row>
        <row r="840">
          <cell r="H840" t="str">
            <v>2120108 国家重点风景区规划与保护</v>
          </cell>
        </row>
        <row r="841">
          <cell r="H841" t="str">
            <v>2120109 住宅建设与房地产市场监管</v>
          </cell>
        </row>
        <row r="842">
          <cell r="H842" t="str">
            <v>2120110 执业资格注册、资质审查</v>
          </cell>
        </row>
        <row r="843">
          <cell r="H843" t="str">
            <v>2120199 其他城乡社区管理事务支出</v>
          </cell>
          <cell r="I843">
            <v>486</v>
          </cell>
        </row>
        <row r="844">
          <cell r="H844" t="str">
            <v>21202 城乡社区规划与管理</v>
          </cell>
          <cell r="I844">
            <v>0</v>
          </cell>
        </row>
        <row r="845">
          <cell r="H845" t="str">
            <v>2120201 城乡社区规划与管理</v>
          </cell>
        </row>
        <row r="846">
          <cell r="H846" t="str">
            <v>21203 城乡社区公共设施</v>
          </cell>
          <cell r="I846">
            <v>150000</v>
          </cell>
        </row>
        <row r="847">
          <cell r="H847" t="str">
            <v>2120303 小城镇基础设施建设</v>
          </cell>
        </row>
        <row r="848">
          <cell r="H848" t="str">
            <v>2120399 其他城乡社区公共设施支出</v>
          </cell>
          <cell r="I848">
            <v>150000</v>
          </cell>
        </row>
        <row r="849">
          <cell r="H849" t="str">
            <v>21205 城乡社区环境卫生</v>
          </cell>
          <cell r="I849">
            <v>79268</v>
          </cell>
        </row>
        <row r="850">
          <cell r="H850" t="str">
            <v>2120501 城乡社区环境卫生</v>
          </cell>
          <cell r="I850">
            <v>79268</v>
          </cell>
        </row>
        <row r="851">
          <cell r="H851" t="str">
            <v>21206 建设市场管理与监督</v>
          </cell>
          <cell r="I851">
            <v>0</v>
          </cell>
        </row>
        <row r="852">
          <cell r="H852" t="str">
            <v>2120601 建设市场管理与监督</v>
          </cell>
        </row>
        <row r="853">
          <cell r="H853" t="str">
            <v>21299 其他城乡社区事务支出</v>
          </cell>
          <cell r="I853">
            <v>984</v>
          </cell>
        </row>
        <row r="854">
          <cell r="H854" t="str">
            <v>2129999 其他城乡社区事务支出</v>
          </cell>
          <cell r="I854">
            <v>984</v>
          </cell>
        </row>
        <row r="855">
          <cell r="H855" t="str">
            <v>213 农林水事务</v>
          </cell>
          <cell r="I855">
            <v>152</v>
          </cell>
        </row>
        <row r="856">
          <cell r="H856" t="str">
            <v>21301 农业</v>
          </cell>
          <cell r="I856">
            <v>152</v>
          </cell>
        </row>
        <row r="857">
          <cell r="H857" t="str">
            <v>2130101 行政运行</v>
          </cell>
        </row>
        <row r="858">
          <cell r="H858" t="str">
            <v>2130102 一般行政管理事务</v>
          </cell>
        </row>
        <row r="859">
          <cell r="H859" t="str">
            <v>2130103 机关服务</v>
          </cell>
        </row>
        <row r="860">
          <cell r="H860" t="str">
            <v>2130104 事业运行</v>
          </cell>
          <cell r="I860">
            <v>22</v>
          </cell>
        </row>
        <row r="861">
          <cell r="H861" t="str">
            <v>2130105 农垦运行</v>
          </cell>
        </row>
        <row r="862">
          <cell r="H862" t="str">
            <v>2130106 技术推广与培训</v>
          </cell>
        </row>
        <row r="863">
          <cell r="H863" t="str">
            <v>2130108 病虫害控制</v>
          </cell>
          <cell r="I863">
            <v>130</v>
          </cell>
        </row>
        <row r="864">
          <cell r="H864" t="str">
            <v>2130109 农产品质量安全</v>
          </cell>
        </row>
        <row r="865">
          <cell r="H865" t="str">
            <v>2130110 执法监管</v>
          </cell>
        </row>
        <row r="866">
          <cell r="H866" t="str">
            <v>2130111 统计监测与信息服务</v>
          </cell>
        </row>
        <row r="867">
          <cell r="H867" t="str">
            <v>2130112 农业行业业务管理</v>
          </cell>
        </row>
        <row r="868">
          <cell r="H868" t="str">
            <v>2130114 对外交流与合作</v>
          </cell>
        </row>
        <row r="869">
          <cell r="H869" t="str">
            <v>2130119 灾害救助</v>
          </cell>
        </row>
        <row r="870">
          <cell r="H870" t="str">
            <v>2130120 稳定农民收入补贴</v>
          </cell>
        </row>
        <row r="871">
          <cell r="H871" t="str">
            <v>2130121 农业结构调整补贴</v>
          </cell>
        </row>
        <row r="872">
          <cell r="H872" t="str">
            <v>2130122 农业生产资料与技术补贴△</v>
          </cell>
        </row>
        <row r="873">
          <cell r="H873" t="str">
            <v>2130123 农业生产保险补贴</v>
          </cell>
        </row>
        <row r="874">
          <cell r="H874" t="str">
            <v>2130124 农业组织化与产业化经营</v>
          </cell>
        </row>
        <row r="875">
          <cell r="H875" t="str">
            <v>2130125 农产品加工与促销</v>
          </cell>
        </row>
        <row r="876">
          <cell r="H876" t="str">
            <v>2130126 农村公益事业</v>
          </cell>
        </row>
        <row r="877">
          <cell r="H877" t="str">
            <v>2130129 综合财力补助</v>
          </cell>
        </row>
        <row r="878">
          <cell r="H878" t="str">
            <v>2130135 农业资源保护与利用</v>
          </cell>
        </row>
        <row r="879">
          <cell r="H879" t="str">
            <v>2130142 农村道路建设</v>
          </cell>
        </row>
        <row r="880">
          <cell r="H880" t="str">
            <v>2130147 农资综合补贴△</v>
          </cell>
        </row>
        <row r="881">
          <cell r="H881" t="str">
            <v>2130148 石油价格改革对渔业的补贴</v>
          </cell>
        </row>
        <row r="882">
          <cell r="H882" t="str">
            <v>2130152 对高校毕业生到基层任职补助</v>
          </cell>
        </row>
        <row r="883">
          <cell r="H883" t="str">
            <v>2130153 草原植被恢复费安排的支出</v>
          </cell>
        </row>
        <row r="884">
          <cell r="H884" t="str">
            <v>2130199 其他农业支出</v>
          </cell>
        </row>
        <row r="885">
          <cell r="H885" t="str">
            <v>21302 林业</v>
          </cell>
          <cell r="I885">
            <v>0</v>
          </cell>
        </row>
        <row r="886">
          <cell r="H886" t="str">
            <v>2130201 行政运行</v>
          </cell>
        </row>
        <row r="887">
          <cell r="H887" t="str">
            <v>2130202 一般行政管理事务</v>
          </cell>
        </row>
        <row r="888">
          <cell r="H888" t="str">
            <v>2130203 机关服务</v>
          </cell>
        </row>
        <row r="889">
          <cell r="H889" t="str">
            <v>2130204 林业事业机构</v>
          </cell>
        </row>
        <row r="890">
          <cell r="H890" t="str">
            <v>2130205 森林培育</v>
          </cell>
        </row>
        <row r="891">
          <cell r="H891" t="str">
            <v>2130206 林业技术推广</v>
          </cell>
        </row>
        <row r="892">
          <cell r="H892" t="str">
            <v>2130207 森林资源管理</v>
          </cell>
        </row>
        <row r="893">
          <cell r="H893" t="str">
            <v>2130208 森林资源监测</v>
          </cell>
        </row>
        <row r="894">
          <cell r="H894" t="str">
            <v>2130209 森林生态效益补偿</v>
          </cell>
        </row>
        <row r="895">
          <cell r="H895" t="str">
            <v>2130210 林业自然保护区</v>
          </cell>
        </row>
        <row r="896">
          <cell r="H896" t="str">
            <v>2130211 动植物保护</v>
          </cell>
        </row>
        <row r="897">
          <cell r="H897" t="str">
            <v>2130212 湿地保护</v>
          </cell>
        </row>
        <row r="898">
          <cell r="H898" t="str">
            <v>2130213 林业执法与监督</v>
          </cell>
        </row>
        <row r="899">
          <cell r="H899" t="str">
            <v>2130214 森林防火</v>
          </cell>
        </row>
        <row r="900">
          <cell r="H900" t="str">
            <v>2130215 林业有害生物防治</v>
          </cell>
        </row>
        <row r="901">
          <cell r="H901" t="str">
            <v>2130216 林业检疫检测</v>
          </cell>
        </row>
        <row r="902">
          <cell r="H902" t="str">
            <v>2130217 防沙治沙</v>
          </cell>
        </row>
        <row r="903">
          <cell r="H903" t="str">
            <v>2130218 林业质量安全</v>
          </cell>
        </row>
        <row r="904">
          <cell r="H904" t="str">
            <v>2130219 林业工程与项目管理</v>
          </cell>
        </row>
        <row r="905">
          <cell r="H905" t="str">
            <v>2130220 林业对外合作与交流</v>
          </cell>
        </row>
        <row r="906">
          <cell r="H906" t="str">
            <v>2130221 林业产业化</v>
          </cell>
        </row>
        <row r="907">
          <cell r="H907" t="str">
            <v>2130222 技能培训</v>
          </cell>
        </row>
        <row r="908">
          <cell r="H908" t="str">
            <v>2130223 信息管理</v>
          </cell>
        </row>
        <row r="909">
          <cell r="H909" t="str">
            <v>2130224 林业政策制定与宣传</v>
          </cell>
        </row>
        <row r="910">
          <cell r="H910" t="str">
            <v>2130225 林业资金审计稽查</v>
          </cell>
        </row>
        <row r="911">
          <cell r="H911" t="str">
            <v>2130226 林区公共支出</v>
          </cell>
        </row>
        <row r="912">
          <cell r="H912" t="str">
            <v>2130227 林业贷款贴息</v>
          </cell>
        </row>
        <row r="913">
          <cell r="H913" t="str">
            <v>2130231 林业救灾</v>
          </cell>
        </row>
        <row r="914">
          <cell r="H914" t="str">
            <v>2130232 石油价格改革对林业的补贴</v>
          </cell>
        </row>
        <row r="915">
          <cell r="H915" t="str">
            <v>2130233 森林保险保费补贴</v>
          </cell>
        </row>
        <row r="916">
          <cell r="H916" t="str">
            <v>2130299 其他林业支出</v>
          </cell>
        </row>
        <row r="917">
          <cell r="H917" t="str">
            <v>21303 水利</v>
          </cell>
          <cell r="I917">
            <v>0</v>
          </cell>
        </row>
        <row r="918">
          <cell r="H918" t="str">
            <v>2130301 行政运行</v>
          </cell>
        </row>
        <row r="919">
          <cell r="H919" t="str">
            <v>2130302 一般行政管理事务</v>
          </cell>
        </row>
        <row r="920">
          <cell r="H920" t="str">
            <v>2130303 机关服务</v>
          </cell>
        </row>
        <row r="921">
          <cell r="H921" t="str">
            <v>2130304 水利行业业务管理</v>
          </cell>
        </row>
        <row r="922">
          <cell r="H922" t="str">
            <v>2130305 水利工程建设</v>
          </cell>
        </row>
        <row r="923">
          <cell r="H923" t="str">
            <v>2130306 水利工程运行与维护</v>
          </cell>
        </row>
        <row r="924">
          <cell r="H924" t="str">
            <v>2130307 长江黄河等流域管理</v>
          </cell>
        </row>
        <row r="925">
          <cell r="H925" t="str">
            <v>2130308 水利前期工作</v>
          </cell>
        </row>
        <row r="926">
          <cell r="H926" t="str">
            <v>2130309 水利执法监督</v>
          </cell>
        </row>
        <row r="927">
          <cell r="H927" t="str">
            <v>2130310 水土保持</v>
          </cell>
        </row>
        <row r="928">
          <cell r="H928" t="str">
            <v>2130311 水资源节约管理与保护</v>
          </cell>
        </row>
        <row r="929">
          <cell r="H929" t="str">
            <v>2130312 水质监测</v>
          </cell>
        </row>
        <row r="930">
          <cell r="H930" t="str">
            <v>2130313 水文测报</v>
          </cell>
        </row>
        <row r="931">
          <cell r="H931" t="str">
            <v>2130314 防汛★</v>
          </cell>
        </row>
        <row r="932">
          <cell r="H932" t="str">
            <v>2130315 抗旱★</v>
          </cell>
        </row>
        <row r="933">
          <cell r="H933" t="str">
            <v>2130316 农田水利</v>
          </cell>
        </row>
        <row r="934">
          <cell r="H934" t="str">
            <v>2130317 水利技术推广和培训</v>
          </cell>
        </row>
        <row r="935">
          <cell r="H935" t="str">
            <v>2130318 国际河流治理与管理</v>
          </cell>
        </row>
        <row r="936">
          <cell r="H936" t="str">
            <v>2130319 三峡建设管理事务</v>
          </cell>
        </row>
        <row r="937">
          <cell r="H937" t="str">
            <v>2130321 大中型水库移民后期扶持专项支出</v>
          </cell>
        </row>
        <row r="938">
          <cell r="H938" t="str">
            <v>2130322 水利安全监督★</v>
          </cell>
        </row>
        <row r="939">
          <cell r="H939" t="str">
            <v>2130331 水资源费安排的支出</v>
          </cell>
        </row>
        <row r="940">
          <cell r="H940" t="str">
            <v>2130332 砂石资源费支出</v>
          </cell>
        </row>
        <row r="941">
          <cell r="H941" t="str">
            <v>2130333 信息管理</v>
          </cell>
        </row>
        <row r="942">
          <cell r="H942" t="str">
            <v>2130334 水利建设移民支出</v>
          </cell>
        </row>
        <row r="943">
          <cell r="H943" t="str">
            <v>2130335 农村人畜饮水</v>
          </cell>
        </row>
        <row r="944">
          <cell r="H944" t="str">
            <v>2130399 其他水利支出</v>
          </cell>
        </row>
        <row r="945">
          <cell r="H945" t="str">
            <v>21304 南水北调</v>
          </cell>
          <cell r="I945">
            <v>0</v>
          </cell>
        </row>
        <row r="946">
          <cell r="H946" t="str">
            <v>2130401 行政运行</v>
          </cell>
        </row>
        <row r="947">
          <cell r="H947" t="str">
            <v>2130402 一般行政管理事务</v>
          </cell>
        </row>
        <row r="948">
          <cell r="H948" t="str">
            <v>2130403 机关服务</v>
          </cell>
        </row>
        <row r="949">
          <cell r="H949" t="str">
            <v>2130404 南水北调工程建设</v>
          </cell>
        </row>
        <row r="950">
          <cell r="H950" t="str">
            <v>2130405 政策研究与信息管理</v>
          </cell>
        </row>
        <row r="951">
          <cell r="H951" t="str">
            <v>2130406 工程稽查</v>
          </cell>
        </row>
        <row r="952">
          <cell r="H952" t="str">
            <v>2130407 前期工作</v>
          </cell>
        </row>
        <row r="953">
          <cell r="H953" t="str">
            <v>2130408 南水北调技术推广和培训</v>
          </cell>
        </row>
        <row r="954">
          <cell r="H954" t="str">
            <v>2130409 环境、移民及水资源管理与保护</v>
          </cell>
        </row>
        <row r="955">
          <cell r="H955" t="str">
            <v>2130499 其他南水北调支出</v>
          </cell>
        </row>
        <row r="956">
          <cell r="H956" t="str">
            <v>21305 扶贫</v>
          </cell>
          <cell r="I956">
            <v>0</v>
          </cell>
        </row>
        <row r="957">
          <cell r="H957" t="str">
            <v>2130501 行政运行</v>
          </cell>
        </row>
        <row r="958">
          <cell r="H958" t="str">
            <v>2130502 一般行政管理事务</v>
          </cell>
        </row>
        <row r="959">
          <cell r="H959" t="str">
            <v>2130503 机关服务</v>
          </cell>
        </row>
        <row r="960">
          <cell r="H960" t="str">
            <v>2130504 农村基础设施建设</v>
          </cell>
        </row>
        <row r="961">
          <cell r="H961" t="str">
            <v>2130505 生产发展</v>
          </cell>
        </row>
        <row r="962">
          <cell r="H962" t="str">
            <v>2130506 社会发展</v>
          </cell>
        </row>
        <row r="963">
          <cell r="H963" t="str">
            <v>2130507 扶贫贷款奖补和贴息</v>
          </cell>
        </row>
        <row r="964">
          <cell r="H964" t="str">
            <v>2130508 "三西"农业建设专项补助</v>
          </cell>
        </row>
        <row r="965">
          <cell r="H965" t="str">
            <v>2130550 扶贫事业机构</v>
          </cell>
        </row>
        <row r="966">
          <cell r="H966" t="str">
            <v>2130599 其他扶贫支出</v>
          </cell>
        </row>
        <row r="967">
          <cell r="H967" t="str">
            <v>21306 农业综合开发</v>
          </cell>
          <cell r="I967">
            <v>0</v>
          </cell>
        </row>
        <row r="968">
          <cell r="H968" t="str">
            <v>2130601 机构运行</v>
          </cell>
        </row>
        <row r="969">
          <cell r="H969" t="str">
            <v>2130602 土地治理</v>
          </cell>
        </row>
        <row r="970">
          <cell r="H970" t="str">
            <v>2130603 产业化经营</v>
          </cell>
        </row>
        <row r="971">
          <cell r="H971" t="str">
            <v>2130604 科技示范</v>
          </cell>
        </row>
        <row r="972">
          <cell r="H972" t="str">
            <v>2130699 其他农业综合开发支出</v>
          </cell>
        </row>
        <row r="973">
          <cell r="H973" t="str">
            <v>21307 农村综合改革</v>
          </cell>
          <cell r="I973">
            <v>0</v>
          </cell>
        </row>
        <row r="974">
          <cell r="H974" t="str">
            <v>2130701 对村级一事一议的补助</v>
          </cell>
        </row>
        <row r="975">
          <cell r="H975" t="str">
            <v>2130703 实施减轻农业用水负担综合改革补助</v>
          </cell>
        </row>
        <row r="976">
          <cell r="H976" t="str">
            <v>2130704 国有农场分离办社会职能改革补助</v>
          </cell>
        </row>
        <row r="977">
          <cell r="H977" t="str">
            <v>2130705 对村民委员会和村党支部的补助</v>
          </cell>
        </row>
        <row r="978">
          <cell r="H978" t="str">
            <v>2130706 对村集体经济组织的补助</v>
          </cell>
        </row>
        <row r="979">
          <cell r="H979" t="str">
            <v>2130707 农村综合改革示范试点补助</v>
          </cell>
        </row>
        <row r="980">
          <cell r="H980" t="str">
            <v>2130799 其他农村综合改革支出</v>
          </cell>
        </row>
        <row r="981">
          <cell r="H981" t="str">
            <v>21399 其他农林水事务支出</v>
          </cell>
          <cell r="I981">
            <v>0</v>
          </cell>
        </row>
        <row r="982">
          <cell r="H982" t="str">
            <v>2139901 化解其他公益性乡村债务支出△</v>
          </cell>
        </row>
        <row r="983">
          <cell r="H983" t="str">
            <v>2139999 其他农林水事务支出</v>
          </cell>
        </row>
        <row r="984">
          <cell r="H984" t="str">
            <v>214 交通运输</v>
          </cell>
          <cell r="I984">
            <v>0</v>
          </cell>
        </row>
        <row r="985">
          <cell r="H985" t="str">
            <v>21401 公路水路运输</v>
          </cell>
          <cell r="I985">
            <v>0</v>
          </cell>
        </row>
        <row r="986">
          <cell r="H986" t="str">
            <v>2140101 行政运行</v>
          </cell>
        </row>
        <row r="987">
          <cell r="H987" t="str">
            <v>2140102 一般行政管理事务</v>
          </cell>
        </row>
        <row r="988">
          <cell r="H988" t="str">
            <v>2140103 机关服务</v>
          </cell>
        </row>
        <row r="989">
          <cell r="H989" t="str">
            <v>2140104 公路新建</v>
          </cell>
        </row>
        <row r="990">
          <cell r="H990" t="str">
            <v>2140105 公路改建</v>
          </cell>
        </row>
        <row r="991">
          <cell r="H991" t="str">
            <v>2140106 公路养护</v>
          </cell>
        </row>
        <row r="992">
          <cell r="H992" t="str">
            <v>2140107 特大型桥梁建设</v>
          </cell>
        </row>
        <row r="993">
          <cell r="H993" t="str">
            <v>2140108 公路路政管理</v>
          </cell>
        </row>
        <row r="994">
          <cell r="H994" t="str">
            <v>2140109 公路和运输信息化建设</v>
          </cell>
        </row>
        <row r="995">
          <cell r="H995" t="str">
            <v>2140110 公路和运输安全</v>
          </cell>
        </row>
        <row r="996">
          <cell r="H996" t="str">
            <v>2140111 公路还贷专项</v>
          </cell>
        </row>
        <row r="997">
          <cell r="H997" t="str">
            <v>2140112 公路运输管理</v>
          </cell>
        </row>
        <row r="998">
          <cell r="H998" t="str">
            <v>2140113 公路客货运站（场）建设</v>
          </cell>
        </row>
        <row r="999">
          <cell r="H999" t="str">
            <v>2140114 公路和运输技术标准化建设</v>
          </cell>
        </row>
        <row r="1000">
          <cell r="H1000" t="str">
            <v>2140122 港口设施</v>
          </cell>
        </row>
        <row r="1001">
          <cell r="H1001" t="str">
            <v>2140123 航道维护</v>
          </cell>
        </row>
        <row r="1002">
          <cell r="H1002" t="str">
            <v>2140124 安全通信</v>
          </cell>
        </row>
        <row r="1003">
          <cell r="H1003" t="str">
            <v>2140125 三峡库区通航管理</v>
          </cell>
        </row>
        <row r="1004">
          <cell r="H1004" t="str">
            <v>2140126 航务管理</v>
          </cell>
        </row>
        <row r="1005">
          <cell r="H1005" t="str">
            <v>2140127 船舶检验</v>
          </cell>
        </row>
        <row r="1006">
          <cell r="H1006" t="str">
            <v>2140128 救助打捞</v>
          </cell>
        </row>
        <row r="1007">
          <cell r="H1007" t="str">
            <v>2140129 内河运输</v>
          </cell>
        </row>
        <row r="1008">
          <cell r="H1008" t="str">
            <v>2140130 远洋运输</v>
          </cell>
        </row>
        <row r="1009">
          <cell r="H1009" t="str">
            <v>2140131 海事管理</v>
          </cell>
        </row>
        <row r="1010">
          <cell r="H1010" t="str">
            <v>2140133 航标事业发展支出</v>
          </cell>
        </row>
        <row r="1011">
          <cell r="H1011" t="str">
            <v>2140136 水路运输管理支出</v>
          </cell>
        </row>
        <row r="1012">
          <cell r="H1012" t="str">
            <v>2140138 口岸建设</v>
          </cell>
        </row>
        <row r="1013">
          <cell r="H1013" t="str">
            <v>2140139 取消政府还贷二级公路收费专项支出</v>
          </cell>
        </row>
        <row r="1014">
          <cell r="H1014" t="str">
            <v>2140199 其他公路水路运输支出</v>
          </cell>
        </row>
        <row r="1015">
          <cell r="H1015" t="str">
            <v>21402 铁路运输</v>
          </cell>
          <cell r="I1015">
            <v>0</v>
          </cell>
        </row>
        <row r="1016">
          <cell r="H1016" t="str">
            <v>2140201 行政运行</v>
          </cell>
        </row>
        <row r="1017">
          <cell r="H1017" t="str">
            <v>2140202 一般行政管理事务</v>
          </cell>
        </row>
        <row r="1018">
          <cell r="H1018" t="str">
            <v>2140203 机关服务</v>
          </cell>
        </row>
        <row r="1019">
          <cell r="H1019" t="str">
            <v>2140204 铁路路网建设</v>
          </cell>
        </row>
        <row r="1020">
          <cell r="H1020" t="str">
            <v>2140205 铁路还贷专项</v>
          </cell>
        </row>
        <row r="1021">
          <cell r="H1021" t="str">
            <v>2140206 铁路安全</v>
          </cell>
        </row>
        <row r="1022">
          <cell r="H1022" t="str">
            <v>2140207 铁路专项运输</v>
          </cell>
        </row>
        <row r="1023">
          <cell r="H1023" t="str">
            <v>2140299 其他铁路运输支出</v>
          </cell>
        </row>
        <row r="1024">
          <cell r="H1024" t="str">
            <v>21403 民用航空运输</v>
          </cell>
          <cell r="I1024">
            <v>0</v>
          </cell>
        </row>
        <row r="1025">
          <cell r="H1025" t="str">
            <v>2140301 行政运行</v>
          </cell>
        </row>
        <row r="1026">
          <cell r="H1026" t="str">
            <v>2140302 一般行政管理事务</v>
          </cell>
        </row>
        <row r="1027">
          <cell r="H1027" t="str">
            <v>2140303 机关服务</v>
          </cell>
        </row>
        <row r="1028">
          <cell r="H1028" t="str">
            <v>2140304 机场建设</v>
          </cell>
        </row>
        <row r="1029">
          <cell r="H1029" t="str">
            <v>2140305 空管系统建设</v>
          </cell>
        </row>
        <row r="1030">
          <cell r="H1030" t="str">
            <v>2140306 民航还贷专项支出</v>
          </cell>
        </row>
        <row r="1031">
          <cell r="H1031" t="str">
            <v>2140307 民用航空安全</v>
          </cell>
        </row>
        <row r="1032">
          <cell r="H1032" t="str">
            <v>2140308 民航专项运输</v>
          </cell>
        </row>
        <row r="1033">
          <cell r="H1033" t="str">
            <v>2140309 民航政策性购机专项支出</v>
          </cell>
        </row>
        <row r="1034">
          <cell r="H1034" t="str">
            <v>2140399 其他民用航空运输支出</v>
          </cell>
        </row>
        <row r="1035">
          <cell r="H1035" t="str">
            <v>21404 石油价格改革对交通运输的补贴</v>
          </cell>
          <cell r="I1035">
            <v>0</v>
          </cell>
        </row>
        <row r="1036">
          <cell r="H1036" t="str">
            <v>2140401 对城市公交的补贴</v>
          </cell>
        </row>
        <row r="1037">
          <cell r="H1037" t="str">
            <v>2140402 对农村道路客运的补贴</v>
          </cell>
        </row>
        <row r="1038">
          <cell r="H1038" t="str">
            <v>2140403 对出租车的补贴</v>
          </cell>
        </row>
        <row r="1039">
          <cell r="H1039" t="str">
            <v>2140499 石油价格改革补贴其他支出</v>
          </cell>
        </row>
        <row r="1040">
          <cell r="H1040" t="str">
            <v>21405 邮政业支出</v>
          </cell>
          <cell r="I1040">
            <v>0</v>
          </cell>
        </row>
        <row r="1041">
          <cell r="H1041" t="str">
            <v>2140501 行政运行</v>
          </cell>
        </row>
        <row r="1042">
          <cell r="H1042" t="str">
            <v>2140502 一般行政管理事务</v>
          </cell>
        </row>
        <row r="1043">
          <cell r="H1043" t="str">
            <v>2140503 机关服务</v>
          </cell>
        </row>
        <row r="1044">
          <cell r="H1044" t="str">
            <v>2140504 行业监管</v>
          </cell>
        </row>
        <row r="1045">
          <cell r="H1045" t="str">
            <v>2140505 邮政普遍服务与特殊服务</v>
          </cell>
        </row>
        <row r="1046">
          <cell r="H1046" t="str">
            <v>2140599 其他邮政业支出</v>
          </cell>
        </row>
        <row r="1047">
          <cell r="H1047" t="str">
            <v>21406 车辆购置税支出</v>
          </cell>
          <cell r="I1047">
            <v>0</v>
          </cell>
        </row>
        <row r="1048">
          <cell r="H1048" t="str">
            <v>2140601 车辆购置税用于公路等基础设施建设支出</v>
          </cell>
        </row>
        <row r="1049">
          <cell r="H1049" t="str">
            <v>2140602 车辆购置税用于农村公路建设支出</v>
          </cell>
        </row>
        <row r="1050">
          <cell r="H1050" t="str">
            <v>2140603 车辆购置税用于老旧汽车报废更新补贴支出</v>
          </cell>
        </row>
        <row r="1051">
          <cell r="H1051" t="str">
            <v>2140604 车辆购置税用于地震灾后恢复重建的支出</v>
          </cell>
        </row>
        <row r="1052">
          <cell r="H1052" t="str">
            <v>2140699 车辆购置税其他支出</v>
          </cell>
        </row>
        <row r="1053">
          <cell r="H1053" t="str">
            <v>21499 其他交通运输支出</v>
          </cell>
          <cell r="I1053">
            <v>0</v>
          </cell>
        </row>
        <row r="1054">
          <cell r="H1054" t="str">
            <v>2149901 公共交通运营补助</v>
          </cell>
        </row>
        <row r="1055">
          <cell r="H1055" t="str">
            <v>2149999 其他交通运输支出</v>
          </cell>
        </row>
        <row r="1056">
          <cell r="H1056" t="str">
            <v>215 资源勘探电力信息等事务</v>
          </cell>
          <cell r="I1056">
            <v>12699</v>
          </cell>
        </row>
        <row r="1057">
          <cell r="H1057" t="str">
            <v>21501 资源勘探开发和服务支出</v>
          </cell>
          <cell r="I1057">
            <v>0</v>
          </cell>
        </row>
        <row r="1058">
          <cell r="H1058" t="str">
            <v>2150101 行政运行</v>
          </cell>
        </row>
        <row r="1059">
          <cell r="H1059" t="str">
            <v>2150102 一般行政管理事务</v>
          </cell>
        </row>
        <row r="1060">
          <cell r="H1060" t="str">
            <v>2150103 机关服务</v>
          </cell>
        </row>
        <row r="1061">
          <cell r="H1061" t="str">
            <v>2150104 煤炭勘探开采和洗选</v>
          </cell>
        </row>
        <row r="1062">
          <cell r="H1062" t="str">
            <v>2150105 石油和天然气勘探开采</v>
          </cell>
        </row>
        <row r="1063">
          <cell r="H1063" t="str">
            <v>2150106 黑色金属矿勘探和采选</v>
          </cell>
        </row>
        <row r="1064">
          <cell r="H1064" t="str">
            <v>2150107 有色金属矿勘探和采选</v>
          </cell>
        </row>
        <row r="1065">
          <cell r="H1065" t="str">
            <v>2150108 非金属矿勘探和采选</v>
          </cell>
        </row>
        <row r="1066">
          <cell r="H1066" t="str">
            <v>2150199 其他资源勘探业支出</v>
          </cell>
        </row>
        <row r="1067">
          <cell r="H1067" t="str">
            <v>21502 制造业</v>
          </cell>
          <cell r="I1067">
            <v>0</v>
          </cell>
        </row>
        <row r="1068">
          <cell r="H1068" t="str">
            <v>2150201 行政运行</v>
          </cell>
        </row>
        <row r="1069">
          <cell r="H1069" t="str">
            <v>2150202 一般行政管理事务</v>
          </cell>
        </row>
        <row r="1070">
          <cell r="H1070" t="str">
            <v>2150203 机关服务</v>
          </cell>
        </row>
        <row r="1071">
          <cell r="H1071" t="str">
            <v>2150204 纺织业</v>
          </cell>
        </row>
        <row r="1072">
          <cell r="H1072" t="str">
            <v>2150205 医药制造业</v>
          </cell>
        </row>
        <row r="1073">
          <cell r="H1073" t="str">
            <v>2150206 非金属矿物制品业</v>
          </cell>
        </row>
        <row r="1074">
          <cell r="H1074" t="str">
            <v>2150207 通信设备、计算机及其他电子设备制造业</v>
          </cell>
        </row>
        <row r="1075">
          <cell r="H1075" t="str">
            <v>2150208 交通运输设备制造业</v>
          </cell>
        </row>
        <row r="1076">
          <cell r="H1076" t="str">
            <v>2150209 电气机械及器材制造业</v>
          </cell>
        </row>
        <row r="1077">
          <cell r="H1077" t="str">
            <v>2150210 工艺品及其他制造业</v>
          </cell>
        </row>
        <row r="1078">
          <cell r="H1078" t="str">
            <v>2150212 石油加工、炼焦及核燃料加工业</v>
          </cell>
        </row>
        <row r="1079">
          <cell r="H1079" t="str">
            <v>2150213 化学原料及化学制品制造业</v>
          </cell>
        </row>
        <row r="1080">
          <cell r="H1080" t="str">
            <v>2150214 黑色金属冶炼及压延加工业</v>
          </cell>
        </row>
        <row r="1081">
          <cell r="H1081" t="str">
            <v>2150215 有色金属冶炼及压延加工业</v>
          </cell>
        </row>
        <row r="1082">
          <cell r="H1082" t="str">
            <v>2150299 其他制造业支出</v>
          </cell>
        </row>
        <row r="1083">
          <cell r="H1083" t="str">
            <v>21503 建筑业</v>
          </cell>
          <cell r="I1083">
            <v>0</v>
          </cell>
        </row>
        <row r="1084">
          <cell r="H1084" t="str">
            <v>2150301 行政运行</v>
          </cell>
        </row>
        <row r="1085">
          <cell r="H1085" t="str">
            <v>2150302 一般行政管理事务</v>
          </cell>
        </row>
        <row r="1086">
          <cell r="H1086" t="str">
            <v>2150303 机关服务</v>
          </cell>
        </row>
        <row r="1087">
          <cell r="H1087" t="str">
            <v>2150399 其他建筑业支出</v>
          </cell>
        </row>
        <row r="1088">
          <cell r="H1088" t="str">
            <v>21504 电力监管支出</v>
          </cell>
          <cell r="I1088">
            <v>0</v>
          </cell>
        </row>
        <row r="1089">
          <cell r="H1089" t="str">
            <v>2150401 行政运行</v>
          </cell>
        </row>
        <row r="1090">
          <cell r="H1090" t="str">
            <v>2150402 一般行政管理事务</v>
          </cell>
        </row>
        <row r="1091">
          <cell r="H1091" t="str">
            <v>2150403 机关服务</v>
          </cell>
        </row>
        <row r="1092">
          <cell r="H1092" t="str">
            <v>2150404 电力监管</v>
          </cell>
        </row>
        <row r="1093">
          <cell r="H1093" t="str">
            <v>2150405 电力稽查</v>
          </cell>
        </row>
        <row r="1094">
          <cell r="H1094" t="str">
            <v>2150406 争议调节</v>
          </cell>
        </row>
        <row r="1095">
          <cell r="H1095" t="str">
            <v>2150407 安全事故调查</v>
          </cell>
        </row>
        <row r="1096">
          <cell r="H1096" t="str">
            <v>2150408 电力市场建设</v>
          </cell>
        </row>
        <row r="1097">
          <cell r="H1097" t="str">
            <v>2150409 电力输送改革试点</v>
          </cell>
        </row>
        <row r="1098">
          <cell r="H1098" t="str">
            <v>2150410 信息系统建设</v>
          </cell>
        </row>
        <row r="1099">
          <cell r="H1099" t="str">
            <v>2150416 三峡库区移民专项支出</v>
          </cell>
        </row>
        <row r="1100">
          <cell r="H1100" t="str">
            <v>2150418 农村电网建设</v>
          </cell>
        </row>
        <row r="1101">
          <cell r="H1101" t="str">
            <v>2150450 事业运行</v>
          </cell>
        </row>
        <row r="1102">
          <cell r="H1102" t="str">
            <v>2150499 其他电力监管支出</v>
          </cell>
        </row>
        <row r="1103">
          <cell r="H1103" t="str">
            <v>21505 工业和信息产业监管支出</v>
          </cell>
          <cell r="I1103">
            <v>0</v>
          </cell>
        </row>
        <row r="1104">
          <cell r="H1104" t="str">
            <v>2150501 行政运行</v>
          </cell>
        </row>
        <row r="1105">
          <cell r="H1105" t="str">
            <v>2150502 一般行政管理事务</v>
          </cell>
        </row>
        <row r="1106">
          <cell r="H1106" t="str">
            <v>2150503 机关服务</v>
          </cell>
        </row>
        <row r="1107">
          <cell r="H1107" t="str">
            <v>2150505 战备应急</v>
          </cell>
        </row>
        <row r="1108">
          <cell r="H1108" t="str">
            <v>2150506 信息安全建设</v>
          </cell>
        </row>
        <row r="1109">
          <cell r="H1109" t="str">
            <v>2150507 专用通信</v>
          </cell>
        </row>
        <row r="1110">
          <cell r="H1110" t="str">
            <v>2150508 无线电监管</v>
          </cell>
        </row>
        <row r="1111">
          <cell r="H1111" t="str">
            <v>2150509 工业和信息产业战略研究与标准制定</v>
          </cell>
        </row>
        <row r="1112">
          <cell r="H1112" t="str">
            <v>2150510 工业和信息产业支持</v>
          </cell>
        </row>
        <row r="1113">
          <cell r="H1113" t="str">
            <v>2150511 电子专项工程</v>
          </cell>
        </row>
        <row r="1114">
          <cell r="H1114" t="str">
            <v>2150513 行业监管</v>
          </cell>
        </row>
        <row r="1115">
          <cell r="H1115" t="str">
            <v>2150514 军工电子</v>
          </cell>
        </row>
        <row r="1116">
          <cell r="H1116" t="str">
            <v>2150515 技术基础研究</v>
          </cell>
        </row>
        <row r="1117">
          <cell r="H1117" t="str">
            <v>2150599 其他工业和信息产业监管支出</v>
          </cell>
        </row>
        <row r="1118">
          <cell r="H1118" t="str">
            <v>21506 安全生产监管</v>
          </cell>
          <cell r="I1118">
            <v>439</v>
          </cell>
        </row>
        <row r="1119">
          <cell r="H1119" t="str">
            <v>2150601 行政运行</v>
          </cell>
          <cell r="I1119">
            <v>165</v>
          </cell>
        </row>
        <row r="1120">
          <cell r="H1120" t="str">
            <v>2150602 一般行政管理事务</v>
          </cell>
          <cell r="I1120">
            <v>274</v>
          </cell>
        </row>
        <row r="1121">
          <cell r="H1121" t="str">
            <v>2150603 机关服务</v>
          </cell>
        </row>
        <row r="1122">
          <cell r="H1122" t="str">
            <v>2150604 国务院安委会专项</v>
          </cell>
        </row>
        <row r="1123">
          <cell r="H1123" t="str">
            <v>2150605 安全监管监察专项</v>
          </cell>
        </row>
        <row r="1124">
          <cell r="H1124" t="str">
            <v>2150606 应急救援支出</v>
          </cell>
        </row>
        <row r="1125">
          <cell r="H1125" t="str">
            <v>2150607 煤炭安全</v>
          </cell>
        </row>
        <row r="1126">
          <cell r="H1126" t="str">
            <v>2150699 其他安全生产监管支出</v>
          </cell>
        </row>
        <row r="1127">
          <cell r="H1127" t="str">
            <v>21507 国有资产监管</v>
          </cell>
          <cell r="I1127">
            <v>0</v>
          </cell>
        </row>
        <row r="1128">
          <cell r="H1128" t="str">
            <v>2150701 行政运行</v>
          </cell>
        </row>
        <row r="1129">
          <cell r="H1129" t="str">
            <v>2150702 一般行政管理事务</v>
          </cell>
        </row>
        <row r="1130">
          <cell r="H1130" t="str">
            <v>2150703 机关服务</v>
          </cell>
        </row>
        <row r="1131">
          <cell r="H1131" t="str">
            <v>2150704 国有企业监事会专项</v>
          </cell>
        </row>
        <row r="1132">
          <cell r="H1132" t="str">
            <v>2150799 其他国有资产监管支出</v>
          </cell>
        </row>
        <row r="1133">
          <cell r="H1133" t="str">
            <v>21508 支持中小企业发展和管理支出</v>
          </cell>
          <cell r="I1133">
            <v>12260</v>
          </cell>
        </row>
        <row r="1134">
          <cell r="H1134" t="str">
            <v>2150801 行政运行</v>
          </cell>
        </row>
        <row r="1135">
          <cell r="H1135" t="str">
            <v>2150802 一般行政管理事务</v>
          </cell>
        </row>
        <row r="1136">
          <cell r="H1136" t="str">
            <v>2150803 机关服务</v>
          </cell>
        </row>
        <row r="1137">
          <cell r="H1137" t="str">
            <v>2150804 科技型中小企业技术创新基金</v>
          </cell>
        </row>
        <row r="1138">
          <cell r="H1138" t="str">
            <v>2150805 中小企业发展专项</v>
          </cell>
        </row>
        <row r="1139">
          <cell r="H1139" t="str">
            <v>2150899 其他支持中小企业发展和管理支出</v>
          </cell>
          <cell r="I1139">
            <v>12260</v>
          </cell>
        </row>
        <row r="1140">
          <cell r="H1140" t="str">
            <v>21599 其他资源勘探电力信息等事务支出</v>
          </cell>
          <cell r="I1140">
            <v>0</v>
          </cell>
        </row>
        <row r="1141">
          <cell r="H1141" t="str">
            <v>2159901 黄金事务</v>
          </cell>
        </row>
        <row r="1142">
          <cell r="H1142" t="str">
            <v>2159902 建设项目贷款贴息</v>
          </cell>
        </row>
        <row r="1143">
          <cell r="H1143" t="str">
            <v>2159904 技术改造支出</v>
          </cell>
        </row>
        <row r="1144">
          <cell r="H1144" t="str">
            <v>2159905 中药材扶持资金支出</v>
          </cell>
        </row>
        <row r="1145">
          <cell r="H1145" t="str">
            <v>2159906 重点产业振兴和技术改造项目贷款贴息</v>
          </cell>
        </row>
        <row r="1146">
          <cell r="H1146" t="str">
            <v>2159999 其他资源勘探电力信息等事务支出</v>
          </cell>
        </row>
        <row r="1147">
          <cell r="H1147" t="str">
            <v>216 商业服务业等事务</v>
          </cell>
          <cell r="I1147">
            <v>2283</v>
          </cell>
        </row>
        <row r="1148">
          <cell r="H1148" t="str">
            <v>21602 商业流通事务</v>
          </cell>
          <cell r="I1148">
            <v>0</v>
          </cell>
        </row>
        <row r="1149">
          <cell r="H1149" t="str">
            <v>2160201 行政运行</v>
          </cell>
        </row>
        <row r="1150">
          <cell r="H1150" t="str">
            <v>2160202 一般行政管理事务</v>
          </cell>
        </row>
        <row r="1151">
          <cell r="H1151" t="str">
            <v>2160203 机关服务</v>
          </cell>
        </row>
        <row r="1152">
          <cell r="H1152" t="str">
            <v>2160216 食品流通安全补贴</v>
          </cell>
        </row>
        <row r="1153">
          <cell r="H1153" t="str">
            <v>2160217 市场监测及信息管理</v>
          </cell>
        </row>
        <row r="1154">
          <cell r="H1154" t="str">
            <v>2160218 民贸网点贷款贴息</v>
          </cell>
        </row>
        <row r="1155">
          <cell r="H1155" t="str">
            <v>2160250 事业运行</v>
          </cell>
        </row>
        <row r="1156">
          <cell r="H1156" t="str">
            <v>2160299 其他商业流通事务支出</v>
          </cell>
        </row>
        <row r="1157">
          <cell r="H1157" t="str">
            <v>21605 旅游业管理与服务支出</v>
          </cell>
          <cell r="I1157">
            <v>283</v>
          </cell>
        </row>
        <row r="1158">
          <cell r="H1158" t="str">
            <v>2160501 行政运行</v>
          </cell>
          <cell r="I1158">
            <v>83</v>
          </cell>
        </row>
        <row r="1159">
          <cell r="H1159" t="str">
            <v>2160502 一般行政管理事务</v>
          </cell>
        </row>
        <row r="1160">
          <cell r="H1160" t="str">
            <v>2160503 机关服务</v>
          </cell>
        </row>
        <row r="1161">
          <cell r="H1161" t="str">
            <v>2160504 旅游宣传</v>
          </cell>
          <cell r="I1161">
            <v>200</v>
          </cell>
        </row>
        <row r="1162">
          <cell r="H1162" t="str">
            <v>2160505 旅游行业业务管理</v>
          </cell>
        </row>
        <row r="1163">
          <cell r="H1163" t="str">
            <v>2160599 其他旅游业管理与服务支出</v>
          </cell>
        </row>
        <row r="1164">
          <cell r="H1164" t="str">
            <v>21606 涉外发展服务支出</v>
          </cell>
          <cell r="I1164">
            <v>0</v>
          </cell>
        </row>
        <row r="1165">
          <cell r="H1165" t="str">
            <v>2160601 行政运行</v>
          </cell>
        </row>
        <row r="1166">
          <cell r="H1166" t="str">
            <v>2160602 一般行政管理事务</v>
          </cell>
        </row>
        <row r="1167">
          <cell r="H1167" t="str">
            <v>2160603 机关服务</v>
          </cell>
        </row>
        <row r="1168">
          <cell r="H1168" t="str">
            <v>2160607 外商投资环境建设补助资金</v>
          </cell>
        </row>
        <row r="1169">
          <cell r="H1169" t="str">
            <v>2160699 其他涉外发展服务支出</v>
          </cell>
        </row>
        <row r="1170">
          <cell r="H1170" t="str">
            <v>21699 其他商业服务业等事务支出</v>
          </cell>
          <cell r="I1170">
            <v>2000</v>
          </cell>
        </row>
        <row r="1171">
          <cell r="H1171" t="str">
            <v>2169901 服务业基础设施建设</v>
          </cell>
        </row>
        <row r="1172">
          <cell r="H1172" t="str">
            <v>2169999 其他商业服务业等事务支出</v>
          </cell>
          <cell r="I1172">
            <v>2000</v>
          </cell>
        </row>
        <row r="1173">
          <cell r="H1173" t="str">
            <v>217 金融监管等事务支出</v>
          </cell>
          <cell r="I1173">
            <v>9179</v>
          </cell>
        </row>
        <row r="1174">
          <cell r="H1174" t="str">
            <v>21705 农村金融发展支出</v>
          </cell>
          <cell r="I1174">
            <v>0</v>
          </cell>
        </row>
        <row r="1175">
          <cell r="H1175" t="str">
            <v>2170501 金融机构涉农贷款增量奖励支出</v>
          </cell>
        </row>
        <row r="1176">
          <cell r="H1176" t="str">
            <v>2170502 农村金融机构定向费用补贴支出</v>
          </cell>
        </row>
        <row r="1177">
          <cell r="H1177" t="str">
            <v>2170599 其他农村金融发展支出</v>
          </cell>
        </row>
        <row r="1178">
          <cell r="H1178" t="str">
            <v>21799 其他金融监管等事务支出</v>
          </cell>
          <cell r="I1178">
            <v>9179</v>
          </cell>
        </row>
        <row r="1179">
          <cell r="H1179" t="str">
            <v>2179901 其他金融监管等事务支出</v>
          </cell>
          <cell r="I1179">
            <v>9179</v>
          </cell>
        </row>
        <row r="1180">
          <cell r="H1180" t="str">
            <v>218 地震灾后恢复重建支出</v>
          </cell>
          <cell r="I1180">
            <v>0</v>
          </cell>
        </row>
        <row r="1181">
          <cell r="H1181" t="str">
            <v>21801 倒塌毁损民房恢复重建</v>
          </cell>
          <cell r="I1181">
            <v>0</v>
          </cell>
        </row>
        <row r="1182">
          <cell r="H1182" t="str">
            <v>2180101 农村居民住宅恢复重建</v>
          </cell>
        </row>
        <row r="1183">
          <cell r="H1183" t="str">
            <v>2180102 城镇居民住宅恢复重建</v>
          </cell>
        </row>
        <row r="1184">
          <cell r="H1184" t="str">
            <v>21802 基础设施恢复重建</v>
          </cell>
          <cell r="I1184">
            <v>0</v>
          </cell>
        </row>
        <row r="1185">
          <cell r="H1185" t="str">
            <v>2180201 公路</v>
          </cell>
        </row>
        <row r="1186">
          <cell r="H1186" t="str">
            <v>2180202 桥梁</v>
          </cell>
        </row>
        <row r="1187">
          <cell r="H1187" t="str">
            <v>2180203 铁路路网</v>
          </cell>
        </row>
        <row r="1188">
          <cell r="H1188" t="str">
            <v>2180204 机场</v>
          </cell>
        </row>
        <row r="1189">
          <cell r="H1189" t="str">
            <v>2180205 水运港口设施</v>
          </cell>
        </row>
        <row r="1190">
          <cell r="H1190" t="str">
            <v>2180206 运政设施</v>
          </cell>
        </row>
        <row r="1191">
          <cell r="H1191" t="str">
            <v>2180208 邮政设施</v>
          </cell>
        </row>
        <row r="1192">
          <cell r="H1192" t="str">
            <v>2180209 水利工程</v>
          </cell>
        </row>
        <row r="1193">
          <cell r="H1193" t="str">
            <v>2180210 供水</v>
          </cell>
        </row>
        <row r="1194">
          <cell r="H1194" t="str">
            <v>2180211 供气</v>
          </cell>
        </row>
        <row r="1195">
          <cell r="H1195" t="str">
            <v>2180212 市政道路、桥梁</v>
          </cell>
        </row>
        <row r="1196">
          <cell r="H1196" t="str">
            <v>2180213 排水管道</v>
          </cell>
        </row>
        <row r="1197">
          <cell r="H1197" t="str">
            <v>2180214 污水处理设施</v>
          </cell>
        </row>
        <row r="1198">
          <cell r="H1198" t="str">
            <v>2180215 公交设施</v>
          </cell>
        </row>
        <row r="1199">
          <cell r="H1199" t="str">
            <v>2180299 其他基础设施恢复重建支出</v>
          </cell>
        </row>
        <row r="1200">
          <cell r="H1200" t="str">
            <v>21803 公益服务设施恢复重建</v>
          </cell>
          <cell r="I1200">
            <v>0</v>
          </cell>
        </row>
        <row r="1201">
          <cell r="H1201" t="str">
            <v>2180301 学校和其他教育设施</v>
          </cell>
        </row>
        <row r="1202">
          <cell r="H1202" t="str">
            <v>2180302 医院及其他医疗卫生食品药品监管设施</v>
          </cell>
        </row>
        <row r="1203">
          <cell r="H1203" t="str">
            <v>2180304 科研院所科普场馆及其他科研科普设施</v>
          </cell>
        </row>
        <row r="1204">
          <cell r="H1204" t="str">
            <v>2180305 文化馆图书馆及其他文化设施</v>
          </cell>
        </row>
        <row r="1205">
          <cell r="H1205" t="str">
            <v>2180306 文物事业单位博物馆及其附属设施</v>
          </cell>
        </row>
        <row r="1206">
          <cell r="H1206" t="str">
            <v>2180307 广播电视台（站）及其他广播影视设施</v>
          </cell>
        </row>
        <row r="1207">
          <cell r="H1207" t="str">
            <v>2180308 体育场馆及其他体育设施</v>
          </cell>
        </row>
        <row r="1208">
          <cell r="H1208" t="str">
            <v>2180309 儿童福利院及其他社会保障和社会福利设施</v>
          </cell>
        </row>
        <row r="1209">
          <cell r="H1209" t="str">
            <v>2180310 环境保护事业单位及环保设施</v>
          </cell>
        </row>
        <row r="1210">
          <cell r="H1210" t="str">
            <v>2180311 人口和计划生育事业单位及设施</v>
          </cell>
        </row>
        <row r="1211">
          <cell r="H1211" t="str">
            <v>2180312 档案事业单位及设施</v>
          </cell>
        </row>
        <row r="1212">
          <cell r="H1212" t="str">
            <v>2180313 地震事业单位及设施</v>
          </cell>
        </row>
        <row r="1213">
          <cell r="H1213" t="str">
            <v>2180399 其他公益服务事业单位及设施</v>
          </cell>
        </row>
        <row r="1214">
          <cell r="H1214" t="str">
            <v>21804 农业林业恢复生产和重建</v>
          </cell>
          <cell r="I1214">
            <v>0</v>
          </cell>
        </row>
        <row r="1215">
          <cell r="H1215" t="str">
            <v>2180401 农业生产资料补助</v>
          </cell>
        </row>
        <row r="1216">
          <cell r="H1216" t="str">
            <v>2180402 损毁土地整理</v>
          </cell>
        </row>
        <row r="1217">
          <cell r="H1217" t="str">
            <v>2180403 农田水利设施恢复重建</v>
          </cell>
        </row>
        <row r="1218">
          <cell r="H1218" t="str">
            <v>2180404 规模化种养殖棚舍池恢复重建</v>
          </cell>
        </row>
        <row r="1219">
          <cell r="H1219" t="str">
            <v>2180405 良种繁育设施恢复重建</v>
          </cell>
        </row>
        <row r="1220">
          <cell r="H1220" t="str">
            <v>2180406 农林推广和服务设施恢复重建</v>
          </cell>
        </row>
        <row r="1221">
          <cell r="H1221" t="str">
            <v>2180407 森林防火设施恢复重建</v>
          </cell>
        </row>
        <row r="1222">
          <cell r="H1222" t="str">
            <v>2180408 受损林木恢复</v>
          </cell>
        </row>
        <row r="1223">
          <cell r="H1223" t="str">
            <v>2180499 其他农业林业恢复生产和重建支出</v>
          </cell>
        </row>
        <row r="1224">
          <cell r="H1224" t="str">
            <v>21805 工商企业恢复生产和重建</v>
          </cell>
          <cell r="I1224">
            <v>0</v>
          </cell>
        </row>
        <row r="1225">
          <cell r="H1225" t="str">
            <v>2180501 项目投资补助</v>
          </cell>
        </row>
        <row r="1226">
          <cell r="H1226" t="str">
            <v>2180502 注入资本金</v>
          </cell>
        </row>
        <row r="1227">
          <cell r="H1227" t="str">
            <v>2180503 贷款贴息</v>
          </cell>
        </row>
        <row r="1228">
          <cell r="H1228" t="str">
            <v>2180519 其他工商企业恢复生产和重建支出</v>
          </cell>
        </row>
        <row r="1229">
          <cell r="H1229" t="str">
            <v>21806 党政机关恢复重建</v>
          </cell>
          <cell r="I1229">
            <v>0</v>
          </cell>
        </row>
        <row r="1230">
          <cell r="H1230" t="str">
            <v>2180601 一般公共服务机关恢复重建支出</v>
          </cell>
        </row>
        <row r="1231">
          <cell r="H1231" t="str">
            <v>2180602 公共安全机构恢复重建支出</v>
          </cell>
        </row>
        <row r="1232">
          <cell r="H1232" t="str">
            <v>2180603 教育管理机构恢复重建支出</v>
          </cell>
        </row>
        <row r="1233">
          <cell r="H1233" t="str">
            <v>2180604 科学技术管理机构恢复重建支出</v>
          </cell>
        </row>
        <row r="1234">
          <cell r="H1234" t="str">
            <v>2180605 文化体育与传媒管理机构恢复重建支出</v>
          </cell>
        </row>
        <row r="1235">
          <cell r="H1235" t="str">
            <v>2180606 社会保障和就业管理机构恢复重建支出</v>
          </cell>
        </row>
        <row r="1236">
          <cell r="H1236" t="str">
            <v>2180607 医疗卫生及食品药品监督管理机构恢复重建支出</v>
          </cell>
        </row>
        <row r="1237">
          <cell r="H1237" t="str">
            <v>2180608 环境保护管理机构恢复重建支出</v>
          </cell>
        </row>
        <row r="1238">
          <cell r="H1238" t="str">
            <v>2180609 农林水管理机构恢复重建支出</v>
          </cell>
        </row>
        <row r="1239">
          <cell r="H1239" t="str">
            <v>2180699 其他党政机关恢复重建支出</v>
          </cell>
        </row>
        <row r="1240">
          <cell r="H1240" t="str">
            <v>21807 军队武警恢复重建支出</v>
          </cell>
          <cell r="I1240">
            <v>0</v>
          </cell>
        </row>
        <row r="1241">
          <cell r="H1241" t="str">
            <v>2180702 武警恢复重建支出</v>
          </cell>
        </row>
        <row r="1242">
          <cell r="H1242" t="str">
            <v>21899 其他恢复重建支出</v>
          </cell>
          <cell r="I1242">
            <v>0</v>
          </cell>
        </row>
        <row r="1243">
          <cell r="H1243" t="str">
            <v>2189901 震后地质灾害治理支出</v>
          </cell>
        </row>
        <row r="1244">
          <cell r="H1244" t="str">
            <v>2189909 其他恢复重建支出</v>
          </cell>
        </row>
        <row r="1245">
          <cell r="H1245" t="str">
            <v>219 援助其他地区支出</v>
          </cell>
          <cell r="I1245">
            <v>5000</v>
          </cell>
        </row>
        <row r="1246">
          <cell r="H1246" t="str">
            <v>21901 一般公共服务</v>
          </cell>
          <cell r="I1246">
            <v>0</v>
          </cell>
        </row>
        <row r="1247">
          <cell r="H1247" t="str">
            <v>2190100 一般公共服务</v>
          </cell>
        </row>
        <row r="1248">
          <cell r="H1248" t="str">
            <v>21902 教育</v>
          </cell>
          <cell r="I1248">
            <v>0</v>
          </cell>
        </row>
        <row r="1249">
          <cell r="H1249" t="str">
            <v>2190200 教育</v>
          </cell>
        </row>
        <row r="1250">
          <cell r="H1250" t="str">
            <v>21903 文化体育与传媒</v>
          </cell>
          <cell r="I1250">
            <v>0</v>
          </cell>
        </row>
        <row r="1251">
          <cell r="H1251" t="str">
            <v>2190300 文化体育与传媒</v>
          </cell>
        </row>
        <row r="1252">
          <cell r="H1252" t="str">
            <v>21904 医疗卫生</v>
          </cell>
          <cell r="I1252">
            <v>0</v>
          </cell>
        </row>
        <row r="1253">
          <cell r="H1253" t="str">
            <v>2190400 医疗卫生</v>
          </cell>
        </row>
        <row r="1254">
          <cell r="H1254" t="str">
            <v>21905 节能环保</v>
          </cell>
          <cell r="I1254">
            <v>0</v>
          </cell>
        </row>
        <row r="1255">
          <cell r="H1255" t="str">
            <v>2190500 节能环保</v>
          </cell>
        </row>
        <row r="1256">
          <cell r="H1256" t="str">
            <v>21906 农业</v>
          </cell>
          <cell r="I1256">
            <v>0</v>
          </cell>
        </row>
        <row r="1257">
          <cell r="H1257" t="str">
            <v>2190600 农业</v>
          </cell>
        </row>
        <row r="1258">
          <cell r="H1258" t="str">
            <v>21907 交通运输</v>
          </cell>
          <cell r="I1258">
            <v>0</v>
          </cell>
        </row>
        <row r="1259">
          <cell r="H1259" t="str">
            <v>2190700 交通运输</v>
          </cell>
        </row>
        <row r="1260">
          <cell r="H1260" t="str">
            <v>21908 住房保障</v>
          </cell>
          <cell r="I1260">
            <v>0</v>
          </cell>
        </row>
        <row r="1261">
          <cell r="H1261" t="str">
            <v>2190800 住房保障</v>
          </cell>
        </row>
        <row r="1262">
          <cell r="H1262" t="str">
            <v>21999 其他支出</v>
          </cell>
          <cell r="I1262">
            <v>5000</v>
          </cell>
        </row>
        <row r="1263">
          <cell r="H1263" t="str">
            <v>2199900 其他支出</v>
          </cell>
          <cell r="I1263">
            <v>5000</v>
          </cell>
        </row>
        <row r="1264">
          <cell r="H1264" t="str">
            <v>220 国土资源气象等事务</v>
          </cell>
          <cell r="I1264">
            <v>0</v>
          </cell>
        </row>
        <row r="1265">
          <cell r="H1265" t="str">
            <v>22001 国土资源事务</v>
          </cell>
          <cell r="I1265">
            <v>0</v>
          </cell>
        </row>
        <row r="1266">
          <cell r="H1266" t="str">
            <v>2200101 行政运行</v>
          </cell>
        </row>
        <row r="1267">
          <cell r="H1267" t="str">
            <v>2200102 一般行政管理事务</v>
          </cell>
        </row>
        <row r="1268">
          <cell r="H1268" t="str">
            <v>2200103 机关服务</v>
          </cell>
        </row>
        <row r="1269">
          <cell r="H1269" t="str">
            <v>2200104 国土资源规划及管理</v>
          </cell>
        </row>
        <row r="1270">
          <cell r="H1270" t="str">
            <v>2200105 土地资源调查</v>
          </cell>
        </row>
        <row r="1271">
          <cell r="H1271" t="str">
            <v>2200106 土地资源利用与保护</v>
          </cell>
        </row>
        <row r="1272">
          <cell r="H1272" t="str">
            <v>2200107 国土资源社会公益服务</v>
          </cell>
        </row>
        <row r="1273">
          <cell r="H1273" t="str">
            <v>2200108 国土资源行业业务管理</v>
          </cell>
        </row>
        <row r="1274">
          <cell r="H1274" t="str">
            <v>2200109 国土资源调查★</v>
          </cell>
        </row>
        <row r="1275">
          <cell r="H1275" t="str">
            <v>2200110 国土整治</v>
          </cell>
        </row>
        <row r="1276">
          <cell r="H1276" t="str">
            <v>2200111 地质灾害防治</v>
          </cell>
        </row>
        <row r="1277">
          <cell r="H1277" t="str">
            <v>2200112 土地资源储备支出</v>
          </cell>
        </row>
        <row r="1278">
          <cell r="H1278" t="str">
            <v>2200113 地质及矿产资源调查</v>
          </cell>
        </row>
        <row r="1279">
          <cell r="H1279" t="str">
            <v>2200114 地质矿产资源利用与保护</v>
          </cell>
        </row>
        <row r="1280">
          <cell r="H1280" t="str">
            <v>2200115 地质转产项目财政贴息</v>
          </cell>
        </row>
        <row r="1281">
          <cell r="H1281" t="str">
            <v>2200116 国外风险勘查</v>
          </cell>
        </row>
        <row r="1282">
          <cell r="H1282" t="str">
            <v>2200119 地质勘查基金（周转金）支出</v>
          </cell>
        </row>
        <row r="1283">
          <cell r="H1283" t="str">
            <v>2200120 矿产资源专项收入安排的支出△</v>
          </cell>
        </row>
        <row r="1284">
          <cell r="H1284" t="str">
            <v>2200150 事业运行</v>
          </cell>
        </row>
        <row r="1285">
          <cell r="H1285" t="str">
            <v>2200199 其他国土资源事务支出</v>
          </cell>
        </row>
        <row r="1286">
          <cell r="H1286" t="str">
            <v>22002 海洋管理事务</v>
          </cell>
          <cell r="I1286">
            <v>0</v>
          </cell>
        </row>
        <row r="1287">
          <cell r="H1287" t="str">
            <v>2200201 行政运行</v>
          </cell>
        </row>
        <row r="1288">
          <cell r="H1288" t="str">
            <v>2200202 一般行政管理事务</v>
          </cell>
        </row>
        <row r="1289">
          <cell r="H1289" t="str">
            <v>2200203 机关服务</v>
          </cell>
        </row>
        <row r="1290">
          <cell r="H1290" t="str">
            <v>2200204 海域使用管理</v>
          </cell>
        </row>
        <row r="1291">
          <cell r="H1291" t="str">
            <v>2200205 海洋环境保护与监测</v>
          </cell>
        </row>
        <row r="1292">
          <cell r="H1292" t="str">
            <v>2200206 海洋调查评价</v>
          </cell>
        </row>
        <row r="1293">
          <cell r="H1293" t="str">
            <v>2200207 海洋权益维护</v>
          </cell>
        </row>
        <row r="1294">
          <cell r="H1294" t="str">
            <v>2200208 海洋执法监察</v>
          </cell>
        </row>
        <row r="1295">
          <cell r="H1295" t="str">
            <v>2200209 海洋防灾减灾</v>
          </cell>
        </row>
        <row r="1296">
          <cell r="H1296" t="str">
            <v>2200210 海洋卫星</v>
          </cell>
        </row>
        <row r="1297">
          <cell r="H1297" t="str">
            <v>2200211 极地考察</v>
          </cell>
        </row>
        <row r="1298">
          <cell r="H1298" t="str">
            <v>2200212 海洋矿产资源勘探研究</v>
          </cell>
        </row>
        <row r="1299">
          <cell r="H1299" t="str">
            <v>2200213 海港航标维护</v>
          </cell>
        </row>
        <row r="1300">
          <cell r="H1300" t="str">
            <v>2200214 海域使用金支出</v>
          </cell>
        </row>
        <row r="1301">
          <cell r="H1301" t="str">
            <v>2200215 海水淡化</v>
          </cell>
        </row>
        <row r="1302">
          <cell r="H1302" t="str">
            <v>2200216 海洋工程排污费支出</v>
          </cell>
        </row>
        <row r="1303">
          <cell r="H1303" t="str">
            <v>2200217 无居民海岛使用金支出△</v>
          </cell>
        </row>
        <row r="1304">
          <cell r="H1304" t="str">
            <v>2200250 事业运行</v>
          </cell>
        </row>
        <row r="1305">
          <cell r="H1305" t="str">
            <v>2200299 其他海洋管理事务支出</v>
          </cell>
        </row>
        <row r="1306">
          <cell r="H1306" t="str">
            <v>22003 测绘事务</v>
          </cell>
          <cell r="I1306">
            <v>0</v>
          </cell>
        </row>
        <row r="1307">
          <cell r="H1307" t="str">
            <v>2200301 行政运行</v>
          </cell>
        </row>
        <row r="1308">
          <cell r="H1308" t="str">
            <v>2200302 一般行政管理事务</v>
          </cell>
        </row>
        <row r="1309">
          <cell r="H1309" t="str">
            <v>2200303 机关服务</v>
          </cell>
        </row>
        <row r="1310">
          <cell r="H1310" t="str">
            <v>2200304 基础测绘</v>
          </cell>
        </row>
        <row r="1311">
          <cell r="H1311" t="str">
            <v>2200305 航空摄影</v>
          </cell>
        </row>
        <row r="1312">
          <cell r="H1312" t="str">
            <v>2200306 测绘工程建设</v>
          </cell>
        </row>
        <row r="1313">
          <cell r="H1313" t="str">
            <v>2200350 事业运行</v>
          </cell>
        </row>
        <row r="1314">
          <cell r="H1314" t="str">
            <v>2200399 其他测绘事务支出</v>
          </cell>
        </row>
        <row r="1315">
          <cell r="H1315" t="str">
            <v>22004 地震事务</v>
          </cell>
          <cell r="I1315">
            <v>0</v>
          </cell>
        </row>
        <row r="1316">
          <cell r="H1316" t="str">
            <v>2200401 行政运行</v>
          </cell>
        </row>
        <row r="1317">
          <cell r="H1317" t="str">
            <v>2200402 一般行政管理事务</v>
          </cell>
        </row>
        <row r="1318">
          <cell r="H1318" t="str">
            <v>2200403 机关服务</v>
          </cell>
        </row>
        <row r="1319">
          <cell r="H1319" t="str">
            <v>2200404 地震台站、台网</v>
          </cell>
        </row>
        <row r="1320">
          <cell r="H1320" t="str">
            <v>2200405 地震流动观测</v>
          </cell>
        </row>
        <row r="1321">
          <cell r="H1321" t="str">
            <v>2200406 地震信息传输及管理</v>
          </cell>
        </row>
        <row r="1322">
          <cell r="H1322" t="str">
            <v>2200407 震情跟踪</v>
          </cell>
        </row>
        <row r="1323">
          <cell r="H1323" t="str">
            <v>2200408 地震预报预测</v>
          </cell>
        </row>
        <row r="1324">
          <cell r="H1324" t="str">
            <v>2200409 地震灾害预防</v>
          </cell>
        </row>
        <row r="1325">
          <cell r="H1325" t="str">
            <v>2200410 地震应急救援</v>
          </cell>
        </row>
        <row r="1326">
          <cell r="H1326" t="str">
            <v>2200411 地震技术应用与培训</v>
          </cell>
        </row>
        <row r="1327">
          <cell r="H1327" t="str">
            <v>2200450 地震事业机构</v>
          </cell>
        </row>
        <row r="1328">
          <cell r="H1328" t="str">
            <v>2200499 其他地震事务支出</v>
          </cell>
        </row>
        <row r="1329">
          <cell r="H1329" t="str">
            <v>22005 气象事务</v>
          </cell>
          <cell r="I1329">
            <v>0</v>
          </cell>
        </row>
        <row r="1330">
          <cell r="H1330" t="str">
            <v>2200501 行政运行</v>
          </cell>
        </row>
        <row r="1331">
          <cell r="H1331" t="str">
            <v>2200502 一般行政管理事务</v>
          </cell>
        </row>
        <row r="1332">
          <cell r="H1332" t="str">
            <v>2200503 机关服务</v>
          </cell>
        </row>
        <row r="1333">
          <cell r="H1333" t="str">
            <v>2200504 气象事业机构</v>
          </cell>
        </row>
        <row r="1334">
          <cell r="H1334" t="str">
            <v>2200505 气象技术研究应用与培训</v>
          </cell>
        </row>
        <row r="1335">
          <cell r="H1335" t="str">
            <v>2200506 气象探测</v>
          </cell>
        </row>
        <row r="1336">
          <cell r="H1336" t="str">
            <v>2200507 气象信息传输及管理</v>
          </cell>
        </row>
        <row r="1337">
          <cell r="H1337" t="str">
            <v>2200508 气象预报预测</v>
          </cell>
        </row>
        <row r="1338">
          <cell r="H1338" t="str">
            <v>2200509 气象服务</v>
          </cell>
        </row>
        <row r="1339">
          <cell r="H1339" t="str">
            <v>2200510 气象装备保障维护</v>
          </cell>
        </row>
        <row r="1340">
          <cell r="H1340" t="str">
            <v>2200511 气象台站建设与运行保障</v>
          </cell>
        </row>
        <row r="1341">
          <cell r="H1341" t="str">
            <v>2200512 气象卫星</v>
          </cell>
        </row>
        <row r="1342">
          <cell r="H1342" t="str">
            <v>2200513 气象法规与标准</v>
          </cell>
        </row>
        <row r="1343">
          <cell r="H1343" t="str">
            <v>2200514 气象资金审计稽查</v>
          </cell>
        </row>
        <row r="1344">
          <cell r="H1344" t="str">
            <v>2200599 其他气象事务支出</v>
          </cell>
        </row>
        <row r="1345">
          <cell r="H1345" t="str">
            <v>22099 其他国土资源气象等事务支出★</v>
          </cell>
          <cell r="I1345">
            <v>0</v>
          </cell>
        </row>
        <row r="1346">
          <cell r="H1346" t="str">
            <v>2209900 其他国土资源气象等事务支出★</v>
          </cell>
        </row>
        <row r="1347">
          <cell r="H1347" t="str">
            <v>221 住房保障支出</v>
          </cell>
          <cell r="I1347">
            <v>8972</v>
          </cell>
        </row>
        <row r="1348">
          <cell r="H1348" t="str">
            <v>22101 保障性安居工程支出</v>
          </cell>
          <cell r="I1348">
            <v>0</v>
          </cell>
        </row>
        <row r="1349">
          <cell r="H1349" t="str">
            <v>2210101 廉租住房</v>
          </cell>
        </row>
        <row r="1350">
          <cell r="H1350" t="str">
            <v>2210102 沉陷区治理</v>
          </cell>
        </row>
        <row r="1351">
          <cell r="H1351" t="str">
            <v>2210103 棚户区改造</v>
          </cell>
        </row>
        <row r="1352">
          <cell r="H1352" t="str">
            <v>2210104 少数民族地区游牧民定居工程</v>
          </cell>
        </row>
        <row r="1353">
          <cell r="H1353" t="str">
            <v>2210105 农村危房改造</v>
          </cell>
        </row>
        <row r="1354">
          <cell r="H1354" t="str">
            <v>2210106 公共租赁住房</v>
          </cell>
        </row>
        <row r="1355">
          <cell r="H1355" t="str">
            <v>2210107 保障性住房租金补贴</v>
          </cell>
        </row>
        <row r="1356">
          <cell r="H1356" t="str">
            <v>2210199 其他保障性安居工程支出</v>
          </cell>
        </row>
        <row r="1357">
          <cell r="H1357" t="str">
            <v>22102 住房改革支出</v>
          </cell>
          <cell r="I1357">
            <v>8972</v>
          </cell>
        </row>
        <row r="1358">
          <cell r="H1358" t="str">
            <v>2210201 住房公积金</v>
          </cell>
          <cell r="I1358">
            <v>8972</v>
          </cell>
        </row>
        <row r="1359">
          <cell r="H1359" t="str">
            <v>2210202 提租补贴</v>
          </cell>
        </row>
        <row r="1360">
          <cell r="H1360" t="str">
            <v>2210203 购房补贴</v>
          </cell>
        </row>
        <row r="1361">
          <cell r="H1361" t="str">
            <v>22103 城乡社区住宅</v>
          </cell>
          <cell r="I1361">
            <v>0</v>
          </cell>
        </row>
        <row r="1362">
          <cell r="H1362" t="str">
            <v>2210301 公有住房建设和维修改造支出</v>
          </cell>
        </row>
        <row r="1363">
          <cell r="H1363" t="str">
            <v>2210399 其他城乡社区住宅支出</v>
          </cell>
        </row>
        <row r="1364">
          <cell r="H1364" t="str">
            <v>222 粮油物资储备事务★</v>
          </cell>
          <cell r="I1364">
            <v>0</v>
          </cell>
        </row>
        <row r="1365">
          <cell r="H1365" t="str">
            <v>22201 粮油事务</v>
          </cell>
          <cell r="I1365">
            <v>0</v>
          </cell>
        </row>
        <row r="1366">
          <cell r="H1366" t="str">
            <v>2220101 行政运行</v>
          </cell>
        </row>
        <row r="1367">
          <cell r="H1367" t="str">
            <v>2220102 一般行政管理事务</v>
          </cell>
        </row>
        <row r="1368">
          <cell r="H1368" t="str">
            <v>2220103 机关服务</v>
          </cell>
        </row>
        <row r="1369">
          <cell r="H1369" t="str">
            <v>2220104 粮食财务与审计支出</v>
          </cell>
        </row>
        <row r="1370">
          <cell r="H1370" t="str">
            <v>2220105 粮食信息统计</v>
          </cell>
        </row>
        <row r="1371">
          <cell r="H1371" t="str">
            <v>2220106 粮食专项业务活动</v>
          </cell>
        </row>
        <row r="1372">
          <cell r="H1372" t="str">
            <v>2220107 国家粮油差价补贴</v>
          </cell>
        </row>
        <row r="1373">
          <cell r="H1373" t="str">
            <v>2220112 粮食财务挂账利息补贴</v>
          </cell>
        </row>
        <row r="1374">
          <cell r="H1374" t="str">
            <v>2220113 粮食财务挂账消化款</v>
          </cell>
        </row>
        <row r="1375">
          <cell r="H1375" t="str">
            <v>2220114 处理陈化粮补贴</v>
          </cell>
        </row>
        <row r="1376">
          <cell r="H1376" t="str">
            <v>2220115 粮食风险基金</v>
          </cell>
        </row>
        <row r="1377">
          <cell r="H1377" t="str">
            <v>2220118 粮油市场调控专项资金</v>
          </cell>
        </row>
        <row r="1378">
          <cell r="H1378" t="str">
            <v>2220150 事业运行</v>
          </cell>
        </row>
        <row r="1379">
          <cell r="H1379" t="str">
            <v>2220199 其他粮油事务支出</v>
          </cell>
        </row>
        <row r="1380">
          <cell r="H1380" t="str">
            <v>22202 物资事务</v>
          </cell>
          <cell r="I1380">
            <v>0</v>
          </cell>
        </row>
        <row r="1381">
          <cell r="H1381" t="str">
            <v>2220201 行政运行</v>
          </cell>
        </row>
        <row r="1382">
          <cell r="H1382" t="str">
            <v>2220202 一般行政管理事务</v>
          </cell>
        </row>
        <row r="1383">
          <cell r="H1383" t="str">
            <v>2220203 机关服务</v>
          </cell>
        </row>
        <row r="1384">
          <cell r="H1384" t="str">
            <v>2220204 铁路专用线</v>
          </cell>
        </row>
        <row r="1385">
          <cell r="H1385" t="str">
            <v>2220205 护库武警和民兵支出</v>
          </cell>
        </row>
        <row r="1386">
          <cell r="H1386" t="str">
            <v>2220206 物资保管与保养</v>
          </cell>
        </row>
        <row r="1387">
          <cell r="H1387" t="str">
            <v>2220207 专项贷款利息</v>
          </cell>
        </row>
        <row r="1388">
          <cell r="H1388" t="str">
            <v>2220209 物资转移</v>
          </cell>
        </row>
        <row r="1389">
          <cell r="H1389" t="str">
            <v>2220210 物资轮换</v>
          </cell>
        </row>
        <row r="1390">
          <cell r="H1390" t="str">
            <v>2220211 仓库建设</v>
          </cell>
        </row>
        <row r="1391">
          <cell r="H1391" t="str">
            <v>2220212 仓库安防</v>
          </cell>
        </row>
        <row r="1392">
          <cell r="H1392" t="str">
            <v>2220250 事业运行</v>
          </cell>
        </row>
        <row r="1393">
          <cell r="H1393" t="str">
            <v>2220299 其他物资事务支出</v>
          </cell>
        </row>
        <row r="1394">
          <cell r="H1394" t="str">
            <v>22203 能源储备★</v>
          </cell>
          <cell r="I1394">
            <v>0</v>
          </cell>
        </row>
        <row r="1395">
          <cell r="H1395" t="str">
            <v>2220301 公共财政预算石油储备支出</v>
          </cell>
        </row>
        <row r="1396">
          <cell r="H1396" t="str">
            <v>2220302 国家留成油串换石油储备支出</v>
          </cell>
        </row>
        <row r="1397">
          <cell r="H1397" t="str">
            <v>2220303 天然铀能源储备</v>
          </cell>
        </row>
        <row r="1398">
          <cell r="H1398" t="str">
            <v>2220304 煤炭储备</v>
          </cell>
        </row>
        <row r="1399">
          <cell r="H1399" t="str">
            <v>2220399 其他能源储备</v>
          </cell>
        </row>
        <row r="1400">
          <cell r="H1400" t="str">
            <v>22204 粮油储备★</v>
          </cell>
          <cell r="I1400">
            <v>0</v>
          </cell>
        </row>
        <row r="1401">
          <cell r="H1401" t="str">
            <v>2220401 储备粮油补贴支出</v>
          </cell>
        </row>
        <row r="1402">
          <cell r="H1402" t="str">
            <v>2220402 储备粮油差价补贴</v>
          </cell>
        </row>
        <row r="1403">
          <cell r="H1403" t="str">
            <v>2220403 储备粮（油）库建设</v>
          </cell>
        </row>
        <row r="1404">
          <cell r="H1404" t="str">
            <v>2220404 最低收购价政策支出</v>
          </cell>
        </row>
        <row r="1405">
          <cell r="H1405" t="str">
            <v>2220499 其他粮油储备支出</v>
          </cell>
        </row>
        <row r="1406">
          <cell r="H1406" t="str">
            <v>22205 重要商品储备★</v>
          </cell>
          <cell r="I1406">
            <v>0</v>
          </cell>
        </row>
        <row r="1407">
          <cell r="H1407" t="str">
            <v>2220501 棉花储备</v>
          </cell>
        </row>
        <row r="1408">
          <cell r="H1408" t="str">
            <v>2220502 食糖储备</v>
          </cell>
        </row>
        <row r="1409">
          <cell r="H1409" t="str">
            <v>2220503 肉类储备</v>
          </cell>
        </row>
        <row r="1410">
          <cell r="H1410" t="str">
            <v>2220504 化肥储备</v>
          </cell>
        </row>
        <row r="1411">
          <cell r="H1411" t="str">
            <v>2220505 农药储备</v>
          </cell>
        </row>
        <row r="1412">
          <cell r="H1412" t="str">
            <v>2220506 边销茶储备</v>
          </cell>
        </row>
        <row r="1413">
          <cell r="H1413" t="str">
            <v>2220507 羊毛储备</v>
          </cell>
        </row>
        <row r="1414">
          <cell r="H1414" t="str">
            <v>2220508 医药储备</v>
          </cell>
        </row>
        <row r="1415">
          <cell r="H1415" t="str">
            <v>2220509 食盐储备</v>
          </cell>
        </row>
        <row r="1416">
          <cell r="H1416" t="str">
            <v>2220510 战略物资储备</v>
          </cell>
        </row>
        <row r="1417">
          <cell r="H1417" t="str">
            <v>2220599 其他重要商品储备支出</v>
          </cell>
        </row>
        <row r="1418">
          <cell r="H1418" t="str">
            <v>227 预备费</v>
          </cell>
          <cell r="I1418">
            <v>0</v>
          </cell>
        </row>
        <row r="1419">
          <cell r="H1419" t="str">
            <v>22700 预备费</v>
          </cell>
          <cell r="I1419">
            <v>0</v>
          </cell>
        </row>
        <row r="1420">
          <cell r="H1420" t="str">
            <v>2270000 预备费</v>
          </cell>
        </row>
        <row r="1421">
          <cell r="H1421" t="str">
            <v>228 国债还本付息支出</v>
          </cell>
          <cell r="I1421">
            <v>0</v>
          </cell>
        </row>
        <row r="1422">
          <cell r="H1422" t="str">
            <v>22807 地方向国外借款还本</v>
          </cell>
          <cell r="I1422">
            <v>0</v>
          </cell>
        </row>
        <row r="1423">
          <cell r="H1423" t="str">
            <v>2280701 地方向外国政府借款还本</v>
          </cell>
        </row>
        <row r="1424">
          <cell r="H1424" t="str">
            <v>2280702 地方向国际金融组织借款还本</v>
          </cell>
        </row>
        <row r="1425">
          <cell r="H1425" t="str">
            <v>22808 国内债务付息</v>
          </cell>
          <cell r="I1425">
            <v>0</v>
          </cell>
        </row>
        <row r="1426">
          <cell r="H1426" t="str">
            <v>2280800 国内债务付息</v>
          </cell>
        </row>
        <row r="1427">
          <cell r="H1427" t="str">
            <v>22809 国外债务付息★</v>
          </cell>
          <cell r="I1427">
            <v>0</v>
          </cell>
        </row>
        <row r="1428">
          <cell r="H1428" t="str">
            <v>2280903 地方向外国政府借款付息★</v>
          </cell>
        </row>
        <row r="1429">
          <cell r="H1429" t="str">
            <v>2280904 地方向国际金融组织借款付息★</v>
          </cell>
        </row>
        <row r="1430">
          <cell r="H1430" t="str">
            <v>22810 国内外债务发行</v>
          </cell>
          <cell r="I1430">
            <v>0</v>
          </cell>
        </row>
        <row r="1431">
          <cell r="H1431" t="str">
            <v>2281001 国内债务发行费用</v>
          </cell>
        </row>
        <row r="1432">
          <cell r="H1432" t="str">
            <v>2281002 国外债务发行费用</v>
          </cell>
        </row>
        <row r="1433">
          <cell r="H1433" t="str">
            <v>22811 补充还贷准备金</v>
          </cell>
          <cell r="I1433">
            <v>0</v>
          </cell>
        </row>
        <row r="1434">
          <cell r="H1434" t="str">
            <v>2281100 补充还贷准备金</v>
          </cell>
        </row>
        <row r="1435">
          <cell r="H1435" t="str">
            <v>22813 地方政府债券付息</v>
          </cell>
          <cell r="I1435">
            <v>0</v>
          </cell>
        </row>
        <row r="1436">
          <cell r="H1436" t="str">
            <v>2281300 地方政府债券付息</v>
          </cell>
        </row>
        <row r="1437">
          <cell r="H1437" t="str">
            <v>229 其他支出</v>
          </cell>
          <cell r="I1437">
            <v>23100</v>
          </cell>
        </row>
        <row r="1438">
          <cell r="H1438" t="str">
            <v>22902 年初预留</v>
          </cell>
          <cell r="I1438">
            <v>0</v>
          </cell>
        </row>
        <row r="1439">
          <cell r="H1439" t="str">
            <v>2290200 年初预留</v>
          </cell>
        </row>
        <row r="1440">
          <cell r="H1440" t="str">
            <v>22906 汶川地震捐赠支出</v>
          </cell>
          <cell r="I1440">
            <v>0</v>
          </cell>
        </row>
        <row r="1441">
          <cell r="H1441" t="str">
            <v>2290601 地震灾后恢复重建捐赠支出</v>
          </cell>
        </row>
        <row r="1442">
          <cell r="H1442" t="str">
            <v>2290609 其他捐赠支出</v>
          </cell>
        </row>
        <row r="1443">
          <cell r="H1443" t="str">
            <v>22999 其他支出</v>
          </cell>
          <cell r="I1443">
            <v>23100</v>
          </cell>
        </row>
        <row r="1444">
          <cell r="H1444" t="str">
            <v>2299901 其他支出</v>
          </cell>
          <cell r="I1444">
            <v>23100</v>
          </cell>
        </row>
        <row r="1447">
          <cell r="H1447" t="str">
            <v>支出合计</v>
          </cell>
          <cell r="I1447">
            <v>552000</v>
          </cell>
        </row>
        <row r="1448">
          <cell r="H1448" t="str">
            <v>230 转移性支出</v>
          </cell>
          <cell r="I1448">
            <v>27886</v>
          </cell>
        </row>
        <row r="1449">
          <cell r="H1449" t="str">
            <v xml:space="preserve">  230A 上级上解支出</v>
          </cell>
          <cell r="I1449">
            <v>27886</v>
          </cell>
        </row>
        <row r="1450">
          <cell r="H1450" t="str">
            <v>2300209 体制上解支出</v>
          </cell>
          <cell r="I1450">
            <v>27886</v>
          </cell>
        </row>
        <row r="1451">
          <cell r="H1451" t="str">
            <v>2300210 出口退税专项上解支出</v>
          </cell>
        </row>
        <row r="1452">
          <cell r="H1452" t="str">
            <v>2300216 成品油价格和税费改革专项上解支出</v>
          </cell>
        </row>
        <row r="1453">
          <cell r="H1453" t="str">
            <v>2300351 专项上解支出</v>
          </cell>
        </row>
        <row r="1455">
          <cell r="H1455" t="str">
            <v xml:space="preserve">  230B 补助下级支出</v>
          </cell>
          <cell r="I1455">
            <v>0</v>
          </cell>
        </row>
        <row r="1456">
          <cell r="H1456" t="str">
            <v>23001 返还性支出</v>
          </cell>
          <cell r="I1456">
            <v>0</v>
          </cell>
        </row>
        <row r="1457">
          <cell r="H1457" t="str">
            <v>2300101 增值税和消费税税收返还支出</v>
          </cell>
        </row>
        <row r="1458">
          <cell r="H1458" t="str">
            <v>2300102 所得税基数返还支出</v>
          </cell>
        </row>
        <row r="1459">
          <cell r="H1459" t="str">
            <v>2300103 成品油价格和税费改革税收返还支出</v>
          </cell>
        </row>
        <row r="1460">
          <cell r="H1460" t="str">
            <v>2300199 其他税收返还支出</v>
          </cell>
        </row>
        <row r="1461">
          <cell r="H1461" t="str">
            <v>23002 一般性转移支付</v>
          </cell>
          <cell r="I1461">
            <v>0</v>
          </cell>
        </row>
        <row r="1462">
          <cell r="H1462" t="str">
            <v>2300201 体制补助支出</v>
          </cell>
        </row>
        <row r="1463">
          <cell r="H1463" t="str">
            <v>2300202 均衡性转移支付支出</v>
          </cell>
        </row>
        <row r="1464">
          <cell r="H1464" t="str">
            <v>2300203 革命老区及民族和边境地区转移支付支出</v>
          </cell>
        </row>
        <row r="1465">
          <cell r="H1465" t="str">
            <v>2300204 调整工资转移支付支出</v>
          </cell>
        </row>
        <row r="1466">
          <cell r="H1466" t="str">
            <v>2300206 农村税费改革转移支付支出</v>
          </cell>
        </row>
        <row r="1467">
          <cell r="H1467" t="str">
            <v>2300207 县级基本财力保障机制奖补资金支出</v>
          </cell>
        </row>
        <row r="1468">
          <cell r="H1468" t="str">
            <v>2300208 结算补助支出</v>
          </cell>
        </row>
        <row r="1469">
          <cell r="H1469" t="str">
            <v>2300211 化解债务补助支出</v>
          </cell>
        </row>
        <row r="1470">
          <cell r="H1470" t="str">
            <v>2300212 资源枯竭型城市转移支付补助支出</v>
          </cell>
        </row>
        <row r="1471">
          <cell r="H1471" t="str">
            <v>2300214 企业事业单位划转补助支出</v>
          </cell>
        </row>
        <row r="1472">
          <cell r="H1472" t="str">
            <v>2300215 成品油价格和税费改革转移支付补助支出</v>
          </cell>
        </row>
        <row r="1473">
          <cell r="H1473" t="str">
            <v>2300218 工商部门停征两费转移支付支出</v>
          </cell>
        </row>
        <row r="1474">
          <cell r="H1474" t="str">
            <v>2300220 基层公检法司转移支付支出</v>
          </cell>
        </row>
        <row r="1475">
          <cell r="H1475" t="str">
            <v>2300221 义务教育等转移支付支出</v>
          </cell>
        </row>
        <row r="1476">
          <cell r="H1476" t="str">
            <v>2300222 基本养老保险和低保等转移支付支出</v>
          </cell>
        </row>
        <row r="1477">
          <cell r="H1477" t="str">
            <v>2300223 新型农村合作医疗等转移支付支出</v>
          </cell>
        </row>
        <row r="1478">
          <cell r="H1478" t="str">
            <v>2300224 村级公益事业奖补等转移支付支出</v>
          </cell>
        </row>
        <row r="1479">
          <cell r="H1479" t="str">
            <v>2300225 产粮（油）大县奖励资金支出△</v>
          </cell>
        </row>
        <row r="1480">
          <cell r="H1480" t="str">
            <v>2300226 重点生态功能区转移支付支出★</v>
          </cell>
        </row>
        <row r="1481">
          <cell r="H1481" t="str">
            <v>2300299 其他一般性转移支付支出</v>
          </cell>
        </row>
        <row r="1482">
          <cell r="H1482" t="str">
            <v>23003 专项转移支付</v>
          </cell>
          <cell r="I1482">
            <v>0</v>
          </cell>
        </row>
        <row r="1483">
          <cell r="H1483" t="str">
            <v>2300301 一般公共服务</v>
          </cell>
        </row>
        <row r="1484">
          <cell r="H1484" t="str">
            <v>2300302 外交</v>
          </cell>
        </row>
        <row r="1485">
          <cell r="H1485" t="str">
            <v>2300303 国防</v>
          </cell>
        </row>
        <row r="1486">
          <cell r="H1486" t="str">
            <v>2300304 公共安全</v>
          </cell>
        </row>
        <row r="1487">
          <cell r="H1487" t="str">
            <v>2300305 教育</v>
          </cell>
        </row>
        <row r="1488">
          <cell r="H1488" t="str">
            <v>2300306 科学技术</v>
          </cell>
        </row>
        <row r="1489">
          <cell r="H1489" t="str">
            <v>2300307 文化体育与传媒</v>
          </cell>
        </row>
        <row r="1490">
          <cell r="H1490" t="str">
            <v>2300308 社会保障和就业</v>
          </cell>
        </row>
        <row r="1491">
          <cell r="H1491" t="str">
            <v>2300310 医疗卫生</v>
          </cell>
        </row>
        <row r="1492">
          <cell r="H1492" t="str">
            <v>2300311 节能环保</v>
          </cell>
        </row>
        <row r="1493">
          <cell r="H1493" t="str">
            <v>2300312 城乡社区事务</v>
          </cell>
        </row>
        <row r="1494">
          <cell r="H1494" t="str">
            <v>2300313 农林水事务</v>
          </cell>
        </row>
        <row r="1495">
          <cell r="H1495" t="str">
            <v>2300314 交通运输</v>
          </cell>
        </row>
        <row r="1496">
          <cell r="H1496" t="str">
            <v>2300315 资源勘探电力信息等事务</v>
          </cell>
        </row>
        <row r="1497">
          <cell r="H1497" t="str">
            <v>2300316 商业服务业等事务</v>
          </cell>
        </row>
        <row r="1498">
          <cell r="H1498" t="str">
            <v>2300317 金融监管等事务</v>
          </cell>
        </row>
        <row r="1499">
          <cell r="H1499" t="str">
            <v>2300318 地震灾后恢复重建</v>
          </cell>
        </row>
        <row r="1500">
          <cell r="H1500" t="str">
            <v>2300320 国土资源气象等事务</v>
          </cell>
        </row>
        <row r="1501">
          <cell r="H1501" t="str">
            <v>2300321 住房保障</v>
          </cell>
        </row>
        <row r="1502">
          <cell r="H1502" t="str">
            <v>2300322 粮油物资储备事务★</v>
          </cell>
        </row>
        <row r="1503">
          <cell r="H1503" t="str">
            <v>2300399 其他支出</v>
          </cell>
        </row>
        <row r="1504">
          <cell r="H1504" t="str">
            <v>23007 地震灾后恢复重建补助支出</v>
          </cell>
          <cell r="I1504">
            <v>0</v>
          </cell>
        </row>
        <row r="1505">
          <cell r="H1505" t="str">
            <v>2300701 地震灾后恢复重建补助支出（公共财政预算）</v>
          </cell>
        </row>
        <row r="1506">
          <cell r="H1506" t="str">
            <v>22812 地方政府债券还本</v>
          </cell>
          <cell r="I1506">
            <v>0</v>
          </cell>
        </row>
        <row r="1507">
          <cell r="H1507" t="str">
            <v>2281200 地方政府债券还本</v>
          </cell>
        </row>
        <row r="1508">
          <cell r="H1508" t="str">
            <v>23011 债券转贷支出</v>
          </cell>
          <cell r="I1508">
            <v>0</v>
          </cell>
        </row>
        <row r="1509">
          <cell r="H1509" t="str">
            <v>2301101 转贷地方政府债券支出</v>
          </cell>
        </row>
        <row r="1514">
          <cell r="H1514" t="str">
            <v>23013 援助其他地区支出</v>
          </cell>
          <cell r="I1514">
            <v>0</v>
          </cell>
        </row>
        <row r="1515">
          <cell r="H1515" t="str">
            <v>2301300 援助其他地区支出</v>
          </cell>
        </row>
        <row r="1516">
          <cell r="H1516" t="str">
            <v>23008 调出资金</v>
          </cell>
          <cell r="I1516">
            <v>0</v>
          </cell>
        </row>
        <row r="1517">
          <cell r="H1517" t="str">
            <v>2300801 公共财政预算调出资金★</v>
          </cell>
        </row>
        <row r="1518">
          <cell r="H1518" t="str">
            <v>2300899 其他调出资金</v>
          </cell>
        </row>
        <row r="1519">
          <cell r="H1519" t="str">
            <v>23009 年终结余</v>
          </cell>
          <cell r="I1519">
            <v>0</v>
          </cell>
        </row>
        <row r="1520">
          <cell r="H1520" t="str">
            <v>2300950 结转</v>
          </cell>
        </row>
        <row r="1521">
          <cell r="H1521" t="str">
            <v>2300951 净结余</v>
          </cell>
        </row>
        <row r="1524">
          <cell r="H1524" t="str">
            <v>支出总计</v>
          </cell>
          <cell r="I1524">
            <v>579886</v>
          </cell>
        </row>
      </sheetData>
      <sheetData sheetId="3">
        <row r="6">
          <cell r="D6" t="str">
            <v>201 一般公共服务</v>
          </cell>
          <cell r="E6">
            <v>61204</v>
          </cell>
        </row>
        <row r="7">
          <cell r="D7" t="str">
            <v>20101 人大事务</v>
          </cell>
          <cell r="E7">
            <v>952</v>
          </cell>
        </row>
        <row r="8">
          <cell r="D8" t="str">
            <v>20102 政协事务</v>
          </cell>
          <cell r="E8">
            <v>693</v>
          </cell>
        </row>
        <row r="9">
          <cell r="D9" t="str">
            <v>20103 政府办公厅（室）及相关机构事务</v>
          </cell>
          <cell r="E9">
            <v>19627</v>
          </cell>
        </row>
        <row r="10">
          <cell r="D10" t="str">
            <v>20104 发展与改革事务</v>
          </cell>
          <cell r="E10">
            <v>799</v>
          </cell>
        </row>
        <row r="11">
          <cell r="D11" t="str">
            <v>20105 统计信息事务</v>
          </cell>
          <cell r="E11">
            <v>770</v>
          </cell>
        </row>
        <row r="12">
          <cell r="D12" t="str">
            <v>20106 财政事务</v>
          </cell>
          <cell r="E12">
            <v>444</v>
          </cell>
        </row>
        <row r="13">
          <cell r="D13" t="str">
            <v>20107 税收事务</v>
          </cell>
          <cell r="E13">
            <v>7000</v>
          </cell>
        </row>
        <row r="14">
          <cell r="D14" t="str">
            <v>20108 审计事务</v>
          </cell>
          <cell r="E14">
            <v>440</v>
          </cell>
        </row>
        <row r="15">
          <cell r="D15" t="str">
            <v>20109 海关事务</v>
          </cell>
          <cell r="E15">
            <v>0</v>
          </cell>
        </row>
        <row r="16">
          <cell r="D16" t="str">
            <v>20110 人力资源事务</v>
          </cell>
          <cell r="E16">
            <v>965</v>
          </cell>
        </row>
        <row r="17">
          <cell r="D17" t="str">
            <v>20111 纪检监察事务</v>
          </cell>
          <cell r="E17">
            <v>576</v>
          </cell>
        </row>
        <row r="18">
          <cell r="D18" t="str">
            <v>20112 人口与计划生育事务</v>
          </cell>
          <cell r="E18">
            <v>3450</v>
          </cell>
        </row>
        <row r="19">
          <cell r="D19" t="str">
            <v>20113 商贸事务</v>
          </cell>
          <cell r="E19">
            <v>526</v>
          </cell>
        </row>
        <row r="20">
          <cell r="D20" t="str">
            <v>20114 知识产权事务</v>
          </cell>
          <cell r="E20">
            <v>0</v>
          </cell>
        </row>
        <row r="21">
          <cell r="D21" t="str">
            <v>20115 工商行政管理事务</v>
          </cell>
          <cell r="E21">
            <v>125</v>
          </cell>
        </row>
        <row r="22">
          <cell r="D22" t="str">
            <v>20117 质量技术监督与检验检疫事务</v>
          </cell>
          <cell r="E22">
            <v>15</v>
          </cell>
        </row>
        <row r="23">
          <cell r="D23" t="str">
            <v>20123 民族事务</v>
          </cell>
          <cell r="E23">
            <v>53</v>
          </cell>
        </row>
        <row r="24">
          <cell r="D24" t="str">
            <v>20124 宗教事务</v>
          </cell>
          <cell r="E24">
            <v>14</v>
          </cell>
        </row>
        <row r="25">
          <cell r="D25" t="str">
            <v>20125 港澳台侨事务</v>
          </cell>
          <cell r="E25">
            <v>41</v>
          </cell>
        </row>
        <row r="26">
          <cell r="D26" t="str">
            <v>20126 档案事务</v>
          </cell>
          <cell r="E26">
            <v>101</v>
          </cell>
        </row>
        <row r="27">
          <cell r="D27" t="str">
            <v>20128 民主党派及工商联事务</v>
          </cell>
          <cell r="E27">
            <v>379</v>
          </cell>
        </row>
        <row r="28">
          <cell r="D28" t="str">
            <v>20129 群众团体事务</v>
          </cell>
          <cell r="E28">
            <v>441</v>
          </cell>
        </row>
        <row r="29">
          <cell r="D29" t="str">
            <v>20131 党委办公厅（室）及相关机构事务</v>
          </cell>
          <cell r="E29">
            <v>1003</v>
          </cell>
        </row>
        <row r="30">
          <cell r="D30" t="str">
            <v>20132 组织事务</v>
          </cell>
          <cell r="E30">
            <v>1271</v>
          </cell>
        </row>
        <row r="31">
          <cell r="D31" t="str">
            <v>20133 宣传事务</v>
          </cell>
          <cell r="E31">
            <v>1103</v>
          </cell>
        </row>
        <row r="32">
          <cell r="D32" t="str">
            <v>20134 统战事务</v>
          </cell>
          <cell r="E32">
            <v>372</v>
          </cell>
        </row>
        <row r="33">
          <cell r="D33" t="str">
            <v>20135 对外联络事务</v>
          </cell>
          <cell r="E33">
            <v>0</v>
          </cell>
        </row>
        <row r="34">
          <cell r="D34" t="str">
            <v>20136 其他共产党事务支出</v>
          </cell>
          <cell r="E34">
            <v>478</v>
          </cell>
        </row>
        <row r="35">
          <cell r="D35" t="str">
            <v>20199 其他一般公共服务支出</v>
          </cell>
          <cell r="E35">
            <v>19566</v>
          </cell>
        </row>
        <row r="36">
          <cell r="D36" t="str">
            <v>202 外交</v>
          </cell>
          <cell r="E36">
            <v>0</v>
          </cell>
        </row>
        <row r="37">
          <cell r="D37" t="str">
            <v>20205 对外合作与交流</v>
          </cell>
          <cell r="E37">
            <v>0</v>
          </cell>
        </row>
        <row r="38">
          <cell r="D38" t="str">
            <v>20299 其他外交支出</v>
          </cell>
          <cell r="E38">
            <v>0</v>
          </cell>
        </row>
        <row r="39">
          <cell r="D39" t="str">
            <v>203 国防</v>
          </cell>
          <cell r="E39">
            <v>1372</v>
          </cell>
        </row>
        <row r="40">
          <cell r="D40" t="str">
            <v>20302 预备役部队</v>
          </cell>
          <cell r="E40">
            <v>90</v>
          </cell>
        </row>
        <row r="41">
          <cell r="D41" t="str">
            <v>20303 民兵</v>
          </cell>
          <cell r="E41">
            <v>153</v>
          </cell>
        </row>
        <row r="42">
          <cell r="D42" t="str">
            <v>20306 国防动员</v>
          </cell>
          <cell r="E42">
            <v>1022</v>
          </cell>
        </row>
        <row r="43">
          <cell r="D43" t="str">
            <v>20399 其他国防支出</v>
          </cell>
          <cell r="E43">
            <v>107</v>
          </cell>
        </row>
        <row r="44">
          <cell r="D44" t="str">
            <v>204 公共安全</v>
          </cell>
          <cell r="E44">
            <v>47243</v>
          </cell>
        </row>
        <row r="45">
          <cell r="D45" t="str">
            <v>20401 武装警察</v>
          </cell>
          <cell r="E45">
            <v>3454</v>
          </cell>
        </row>
        <row r="46">
          <cell r="D46" t="str">
            <v>20402 公安</v>
          </cell>
          <cell r="E46">
            <v>39052</v>
          </cell>
        </row>
        <row r="47">
          <cell r="D47" t="str">
            <v>20403 国家安全</v>
          </cell>
          <cell r="E47">
            <v>0</v>
          </cell>
        </row>
        <row r="48">
          <cell r="D48" t="str">
            <v>20404 检察</v>
          </cell>
          <cell r="E48">
            <v>1650</v>
          </cell>
        </row>
        <row r="49">
          <cell r="D49" t="str">
            <v>20405 法院</v>
          </cell>
          <cell r="E49">
            <v>2583</v>
          </cell>
        </row>
        <row r="50">
          <cell r="D50" t="str">
            <v>20406 司法</v>
          </cell>
          <cell r="E50">
            <v>504</v>
          </cell>
        </row>
        <row r="51">
          <cell r="D51" t="str">
            <v>20407 监狱</v>
          </cell>
          <cell r="E51">
            <v>0</v>
          </cell>
        </row>
        <row r="52">
          <cell r="D52" t="str">
            <v>20408 劳教</v>
          </cell>
          <cell r="E52">
            <v>0</v>
          </cell>
        </row>
        <row r="53">
          <cell r="D53" t="str">
            <v>20409 国家保密</v>
          </cell>
          <cell r="E53">
            <v>0</v>
          </cell>
        </row>
        <row r="54">
          <cell r="D54" t="str">
            <v>20410 缉私警察</v>
          </cell>
          <cell r="E54">
            <v>0</v>
          </cell>
        </row>
        <row r="55">
          <cell r="D55" t="str">
            <v>20499 其他公共安全支出</v>
          </cell>
          <cell r="E55">
            <v>0</v>
          </cell>
        </row>
        <row r="56">
          <cell r="D56" t="str">
            <v>205 教育</v>
          </cell>
          <cell r="E56">
            <v>65414</v>
          </cell>
        </row>
        <row r="57">
          <cell r="D57" t="str">
            <v>20501 教育管理事务</v>
          </cell>
          <cell r="E57">
            <v>250</v>
          </cell>
        </row>
        <row r="58">
          <cell r="D58" t="str">
            <v>20502 普通教育</v>
          </cell>
          <cell r="E58">
            <v>44068</v>
          </cell>
        </row>
        <row r="59">
          <cell r="D59" t="str">
            <v>20503 职业教育</v>
          </cell>
          <cell r="E59">
            <v>3443</v>
          </cell>
        </row>
        <row r="60">
          <cell r="D60" t="str">
            <v>20504 成人教育</v>
          </cell>
          <cell r="E60">
            <v>0</v>
          </cell>
        </row>
        <row r="61">
          <cell r="D61" t="str">
            <v>20505 广播电视教育</v>
          </cell>
          <cell r="E61">
            <v>0</v>
          </cell>
        </row>
        <row r="62">
          <cell r="D62" t="str">
            <v>20506 留学教育</v>
          </cell>
          <cell r="E62">
            <v>0</v>
          </cell>
        </row>
        <row r="63">
          <cell r="D63" t="str">
            <v>20507 特殊教育</v>
          </cell>
          <cell r="E63">
            <v>524</v>
          </cell>
        </row>
        <row r="64">
          <cell r="D64" t="str">
            <v>20508 教师进修及干部继续教育</v>
          </cell>
          <cell r="E64">
            <v>1129</v>
          </cell>
        </row>
        <row r="65">
          <cell r="D65" t="str">
            <v>20509 教育费附加安排的支出</v>
          </cell>
          <cell r="E65">
            <v>16000</v>
          </cell>
        </row>
        <row r="66">
          <cell r="D66" t="str">
            <v>20599 其他教育支出</v>
          </cell>
          <cell r="E66">
            <v>0</v>
          </cell>
        </row>
        <row r="67">
          <cell r="D67" t="str">
            <v>206 科学技术</v>
          </cell>
          <cell r="E67">
            <v>4519</v>
          </cell>
        </row>
        <row r="68">
          <cell r="D68" t="str">
            <v>20601 科学技术管理事务</v>
          </cell>
          <cell r="E68">
            <v>150</v>
          </cell>
        </row>
        <row r="69">
          <cell r="D69" t="str">
            <v>20602 基础研究</v>
          </cell>
          <cell r="E69">
            <v>0</v>
          </cell>
        </row>
        <row r="70">
          <cell r="D70" t="str">
            <v>20603 应用研究</v>
          </cell>
          <cell r="E70">
            <v>4000</v>
          </cell>
        </row>
        <row r="71">
          <cell r="D71" t="str">
            <v>20604 技术研究与开发</v>
          </cell>
          <cell r="E71">
            <v>0</v>
          </cell>
        </row>
        <row r="72">
          <cell r="D72" t="str">
            <v>20605 科技条件与服务</v>
          </cell>
          <cell r="E72">
            <v>0</v>
          </cell>
        </row>
        <row r="73">
          <cell r="D73" t="str">
            <v>20606 社会科学</v>
          </cell>
          <cell r="E73">
            <v>5</v>
          </cell>
        </row>
        <row r="74">
          <cell r="D74" t="str">
            <v>20607 科学技术普及</v>
          </cell>
          <cell r="E74">
            <v>364</v>
          </cell>
        </row>
        <row r="75">
          <cell r="D75" t="str">
            <v>20608 科技交流与合作</v>
          </cell>
          <cell r="E75">
            <v>0</v>
          </cell>
        </row>
        <row r="76">
          <cell r="D76" t="str">
            <v>20609 科技重大专项</v>
          </cell>
          <cell r="E76">
            <v>0</v>
          </cell>
        </row>
        <row r="77">
          <cell r="D77" t="str">
            <v>20699 其他科学技术支出</v>
          </cell>
          <cell r="E77">
            <v>0</v>
          </cell>
        </row>
        <row r="78">
          <cell r="D78" t="str">
            <v>207 文化体育与传媒</v>
          </cell>
          <cell r="E78">
            <v>4269</v>
          </cell>
        </row>
        <row r="79">
          <cell r="D79" t="str">
            <v>20701 文化</v>
          </cell>
          <cell r="E79">
            <v>3224</v>
          </cell>
        </row>
        <row r="80">
          <cell r="D80" t="str">
            <v>20702 文物</v>
          </cell>
          <cell r="E80">
            <v>28</v>
          </cell>
        </row>
        <row r="81">
          <cell r="D81" t="str">
            <v>20703 体育</v>
          </cell>
          <cell r="E81">
            <v>220</v>
          </cell>
        </row>
        <row r="82">
          <cell r="D82" t="str">
            <v>20704 广播影视</v>
          </cell>
          <cell r="E82">
            <v>0</v>
          </cell>
        </row>
        <row r="83">
          <cell r="D83" t="str">
            <v>20705 新闻出版</v>
          </cell>
          <cell r="E83">
            <v>797</v>
          </cell>
        </row>
        <row r="84">
          <cell r="D84" t="str">
            <v>20799 其他文化体育与传媒支出</v>
          </cell>
          <cell r="E84">
            <v>0</v>
          </cell>
        </row>
        <row r="85">
          <cell r="D85" t="str">
            <v>208 社会保障和就业</v>
          </cell>
          <cell r="E85">
            <v>57482</v>
          </cell>
        </row>
        <row r="86">
          <cell r="D86" t="str">
            <v>20801 人力资源和社会保障管理事务</v>
          </cell>
          <cell r="E86">
            <v>2129</v>
          </cell>
        </row>
        <row r="87">
          <cell r="D87" t="str">
            <v>20802 民政管理事务</v>
          </cell>
          <cell r="E87">
            <v>781</v>
          </cell>
        </row>
        <row r="88">
          <cell r="D88" t="str">
            <v>20803 财政对社会保险基金的补助</v>
          </cell>
          <cell r="E88">
            <v>9</v>
          </cell>
        </row>
        <row r="89">
          <cell r="D89" t="str">
            <v>20805 行政事业单位离退休</v>
          </cell>
          <cell r="E89">
            <v>40452</v>
          </cell>
        </row>
        <row r="90">
          <cell r="D90" t="str">
            <v>20806 企业改革补助</v>
          </cell>
          <cell r="E90">
            <v>0</v>
          </cell>
        </row>
        <row r="91">
          <cell r="D91" t="str">
            <v>20807 就业补助</v>
          </cell>
          <cell r="E91">
            <v>3300</v>
          </cell>
        </row>
        <row r="92">
          <cell r="D92" t="str">
            <v>20808 抚恤</v>
          </cell>
          <cell r="E92">
            <v>984</v>
          </cell>
        </row>
        <row r="93">
          <cell r="D93" t="str">
            <v>20809 退役安置</v>
          </cell>
          <cell r="E93">
            <v>3234</v>
          </cell>
        </row>
        <row r="94">
          <cell r="D94" t="str">
            <v>20810 社会福利</v>
          </cell>
          <cell r="E94">
            <v>5</v>
          </cell>
        </row>
        <row r="95">
          <cell r="D95" t="str">
            <v>20811 残疾人事业</v>
          </cell>
          <cell r="E95">
            <v>43</v>
          </cell>
        </row>
        <row r="96">
          <cell r="D96" t="str">
            <v>20812 城市居民最低生活保障★</v>
          </cell>
          <cell r="E96">
            <v>500</v>
          </cell>
        </row>
        <row r="97">
          <cell r="D97" t="str">
            <v>20813 其他城市生活救助★</v>
          </cell>
          <cell r="E97">
            <v>270</v>
          </cell>
        </row>
        <row r="98">
          <cell r="D98" t="str">
            <v>20815 自然灾害生活救助</v>
          </cell>
          <cell r="E98">
            <v>0</v>
          </cell>
        </row>
        <row r="99">
          <cell r="D99" t="str">
            <v>20816 红十字事业</v>
          </cell>
          <cell r="E99">
            <v>29</v>
          </cell>
        </row>
        <row r="100">
          <cell r="D100" t="str">
            <v>20817 农村最低生活保障★</v>
          </cell>
          <cell r="E100">
            <v>0</v>
          </cell>
        </row>
        <row r="101">
          <cell r="D101" t="str">
            <v>20818 其他农村生活救助★</v>
          </cell>
          <cell r="E101">
            <v>0</v>
          </cell>
        </row>
        <row r="102">
          <cell r="D102" t="str">
            <v>20824 补充道路交通事故社会救助基金</v>
          </cell>
          <cell r="E102">
            <v>0</v>
          </cell>
        </row>
        <row r="103">
          <cell r="D103" t="str">
            <v>20899 其他社会保障和就业支出</v>
          </cell>
          <cell r="E103">
            <v>5746</v>
          </cell>
        </row>
        <row r="104">
          <cell r="D104" t="str">
            <v>210 医疗卫生</v>
          </cell>
          <cell r="E104">
            <v>15684</v>
          </cell>
        </row>
        <row r="105">
          <cell r="D105" t="str">
            <v>21001 医疗卫生管理事务</v>
          </cell>
          <cell r="E105">
            <v>174</v>
          </cell>
        </row>
        <row r="106">
          <cell r="D106" t="str">
            <v>21002 公立医院</v>
          </cell>
          <cell r="E106">
            <v>303</v>
          </cell>
        </row>
        <row r="107">
          <cell r="D107" t="str">
            <v>21003 基层医疗卫生机构</v>
          </cell>
          <cell r="E107">
            <v>262</v>
          </cell>
        </row>
        <row r="108">
          <cell r="D108" t="str">
            <v>21004 公共卫生</v>
          </cell>
          <cell r="E108">
            <v>3977</v>
          </cell>
        </row>
        <row r="109">
          <cell r="D109" t="str">
            <v>21005 医疗保障</v>
          </cell>
          <cell r="E109">
            <v>10878</v>
          </cell>
        </row>
        <row r="110">
          <cell r="D110" t="str">
            <v>21006 中医药</v>
          </cell>
          <cell r="E110">
            <v>0</v>
          </cell>
        </row>
        <row r="111">
          <cell r="D111" t="str">
            <v>21010 食品和药品监督管理事务</v>
          </cell>
          <cell r="E111">
            <v>90</v>
          </cell>
        </row>
        <row r="112">
          <cell r="D112" t="str">
            <v>21099 其他医疗卫生支出</v>
          </cell>
          <cell r="E112">
            <v>0</v>
          </cell>
        </row>
        <row r="113">
          <cell r="D113" t="str">
            <v>211 节能环保</v>
          </cell>
          <cell r="E113">
            <v>613</v>
          </cell>
        </row>
        <row r="114">
          <cell r="D114" t="str">
            <v>21101 环境保护管理事务</v>
          </cell>
          <cell r="E114">
            <v>327</v>
          </cell>
        </row>
        <row r="115">
          <cell r="D115" t="str">
            <v>21102 环境监测与监察</v>
          </cell>
          <cell r="E115">
            <v>0</v>
          </cell>
        </row>
        <row r="116">
          <cell r="D116" t="str">
            <v>21103 污染防治</v>
          </cell>
          <cell r="E116">
            <v>286</v>
          </cell>
        </row>
        <row r="117">
          <cell r="D117" t="str">
            <v>21104 自然生态保护</v>
          </cell>
          <cell r="E117">
            <v>0</v>
          </cell>
        </row>
        <row r="118">
          <cell r="D118" t="str">
            <v>21105 天然林保护</v>
          </cell>
          <cell r="E118">
            <v>0</v>
          </cell>
        </row>
        <row r="119">
          <cell r="D119" t="str">
            <v>21106 退耕还林</v>
          </cell>
          <cell r="E119">
            <v>0</v>
          </cell>
        </row>
        <row r="120">
          <cell r="D120" t="str">
            <v>21107 风沙荒漠治理</v>
          </cell>
          <cell r="E120">
            <v>0</v>
          </cell>
        </row>
        <row r="121">
          <cell r="D121" t="str">
            <v>21108 退牧还草</v>
          </cell>
          <cell r="E121">
            <v>0</v>
          </cell>
        </row>
        <row r="122">
          <cell r="D122" t="str">
            <v>21109 已垦草原退耕还草</v>
          </cell>
          <cell r="E122">
            <v>0</v>
          </cell>
        </row>
        <row r="123">
          <cell r="D123" t="str">
            <v>21110 能源节约利用</v>
          </cell>
          <cell r="E123">
            <v>0</v>
          </cell>
        </row>
        <row r="124">
          <cell r="D124" t="str">
            <v>21111 污染减排</v>
          </cell>
          <cell r="E124">
            <v>0</v>
          </cell>
        </row>
        <row r="125">
          <cell r="D125" t="str">
            <v>21112 可再生能源</v>
          </cell>
          <cell r="E125">
            <v>0</v>
          </cell>
        </row>
        <row r="126">
          <cell r="D126" t="str">
            <v>21113 资源综合利用</v>
          </cell>
          <cell r="E126">
            <v>0</v>
          </cell>
        </row>
        <row r="127">
          <cell r="D127" t="str">
            <v>21114 能源管理事务</v>
          </cell>
          <cell r="E127">
            <v>0</v>
          </cell>
        </row>
        <row r="128">
          <cell r="D128" t="str">
            <v>21199 其他节能环保支出</v>
          </cell>
          <cell r="E128">
            <v>0</v>
          </cell>
        </row>
        <row r="129">
          <cell r="D129" t="str">
            <v>212 城乡社区事务</v>
          </cell>
          <cell r="E129">
            <v>232815</v>
          </cell>
        </row>
        <row r="130">
          <cell r="D130" t="str">
            <v>21201 城乡社区管理事务</v>
          </cell>
          <cell r="E130">
            <v>2563</v>
          </cell>
        </row>
        <row r="131">
          <cell r="D131" t="str">
            <v>21202 城乡社区规划与管理</v>
          </cell>
          <cell r="E131">
            <v>0</v>
          </cell>
        </row>
        <row r="132">
          <cell r="D132" t="str">
            <v>21203 城乡社区公共设施</v>
          </cell>
          <cell r="E132">
            <v>150000</v>
          </cell>
        </row>
        <row r="133">
          <cell r="D133" t="str">
            <v>21205 城乡社区环境卫生</v>
          </cell>
          <cell r="E133">
            <v>79268</v>
          </cell>
        </row>
        <row r="134">
          <cell r="D134" t="str">
            <v>21206 建设市场管理与监督</v>
          </cell>
          <cell r="E134">
            <v>0</v>
          </cell>
        </row>
        <row r="135">
          <cell r="D135" t="str">
            <v>21299 其他城乡社区事务支出</v>
          </cell>
          <cell r="E135">
            <v>984</v>
          </cell>
        </row>
        <row r="136">
          <cell r="D136" t="str">
            <v>213 农林水事务</v>
          </cell>
          <cell r="E136">
            <v>152</v>
          </cell>
        </row>
        <row r="137">
          <cell r="D137" t="str">
            <v>21301 农业</v>
          </cell>
          <cell r="E137">
            <v>152</v>
          </cell>
        </row>
        <row r="138">
          <cell r="D138" t="str">
            <v>21302 林业</v>
          </cell>
          <cell r="E138">
            <v>0</v>
          </cell>
        </row>
        <row r="139">
          <cell r="D139" t="str">
            <v>21303 水利</v>
          </cell>
          <cell r="E139">
            <v>0</v>
          </cell>
        </row>
        <row r="140">
          <cell r="D140" t="str">
            <v>21304 南水北调</v>
          </cell>
          <cell r="E140">
            <v>0</v>
          </cell>
        </row>
        <row r="141">
          <cell r="D141" t="str">
            <v>21305 扶贫</v>
          </cell>
          <cell r="E141">
            <v>0</v>
          </cell>
        </row>
        <row r="142">
          <cell r="D142" t="str">
            <v>21306 农业综合开发</v>
          </cell>
          <cell r="E142">
            <v>0</v>
          </cell>
        </row>
        <row r="143">
          <cell r="D143" t="str">
            <v>21307 农村综合改革</v>
          </cell>
          <cell r="E143">
            <v>0</v>
          </cell>
        </row>
        <row r="144">
          <cell r="D144" t="str">
            <v>21399 其他农林水事务支出</v>
          </cell>
          <cell r="E144">
            <v>0</v>
          </cell>
        </row>
        <row r="145">
          <cell r="D145" t="str">
            <v>214 交通运输</v>
          </cell>
          <cell r="E145">
            <v>0</v>
          </cell>
        </row>
        <row r="146">
          <cell r="D146" t="str">
            <v>21401 公路水路运输</v>
          </cell>
          <cell r="E146">
            <v>0</v>
          </cell>
        </row>
        <row r="147">
          <cell r="D147" t="str">
            <v>21402 铁路运输</v>
          </cell>
          <cell r="E147">
            <v>0</v>
          </cell>
        </row>
        <row r="148">
          <cell r="D148" t="str">
            <v>21403 民用航空运输</v>
          </cell>
          <cell r="E148">
            <v>0</v>
          </cell>
        </row>
        <row r="149">
          <cell r="D149" t="str">
            <v>21404 石油价格改革对交通运输的补贴</v>
          </cell>
          <cell r="E149">
            <v>0</v>
          </cell>
        </row>
        <row r="150">
          <cell r="D150" t="str">
            <v>21405 邮政业支出</v>
          </cell>
          <cell r="E150">
            <v>0</v>
          </cell>
        </row>
        <row r="151">
          <cell r="D151" t="str">
            <v>21406 车辆购置税支出</v>
          </cell>
          <cell r="E151">
            <v>0</v>
          </cell>
        </row>
        <row r="152">
          <cell r="D152" t="str">
            <v>21499 其他交通运输支出</v>
          </cell>
          <cell r="E152">
            <v>0</v>
          </cell>
        </row>
        <row r="153">
          <cell r="D153" t="str">
            <v>215 资源勘探电力信息等事务</v>
          </cell>
          <cell r="E153">
            <v>12699</v>
          </cell>
        </row>
        <row r="154">
          <cell r="D154" t="str">
            <v>21501 资源勘探开发和服务支出</v>
          </cell>
          <cell r="E154">
            <v>0</v>
          </cell>
        </row>
        <row r="155">
          <cell r="D155" t="str">
            <v>21502 制造业</v>
          </cell>
          <cell r="E155">
            <v>0</v>
          </cell>
        </row>
        <row r="156">
          <cell r="D156" t="str">
            <v>21503 建筑业</v>
          </cell>
          <cell r="E156">
            <v>0</v>
          </cell>
        </row>
        <row r="157">
          <cell r="D157" t="str">
            <v>21504 电力监管支出</v>
          </cell>
          <cell r="E157">
            <v>0</v>
          </cell>
        </row>
        <row r="158">
          <cell r="D158" t="str">
            <v>21505 工业和信息产业监管支出</v>
          </cell>
          <cell r="E158">
            <v>0</v>
          </cell>
        </row>
        <row r="159">
          <cell r="D159" t="str">
            <v>21506 安全生产监管</v>
          </cell>
          <cell r="E159">
            <v>439</v>
          </cell>
        </row>
        <row r="160">
          <cell r="D160" t="str">
            <v>21507 国有资产监管</v>
          </cell>
          <cell r="E160">
            <v>0</v>
          </cell>
        </row>
        <row r="161">
          <cell r="D161" t="str">
            <v>21508 支持中小企业发展和管理支出</v>
          </cell>
          <cell r="E161">
            <v>12260</v>
          </cell>
        </row>
        <row r="162">
          <cell r="D162" t="str">
            <v>21599 其他资源勘探电力信息等事务支出</v>
          </cell>
          <cell r="E162">
            <v>0</v>
          </cell>
        </row>
        <row r="163">
          <cell r="D163" t="str">
            <v>216 商业服务业等事务</v>
          </cell>
          <cell r="E163">
            <v>2283</v>
          </cell>
        </row>
        <row r="164">
          <cell r="D164" t="str">
            <v>21602 商业流通事务</v>
          </cell>
          <cell r="E164">
            <v>0</v>
          </cell>
        </row>
        <row r="165">
          <cell r="D165" t="str">
            <v>21605 旅游业管理与服务支出</v>
          </cell>
          <cell r="E165">
            <v>283</v>
          </cell>
        </row>
        <row r="166">
          <cell r="D166" t="str">
            <v>21606 涉外发展服务支出</v>
          </cell>
          <cell r="E166">
            <v>0</v>
          </cell>
        </row>
        <row r="167">
          <cell r="D167" t="str">
            <v>21699 其他商业服务业等事务支出</v>
          </cell>
          <cell r="E167">
            <v>2000</v>
          </cell>
        </row>
        <row r="168">
          <cell r="D168" t="str">
            <v>217 金融监管等事务支出</v>
          </cell>
          <cell r="E168">
            <v>9179</v>
          </cell>
        </row>
        <row r="169">
          <cell r="D169" t="str">
            <v>21705 农村金融发展支出</v>
          </cell>
          <cell r="E169">
            <v>0</v>
          </cell>
        </row>
        <row r="170">
          <cell r="D170" t="str">
            <v>21799 其他金融监管等事务支出</v>
          </cell>
          <cell r="E170">
            <v>9179</v>
          </cell>
        </row>
        <row r="171">
          <cell r="D171" t="str">
            <v>218 地震灾后恢复重建支出</v>
          </cell>
          <cell r="E171">
            <v>0</v>
          </cell>
        </row>
        <row r="172">
          <cell r="D172" t="str">
            <v>21801 倒塌毁损民房恢复重建</v>
          </cell>
          <cell r="E172">
            <v>0</v>
          </cell>
        </row>
        <row r="173">
          <cell r="D173" t="str">
            <v>21802 基础设施恢复重建</v>
          </cell>
          <cell r="E173">
            <v>0</v>
          </cell>
        </row>
        <row r="174">
          <cell r="D174" t="str">
            <v>21803 公益服务设施恢复重建</v>
          </cell>
          <cell r="E174">
            <v>0</v>
          </cell>
        </row>
        <row r="175">
          <cell r="D175" t="str">
            <v>21804 农业林业恢复生产和重建</v>
          </cell>
          <cell r="E175">
            <v>0</v>
          </cell>
        </row>
        <row r="176">
          <cell r="D176" t="str">
            <v>21805 工商企业恢复生产和重建</v>
          </cell>
          <cell r="E176">
            <v>0</v>
          </cell>
        </row>
        <row r="177">
          <cell r="D177" t="str">
            <v>21806 党政机关恢复重建</v>
          </cell>
          <cell r="E177">
            <v>0</v>
          </cell>
        </row>
        <row r="178">
          <cell r="D178" t="str">
            <v>21807 军队武警恢复重建支出</v>
          </cell>
          <cell r="E178">
            <v>0</v>
          </cell>
        </row>
        <row r="179">
          <cell r="D179" t="str">
            <v>21899 其他恢复重建支出</v>
          </cell>
          <cell r="E179">
            <v>0</v>
          </cell>
        </row>
        <row r="180">
          <cell r="D180" t="str">
            <v>219 援助其他地区支出</v>
          </cell>
          <cell r="E180">
            <v>5000</v>
          </cell>
        </row>
        <row r="181">
          <cell r="D181" t="str">
            <v>21901 一般公共服务</v>
          </cell>
          <cell r="E181">
            <v>0</v>
          </cell>
        </row>
        <row r="182">
          <cell r="D182" t="str">
            <v>21902 教育</v>
          </cell>
          <cell r="E182">
            <v>0</v>
          </cell>
        </row>
        <row r="183">
          <cell r="D183" t="str">
            <v>21903 文化体育与传媒</v>
          </cell>
          <cell r="E183">
            <v>0</v>
          </cell>
        </row>
        <row r="184">
          <cell r="D184" t="str">
            <v>21904 医疗卫生</v>
          </cell>
          <cell r="E184">
            <v>0</v>
          </cell>
        </row>
        <row r="185">
          <cell r="D185" t="str">
            <v>21905 节能环保</v>
          </cell>
          <cell r="E185">
            <v>0</v>
          </cell>
        </row>
        <row r="186">
          <cell r="D186" t="str">
            <v>21906 农业</v>
          </cell>
          <cell r="E186">
            <v>0</v>
          </cell>
        </row>
        <row r="187">
          <cell r="D187" t="str">
            <v>21907 交通运输</v>
          </cell>
          <cell r="E187">
            <v>0</v>
          </cell>
        </row>
        <row r="188">
          <cell r="D188" t="str">
            <v>21908 住房保障</v>
          </cell>
          <cell r="E188">
            <v>0</v>
          </cell>
        </row>
        <row r="189">
          <cell r="D189" t="str">
            <v>21999 其他支出</v>
          </cell>
          <cell r="E189">
            <v>5000</v>
          </cell>
        </row>
        <row r="190">
          <cell r="D190" t="str">
            <v>220 国土资源气象等事务</v>
          </cell>
          <cell r="E190">
            <v>0</v>
          </cell>
        </row>
        <row r="191">
          <cell r="D191" t="str">
            <v>22001 国土资源事务</v>
          </cell>
          <cell r="E191">
            <v>0</v>
          </cell>
        </row>
        <row r="192">
          <cell r="D192" t="str">
            <v>22002 海洋管理事务</v>
          </cell>
          <cell r="E192">
            <v>0</v>
          </cell>
        </row>
        <row r="193">
          <cell r="D193" t="str">
            <v>22003 测绘事务</v>
          </cell>
          <cell r="E193">
            <v>0</v>
          </cell>
        </row>
        <row r="194">
          <cell r="D194" t="str">
            <v>22004 地震事务</v>
          </cell>
          <cell r="E194">
            <v>0</v>
          </cell>
        </row>
        <row r="195">
          <cell r="D195" t="str">
            <v>22005 气象事务</v>
          </cell>
          <cell r="E195">
            <v>0</v>
          </cell>
        </row>
        <row r="196">
          <cell r="D196" t="str">
            <v>22099 其他国土资源气象等事务支出★</v>
          </cell>
          <cell r="E196">
            <v>0</v>
          </cell>
        </row>
        <row r="197">
          <cell r="D197" t="str">
            <v>221 住房保障支出</v>
          </cell>
          <cell r="E197">
            <v>8972</v>
          </cell>
        </row>
        <row r="198">
          <cell r="D198" t="str">
            <v>22101 保障性安居工程支出</v>
          </cell>
          <cell r="E198">
            <v>0</v>
          </cell>
        </row>
        <row r="199">
          <cell r="D199" t="str">
            <v>22102 住房改革支出</v>
          </cell>
          <cell r="E199">
            <v>8972</v>
          </cell>
        </row>
        <row r="200">
          <cell r="D200" t="str">
            <v>22103 城乡社区住宅</v>
          </cell>
          <cell r="E200">
            <v>0</v>
          </cell>
        </row>
        <row r="201">
          <cell r="D201" t="str">
            <v>222 粮油物资储备事务★</v>
          </cell>
          <cell r="E201">
            <v>0</v>
          </cell>
        </row>
        <row r="202">
          <cell r="D202" t="str">
            <v>22201 粮油事务</v>
          </cell>
          <cell r="E202">
            <v>0</v>
          </cell>
        </row>
        <row r="203">
          <cell r="D203" t="str">
            <v>22202 物资事务</v>
          </cell>
          <cell r="E203">
            <v>0</v>
          </cell>
        </row>
        <row r="204">
          <cell r="D204" t="str">
            <v>22203 能源储备★</v>
          </cell>
          <cell r="E204">
            <v>0</v>
          </cell>
        </row>
        <row r="205">
          <cell r="D205" t="str">
            <v>22204 粮油储备★</v>
          </cell>
          <cell r="E205">
            <v>0</v>
          </cell>
        </row>
        <row r="206">
          <cell r="D206" t="str">
            <v>22205 重要商品储备★</v>
          </cell>
          <cell r="E206">
            <v>0</v>
          </cell>
        </row>
        <row r="207">
          <cell r="D207" t="str">
            <v>227 预备费</v>
          </cell>
          <cell r="E207">
            <v>0</v>
          </cell>
        </row>
        <row r="208">
          <cell r="D208" t="str">
            <v>22700 预备费</v>
          </cell>
          <cell r="E208">
            <v>0</v>
          </cell>
        </row>
        <row r="209">
          <cell r="D209" t="str">
            <v>228 国债还本付息支出</v>
          </cell>
          <cell r="E209">
            <v>0</v>
          </cell>
        </row>
        <row r="210">
          <cell r="D210" t="str">
            <v>22807 地方向国外借款还本</v>
          </cell>
          <cell r="E210">
            <v>0</v>
          </cell>
        </row>
        <row r="211">
          <cell r="D211" t="str">
            <v>22808 国内债务付息</v>
          </cell>
          <cell r="E211">
            <v>0</v>
          </cell>
        </row>
        <row r="212">
          <cell r="D212" t="str">
            <v>22809 国外债务付息★</v>
          </cell>
          <cell r="E212">
            <v>0</v>
          </cell>
        </row>
        <row r="213">
          <cell r="D213" t="str">
            <v>22810 国内外债务发行</v>
          </cell>
          <cell r="E213">
            <v>0</v>
          </cell>
        </row>
        <row r="214">
          <cell r="D214" t="str">
            <v>22811 补充还贷准备金</v>
          </cell>
          <cell r="E214">
            <v>0</v>
          </cell>
        </row>
        <row r="215">
          <cell r="D215" t="str">
            <v>22813 地方政府债券付息</v>
          </cell>
          <cell r="E215">
            <v>0</v>
          </cell>
        </row>
        <row r="216">
          <cell r="D216" t="str">
            <v>229 其他支出</v>
          </cell>
          <cell r="E216">
            <v>23100</v>
          </cell>
        </row>
        <row r="217">
          <cell r="D217" t="str">
            <v>22902 年初预留</v>
          </cell>
          <cell r="E217">
            <v>0</v>
          </cell>
        </row>
        <row r="218">
          <cell r="D218" t="str">
            <v>22906 汶川地震捐赠支出</v>
          </cell>
          <cell r="E218">
            <v>0</v>
          </cell>
        </row>
        <row r="219">
          <cell r="D219" t="str">
            <v>22999 其他支出</v>
          </cell>
          <cell r="E219">
            <v>23100</v>
          </cell>
        </row>
        <row r="224">
          <cell r="D224" t="str">
            <v>支出合计</v>
          </cell>
          <cell r="E224">
            <v>552000</v>
          </cell>
        </row>
      </sheetData>
      <sheetData sheetId="4">
        <row r="6">
          <cell r="D6" t="str">
            <v>201 一般公共服务</v>
          </cell>
          <cell r="E6">
            <v>61204</v>
          </cell>
        </row>
        <row r="7">
          <cell r="D7" t="str">
            <v>202 外交</v>
          </cell>
          <cell r="E7">
            <v>0</v>
          </cell>
        </row>
        <row r="8">
          <cell r="D8" t="str">
            <v>203 国防</v>
          </cell>
          <cell r="E8">
            <v>1372</v>
          </cell>
        </row>
        <row r="9">
          <cell r="D9" t="str">
            <v>204 公共安全</v>
          </cell>
          <cell r="E9">
            <v>47243</v>
          </cell>
        </row>
        <row r="10">
          <cell r="D10" t="str">
            <v>205 教育</v>
          </cell>
          <cell r="E10">
            <v>65414</v>
          </cell>
        </row>
        <row r="11">
          <cell r="D11" t="str">
            <v>206 科学技术</v>
          </cell>
          <cell r="E11">
            <v>4519</v>
          </cell>
        </row>
        <row r="12">
          <cell r="D12" t="str">
            <v>207 文化体育与传媒</v>
          </cell>
          <cell r="E12">
            <v>4269</v>
          </cell>
        </row>
        <row r="13">
          <cell r="D13" t="str">
            <v>208 社会保障和就业</v>
          </cell>
          <cell r="E13">
            <v>57482</v>
          </cell>
        </row>
        <row r="14">
          <cell r="D14" t="str">
            <v>210 医疗卫生</v>
          </cell>
          <cell r="E14">
            <v>15684</v>
          </cell>
        </row>
        <row r="15">
          <cell r="D15" t="str">
            <v>211 节能环保</v>
          </cell>
          <cell r="E15">
            <v>613</v>
          </cell>
        </row>
        <row r="16">
          <cell r="D16" t="str">
            <v>212 城乡社区事务</v>
          </cell>
          <cell r="E16">
            <v>232815</v>
          </cell>
        </row>
        <row r="17">
          <cell r="D17" t="str">
            <v>213 农林水事务</v>
          </cell>
          <cell r="E17">
            <v>152</v>
          </cell>
        </row>
        <row r="18">
          <cell r="D18" t="str">
            <v>214 交通运输</v>
          </cell>
          <cell r="E18">
            <v>0</v>
          </cell>
        </row>
        <row r="19">
          <cell r="D19" t="str">
            <v>215 资源勘探电力信息等事务</v>
          </cell>
          <cell r="E19">
            <v>12699</v>
          </cell>
        </row>
        <row r="20">
          <cell r="D20" t="str">
            <v>216 商业服务业等事务</v>
          </cell>
          <cell r="E20">
            <v>2283</v>
          </cell>
        </row>
        <row r="21">
          <cell r="D21" t="str">
            <v>217 金融监管等事务支出</v>
          </cell>
          <cell r="E21">
            <v>9179</v>
          </cell>
        </row>
        <row r="22">
          <cell r="D22" t="str">
            <v>218 地震灾后恢复重建支出</v>
          </cell>
          <cell r="E22">
            <v>0</v>
          </cell>
        </row>
        <row r="23">
          <cell r="D23" t="str">
            <v>219 援助其他地区支出</v>
          </cell>
          <cell r="E23">
            <v>5000</v>
          </cell>
        </row>
        <row r="24">
          <cell r="D24" t="str">
            <v>220 国土资源气象等事务</v>
          </cell>
          <cell r="E24">
            <v>0</v>
          </cell>
        </row>
        <row r="25">
          <cell r="D25" t="str">
            <v>221 住房保障支出</v>
          </cell>
          <cell r="E25">
            <v>8972</v>
          </cell>
        </row>
        <row r="26">
          <cell r="D26" t="str">
            <v>222 粮油物资储备事务★</v>
          </cell>
          <cell r="E26">
            <v>0</v>
          </cell>
        </row>
        <row r="27">
          <cell r="D27" t="str">
            <v>227 预备费</v>
          </cell>
          <cell r="E27">
            <v>0</v>
          </cell>
        </row>
        <row r="28">
          <cell r="D28" t="str">
            <v>228 国债还本付息支出</v>
          </cell>
          <cell r="E28">
            <v>0</v>
          </cell>
        </row>
        <row r="29">
          <cell r="D29" t="str">
            <v>229 其他支出</v>
          </cell>
          <cell r="E29">
            <v>23100</v>
          </cell>
        </row>
        <row r="38">
          <cell r="D38" t="str">
            <v>230 转移性支出</v>
          </cell>
          <cell r="E38">
            <v>27886</v>
          </cell>
        </row>
        <row r="43">
          <cell r="D43" t="str">
            <v>支出合计</v>
          </cell>
          <cell r="E43">
            <v>579886</v>
          </cell>
        </row>
      </sheetData>
      <sheetData sheetId="5">
        <row r="6">
          <cell r="H6" t="str">
            <v>205 教育</v>
          </cell>
          <cell r="I6">
            <v>0</v>
          </cell>
        </row>
        <row r="7">
          <cell r="H7" t="str">
            <v>20510 地方教育附加安排的支出</v>
          </cell>
        </row>
        <row r="8">
          <cell r="H8" t="str">
            <v>207 文化体育与传媒</v>
          </cell>
          <cell r="I8">
            <v>0</v>
          </cell>
        </row>
        <row r="9">
          <cell r="H9" t="str">
            <v>20706 文化事业建设费安排的支出</v>
          </cell>
        </row>
        <row r="10">
          <cell r="H10" t="str">
            <v>20707 国家电影事业发展专项资金支出</v>
          </cell>
        </row>
        <row r="11">
          <cell r="H11" t="str">
            <v>208 社会保障和就业</v>
          </cell>
          <cell r="I11">
            <v>3000</v>
          </cell>
        </row>
        <row r="12">
          <cell r="H12" t="str">
            <v>20822 大中型水库移民后期扶持基金支出</v>
          </cell>
        </row>
        <row r="13">
          <cell r="H13" t="str">
            <v>20823 小型水库移民扶助基金支出</v>
          </cell>
        </row>
        <row r="14">
          <cell r="H14" t="str">
            <v>20860 残疾人就业保障金支出</v>
          </cell>
          <cell r="I14">
            <v>3000</v>
          </cell>
        </row>
        <row r="15">
          <cell r="H15" t="str">
            <v>212 城乡社区事务</v>
          </cell>
          <cell r="I15">
            <v>0</v>
          </cell>
        </row>
        <row r="16">
          <cell r="H16" t="str">
            <v>21207 政府住房基金支出</v>
          </cell>
        </row>
        <row r="17">
          <cell r="H17" t="str">
            <v>21208 国有土地使用权出让收入安排的支出</v>
          </cell>
        </row>
        <row r="18">
          <cell r="H18" t="str">
            <v>21209 城市公用事业附加安排的支出</v>
          </cell>
        </row>
        <row r="19">
          <cell r="H19" t="str">
            <v>21210 国有土地收益基金支出</v>
          </cell>
        </row>
        <row r="20">
          <cell r="H20" t="str">
            <v>21211 农业土地开发资金支出</v>
          </cell>
        </row>
        <row r="21">
          <cell r="H21" t="str">
            <v>21212 新增建设用地土地有偿使用费安排的支出★</v>
          </cell>
        </row>
        <row r="22">
          <cell r="H22" t="str">
            <v>21213 城市基础设施配套费安排的支出</v>
          </cell>
        </row>
        <row r="23">
          <cell r="H23" t="str">
            <v>213 农林水事务</v>
          </cell>
          <cell r="I23">
            <v>0</v>
          </cell>
        </row>
        <row r="24">
          <cell r="H24" t="str">
            <v>21360 新菜地开发建设基金支出</v>
          </cell>
        </row>
        <row r="25">
          <cell r="H25" t="str">
            <v>21361 育林基金支出</v>
          </cell>
        </row>
        <row r="26">
          <cell r="H26" t="str">
            <v>21362 森林植被恢复费安排的支出</v>
          </cell>
        </row>
        <row r="27">
          <cell r="H27" t="str">
            <v>21363 中央水利建设基金支出</v>
          </cell>
        </row>
        <row r="28">
          <cell r="H28" t="str">
            <v>21364 地方水利建设基金支出</v>
          </cell>
        </row>
        <row r="29">
          <cell r="H29" t="str">
            <v>21366 大中型水库库区基金支出</v>
          </cell>
        </row>
        <row r="30">
          <cell r="H30" t="str">
            <v>21367 三峡水库库区基金支出</v>
          </cell>
        </row>
        <row r="31">
          <cell r="H31" t="str">
            <v>21368 南水北调工程基金支出</v>
          </cell>
        </row>
        <row r="32">
          <cell r="H32" t="str">
            <v>21369 国家重大水利工程建设基金支出</v>
          </cell>
        </row>
        <row r="33">
          <cell r="H33" t="str">
            <v>214 交通运输</v>
          </cell>
          <cell r="I33">
            <v>0</v>
          </cell>
        </row>
        <row r="34">
          <cell r="H34" t="str">
            <v>21401 公路水路运输</v>
          </cell>
        </row>
        <row r="35">
          <cell r="H35" t="str">
            <v>21460 海南省高等级公路车辆通行附加费安排的支出</v>
          </cell>
        </row>
        <row r="36">
          <cell r="H36" t="str">
            <v>21461 转让政府还贷道路收费权收入安排的支出</v>
          </cell>
        </row>
        <row r="37">
          <cell r="H37" t="str">
            <v>21462 车辆通行费安排的支出</v>
          </cell>
        </row>
        <row r="38">
          <cell r="H38" t="str">
            <v>21463 港口建设费安排的支出</v>
          </cell>
        </row>
        <row r="39">
          <cell r="H39" t="str">
            <v>21464 铁路建设基金支出</v>
          </cell>
        </row>
        <row r="40">
          <cell r="H40" t="str">
            <v>21468 船舶油污损害赔偿基金支出</v>
          </cell>
        </row>
        <row r="41">
          <cell r="H41" t="str">
            <v>21469 民航发展基金支出</v>
          </cell>
        </row>
        <row r="42">
          <cell r="H42" t="str">
            <v>215 资源勘探电力信息等事务</v>
          </cell>
          <cell r="I42">
            <v>0</v>
          </cell>
        </row>
        <row r="43">
          <cell r="H43" t="str">
            <v>21505 工业和信息产业监管支出</v>
          </cell>
        </row>
        <row r="44">
          <cell r="H44" t="str">
            <v>21560 散装水泥专项资金支出</v>
          </cell>
        </row>
        <row r="45">
          <cell r="H45" t="str">
            <v>21561 新型墙体材料专项基金支出</v>
          </cell>
        </row>
        <row r="46">
          <cell r="H46" t="str">
            <v>21562 农网还贷资金支出</v>
          </cell>
        </row>
        <row r="47">
          <cell r="H47" t="str">
            <v>21563 山西省煤炭可持续发展基金支出</v>
          </cell>
        </row>
        <row r="48">
          <cell r="H48" t="str">
            <v>21564 电力改革预留资产变现收入安排的支出△</v>
          </cell>
        </row>
        <row r="49">
          <cell r="H49" t="str">
            <v>216 商业服务业等事务</v>
          </cell>
          <cell r="I49">
            <v>0</v>
          </cell>
        </row>
        <row r="50">
          <cell r="H50" t="str">
            <v>21660 旅游发展基金支出</v>
          </cell>
        </row>
        <row r="51">
          <cell r="H51" t="str">
            <v>229 其他支出</v>
          </cell>
          <cell r="I51">
            <v>0</v>
          </cell>
        </row>
        <row r="52">
          <cell r="H52" t="str">
            <v>22904 其他政府性基金支出</v>
          </cell>
        </row>
        <row r="53">
          <cell r="H53" t="str">
            <v>22960 彩票公益金安排的支出</v>
          </cell>
        </row>
        <row r="56">
          <cell r="H56" t="str">
            <v>支出合计</v>
          </cell>
          <cell r="I56">
            <v>3000</v>
          </cell>
        </row>
        <row r="57">
          <cell r="H57" t="str">
            <v>230 转移性支出</v>
          </cell>
          <cell r="I57">
            <v>0</v>
          </cell>
        </row>
      </sheetData>
      <sheetData sheetId="6">
        <row r="6">
          <cell r="G6" t="str">
            <v>205 教育</v>
          </cell>
          <cell r="H6">
            <v>0</v>
          </cell>
        </row>
        <row r="7">
          <cell r="G7" t="str">
            <v>20510 地方教育附加安排的支出</v>
          </cell>
          <cell r="H7">
            <v>0</v>
          </cell>
        </row>
        <row r="8">
          <cell r="G8" t="str">
            <v>2051001 农村中小学校舍建设</v>
          </cell>
        </row>
        <row r="9">
          <cell r="G9" t="str">
            <v>2051002 农村中小学教学设施</v>
          </cell>
        </row>
        <row r="10">
          <cell r="G10" t="str">
            <v>2051003 城市中小学校舍建设</v>
          </cell>
        </row>
        <row r="11">
          <cell r="G11" t="str">
            <v>2051004 城市中小学教学设施</v>
          </cell>
        </row>
        <row r="12">
          <cell r="G12" t="str">
            <v>2051005 中等职业学校教学设施</v>
          </cell>
        </row>
        <row r="13">
          <cell r="G13" t="str">
            <v>2051099 其他地方教育附加安排的支出</v>
          </cell>
        </row>
        <row r="14">
          <cell r="G14" t="str">
            <v>207 文化体育与传媒</v>
          </cell>
          <cell r="H14">
            <v>0</v>
          </cell>
        </row>
        <row r="15">
          <cell r="G15" t="str">
            <v>20706 文化事业建设费安排的支出</v>
          </cell>
          <cell r="H15">
            <v>0</v>
          </cell>
        </row>
        <row r="16">
          <cell r="G16" t="str">
            <v>2070601 精神文明建设</v>
          </cell>
        </row>
        <row r="17">
          <cell r="G17" t="str">
            <v>2070602 人才培训教学</v>
          </cell>
        </row>
        <row r="18">
          <cell r="G18" t="str">
            <v>2070603 文化创作</v>
          </cell>
        </row>
        <row r="19">
          <cell r="G19" t="str">
            <v>2070604 文化事业单位补助</v>
          </cell>
        </row>
        <row r="20">
          <cell r="G20" t="str">
            <v>2070605 爱国主义教育基地</v>
          </cell>
        </row>
        <row r="21">
          <cell r="G21" t="str">
            <v>2070699 其他文化事业建设费安排的支出</v>
          </cell>
        </row>
        <row r="22">
          <cell r="G22" t="str">
            <v>20707 国家电影事业发展专项资金支出</v>
          </cell>
          <cell r="H22">
            <v>0</v>
          </cell>
        </row>
        <row r="23">
          <cell r="G23" t="str">
            <v>2070701 资助国产影片放映</v>
          </cell>
        </row>
        <row r="24">
          <cell r="G24" t="str">
            <v>2070702 资助城市影院</v>
          </cell>
        </row>
        <row r="25">
          <cell r="G25" t="str">
            <v>2070703 资助少数民族电影译制</v>
          </cell>
        </row>
        <row r="26">
          <cell r="G26" t="str">
            <v>2070799 其他国家电影事业发展专项资金支出</v>
          </cell>
        </row>
        <row r="27">
          <cell r="G27" t="str">
            <v>208 社会保障和就业</v>
          </cell>
          <cell r="H27">
            <v>3000</v>
          </cell>
        </row>
        <row r="28">
          <cell r="G28" t="str">
            <v>20822 大中型水库移民后期扶持基金支出</v>
          </cell>
          <cell r="H28">
            <v>0</v>
          </cell>
        </row>
        <row r="29">
          <cell r="G29" t="str">
            <v>2082201 移民补助</v>
          </cell>
        </row>
        <row r="30">
          <cell r="G30" t="str">
            <v>2082202 基础设施建设和经济发展</v>
          </cell>
        </row>
        <row r="31">
          <cell r="G31" t="str">
            <v>2082299 其他大中型水库移民后期扶持基金支出</v>
          </cell>
        </row>
        <row r="32">
          <cell r="G32" t="str">
            <v>20823 小型水库移民扶助基金支出</v>
          </cell>
          <cell r="H32">
            <v>0</v>
          </cell>
        </row>
        <row r="33">
          <cell r="G33" t="str">
            <v>2082301 移民补助</v>
          </cell>
        </row>
        <row r="34">
          <cell r="G34" t="str">
            <v>2082302 基础设施建设和经济发展</v>
          </cell>
        </row>
        <row r="35">
          <cell r="G35" t="str">
            <v>2082399 其他小型水库移民扶助基金支出</v>
          </cell>
        </row>
        <row r="36">
          <cell r="G36" t="str">
            <v>20860 残疾人就业保障金支出</v>
          </cell>
          <cell r="H36">
            <v>3000</v>
          </cell>
        </row>
        <row r="37">
          <cell r="G37" t="str">
            <v>2086001 就业和培训</v>
          </cell>
        </row>
        <row r="38">
          <cell r="G38" t="str">
            <v>2086002 职业康复</v>
          </cell>
        </row>
        <row r="39">
          <cell r="G39" t="str">
            <v>2086003 扶持农村残疾人生产</v>
          </cell>
        </row>
        <row r="40">
          <cell r="G40" t="str">
            <v>2086004 奖励残疾人就业单位</v>
          </cell>
        </row>
        <row r="41">
          <cell r="G41" t="str">
            <v>2086099 其他残疾人就业保障金支出</v>
          </cell>
          <cell r="H41">
            <v>3000</v>
          </cell>
        </row>
        <row r="42">
          <cell r="G42" t="str">
            <v>212 城乡社区事务</v>
          </cell>
          <cell r="H42">
            <v>0</v>
          </cell>
        </row>
        <row r="43">
          <cell r="G43" t="str">
            <v>21207 政府住房基金支出</v>
          </cell>
          <cell r="H43">
            <v>0</v>
          </cell>
        </row>
        <row r="44">
          <cell r="G44" t="str">
            <v>2120701 管理费用支出</v>
          </cell>
        </row>
        <row r="45">
          <cell r="G45" t="str">
            <v>2120702 廉租住房支出</v>
          </cell>
        </row>
        <row r="46">
          <cell r="G46" t="str">
            <v>2120703 廉租住房维护和管理支出</v>
          </cell>
        </row>
        <row r="47">
          <cell r="G47" t="str">
            <v>2120704 公共租赁住房支出△</v>
          </cell>
        </row>
        <row r="48">
          <cell r="G48" t="str">
            <v>2120705 公共租赁住房租金支出△</v>
          </cell>
        </row>
        <row r="49">
          <cell r="G49" t="str">
            <v>2120799 其他政府住房基金支出</v>
          </cell>
        </row>
        <row r="50">
          <cell r="G50" t="str">
            <v>21208 国有土地使用权出让收入安排的支出</v>
          </cell>
          <cell r="H50">
            <v>0</v>
          </cell>
        </row>
        <row r="51">
          <cell r="G51" t="str">
            <v>2120801 征地和拆迁补偿支出</v>
          </cell>
        </row>
        <row r="52">
          <cell r="G52" t="str">
            <v>2120802 土地开发支出</v>
          </cell>
        </row>
        <row r="53">
          <cell r="G53" t="str">
            <v>2120803 城市建设支出</v>
          </cell>
        </row>
        <row r="54">
          <cell r="G54" t="str">
            <v>2120804 农村基础设施建设支出</v>
          </cell>
        </row>
        <row r="55">
          <cell r="G55" t="str">
            <v>2120805 补助被征地农民支出</v>
          </cell>
        </row>
        <row r="56">
          <cell r="G56" t="str">
            <v>2120806 土地出让业务支出</v>
          </cell>
        </row>
        <row r="57">
          <cell r="G57" t="str">
            <v>2120807 廉租住房支出</v>
          </cell>
        </row>
        <row r="58">
          <cell r="G58" t="str">
            <v>2120808 教育资金安排的支出△</v>
          </cell>
        </row>
        <row r="59">
          <cell r="G59" t="str">
            <v>2120809 支付破产或改制企业职工安置费</v>
          </cell>
        </row>
        <row r="60">
          <cell r="G60" t="str">
            <v>2120810 棚户区改造支出</v>
          </cell>
        </row>
        <row r="61">
          <cell r="G61" t="str">
            <v>2120811 公共租赁住房支出△</v>
          </cell>
        </row>
        <row r="62">
          <cell r="G62" t="str">
            <v>2120812 农田水利建设资金安排的支出△</v>
          </cell>
        </row>
        <row r="63">
          <cell r="G63" t="str">
            <v>2120899 其他国有土地使用权出让收入安排的支出</v>
          </cell>
        </row>
        <row r="64">
          <cell r="G64" t="str">
            <v>21209 城市公用事业附加安排的支出</v>
          </cell>
          <cell r="H64">
            <v>0</v>
          </cell>
        </row>
        <row r="65">
          <cell r="G65" t="str">
            <v>2120901 城市公共设施</v>
          </cell>
        </row>
        <row r="66">
          <cell r="G66" t="str">
            <v>2120902 城市环境卫生</v>
          </cell>
        </row>
        <row r="67">
          <cell r="G67" t="str">
            <v>2120903 公有房屋</v>
          </cell>
        </row>
        <row r="68">
          <cell r="G68" t="str">
            <v>2120904 城市防洪</v>
          </cell>
        </row>
        <row r="69">
          <cell r="G69" t="str">
            <v>2120999 其他城市公用事业附加安排的支出</v>
          </cell>
        </row>
        <row r="70">
          <cell r="G70" t="str">
            <v>21210 国有土地收益基金支出</v>
          </cell>
          <cell r="H70">
            <v>0</v>
          </cell>
        </row>
        <row r="71">
          <cell r="G71" t="str">
            <v>2121001 征地和拆迁补偿支出</v>
          </cell>
        </row>
        <row r="72">
          <cell r="G72" t="str">
            <v>2121002 土地开发支出</v>
          </cell>
        </row>
        <row r="73">
          <cell r="G73" t="str">
            <v>2121099 其他国有土地收益基金支出</v>
          </cell>
        </row>
        <row r="74">
          <cell r="G74" t="str">
            <v>21211 农业土地开发资金支出</v>
          </cell>
          <cell r="H74">
            <v>0</v>
          </cell>
        </row>
        <row r="75">
          <cell r="G75" t="str">
            <v>2121100 农业土地开发资金支出</v>
          </cell>
        </row>
        <row r="76">
          <cell r="G76" t="str">
            <v>21212 新增建设用地土地有偿使用费安排的支出★</v>
          </cell>
          <cell r="H76">
            <v>0</v>
          </cell>
        </row>
        <row r="77">
          <cell r="G77" t="str">
            <v>2121201 耕地开发专项支出</v>
          </cell>
        </row>
        <row r="78">
          <cell r="G78" t="str">
            <v>2121202 基本农田建设和保护支出</v>
          </cell>
        </row>
        <row r="79">
          <cell r="G79" t="str">
            <v>2121203 土地整理支出</v>
          </cell>
        </row>
        <row r="80">
          <cell r="G80" t="str">
            <v>2121204 用于地震灾后恢复重建的支出</v>
          </cell>
        </row>
        <row r="81">
          <cell r="G81" t="str">
            <v>21213 城市基础设施配套费安排的支出</v>
          </cell>
          <cell r="H81">
            <v>0</v>
          </cell>
        </row>
        <row r="82">
          <cell r="G82" t="str">
            <v>2121301 城市公共设施</v>
          </cell>
        </row>
        <row r="83">
          <cell r="G83" t="str">
            <v>2121302 城市环境卫生</v>
          </cell>
        </row>
        <row r="84">
          <cell r="G84" t="str">
            <v>2121303 公有房屋</v>
          </cell>
        </row>
        <row r="85">
          <cell r="G85" t="str">
            <v>2121304 城市防洪</v>
          </cell>
        </row>
        <row r="86">
          <cell r="G86" t="str">
            <v>2121399 其他城市基础设施配套费安排的支出</v>
          </cell>
        </row>
        <row r="87">
          <cell r="G87" t="str">
            <v>213 农林水事务</v>
          </cell>
          <cell r="H87">
            <v>0</v>
          </cell>
        </row>
        <row r="88">
          <cell r="G88" t="str">
            <v>21360 新菜地开发建设基金支出</v>
          </cell>
          <cell r="H88">
            <v>0</v>
          </cell>
        </row>
        <row r="89">
          <cell r="G89" t="str">
            <v>2136001 开发新菜地工程</v>
          </cell>
        </row>
        <row r="90">
          <cell r="G90" t="str">
            <v>2136002 改造老菜地工程</v>
          </cell>
        </row>
        <row r="91">
          <cell r="G91" t="str">
            <v>2136003 设备购置</v>
          </cell>
        </row>
        <row r="92">
          <cell r="G92" t="str">
            <v>2136004 技术培训与推广</v>
          </cell>
        </row>
        <row r="93">
          <cell r="G93" t="str">
            <v>2136099 其他新菜地开发建设基金支出</v>
          </cell>
        </row>
        <row r="94">
          <cell r="G94" t="str">
            <v>21361 育林基金支出</v>
          </cell>
          <cell r="H94">
            <v>0</v>
          </cell>
        </row>
        <row r="95">
          <cell r="G95" t="str">
            <v>2136101 森林培育</v>
          </cell>
        </row>
        <row r="96">
          <cell r="G96" t="str">
            <v>2136102 林业有害生物防治</v>
          </cell>
        </row>
        <row r="97">
          <cell r="G97" t="str">
            <v>2136103 森林防火</v>
          </cell>
        </row>
        <row r="98">
          <cell r="G98" t="str">
            <v>2136104 森林资源监测</v>
          </cell>
        </row>
        <row r="99">
          <cell r="G99" t="str">
            <v>2136105 林业技术推广</v>
          </cell>
        </row>
        <row r="100">
          <cell r="G100" t="str">
            <v>2136106 林区公共支出</v>
          </cell>
        </row>
        <row r="101">
          <cell r="G101" t="str">
            <v>2136199 其他育林基金支出</v>
          </cell>
        </row>
        <row r="102">
          <cell r="G102" t="str">
            <v>21362 森林植被恢复费安排的支出</v>
          </cell>
          <cell r="H102">
            <v>0</v>
          </cell>
        </row>
        <row r="103">
          <cell r="G103" t="str">
            <v>2136201 林地调查规划设计</v>
          </cell>
        </row>
        <row r="104">
          <cell r="G104" t="str">
            <v>2136202 林地整理</v>
          </cell>
        </row>
        <row r="105">
          <cell r="G105" t="str">
            <v>2136203 森林培育</v>
          </cell>
        </row>
        <row r="106">
          <cell r="G106" t="str">
            <v>2136204 林业有害生物防治</v>
          </cell>
        </row>
        <row r="107">
          <cell r="G107" t="str">
            <v>2136205 森林防火</v>
          </cell>
        </row>
        <row r="108">
          <cell r="G108" t="str">
            <v>2136206 森林资源管护</v>
          </cell>
        </row>
        <row r="109">
          <cell r="G109" t="str">
            <v>2136299 其他森林植被恢复费安排的支出</v>
          </cell>
        </row>
        <row r="110">
          <cell r="G110" t="str">
            <v>21363 中央水利建设基金支出</v>
          </cell>
          <cell r="H110">
            <v>0</v>
          </cell>
        </row>
        <row r="111">
          <cell r="G111" t="str">
            <v>2136301 水利工程建设</v>
          </cell>
        </row>
        <row r="112">
          <cell r="G112" t="str">
            <v>2136302 水利工程维护</v>
          </cell>
        </row>
        <row r="113">
          <cell r="G113" t="str">
            <v>2136303 防洪工程含应急度汛</v>
          </cell>
        </row>
        <row r="114">
          <cell r="G114" t="str">
            <v>2136399 其他中央水利建设基金支出</v>
          </cell>
        </row>
        <row r="115">
          <cell r="G115" t="str">
            <v>21364 地方水利建设基金支出</v>
          </cell>
          <cell r="H115">
            <v>0</v>
          </cell>
        </row>
        <row r="116">
          <cell r="G116" t="str">
            <v>2136401 水利工程建设</v>
          </cell>
        </row>
        <row r="117">
          <cell r="G117" t="str">
            <v>2136402 水利工程维护</v>
          </cell>
        </row>
        <row r="118">
          <cell r="G118" t="str">
            <v>2136403 水土保持</v>
          </cell>
        </row>
        <row r="119">
          <cell r="G119" t="str">
            <v>2136404 城市防洪</v>
          </cell>
        </row>
        <row r="120">
          <cell r="G120" t="str">
            <v>2136499 其他地方水利建设基金支出</v>
          </cell>
        </row>
        <row r="121">
          <cell r="G121" t="str">
            <v>21366 大中型水库库区基金支出</v>
          </cell>
          <cell r="H121">
            <v>0</v>
          </cell>
        </row>
        <row r="122">
          <cell r="G122" t="str">
            <v>2136601 基础设施建设和经济发展</v>
          </cell>
        </row>
        <row r="123">
          <cell r="G123" t="str">
            <v>2136602 解决移民遗留问题</v>
          </cell>
        </row>
        <row r="124">
          <cell r="G124" t="str">
            <v>2136603 库区防护工程维护</v>
          </cell>
        </row>
        <row r="125">
          <cell r="G125" t="str">
            <v>2136699 其他大中型水库库区基金支出</v>
          </cell>
        </row>
        <row r="126">
          <cell r="G126" t="str">
            <v>21367 三峡水库库区基金支出</v>
          </cell>
          <cell r="H126">
            <v>0</v>
          </cell>
        </row>
        <row r="127">
          <cell r="G127" t="str">
            <v>2136701 基础设施建设和经济发展</v>
          </cell>
        </row>
        <row r="128">
          <cell r="G128" t="str">
            <v>2136702 解决移民遗留问题</v>
          </cell>
        </row>
        <row r="129">
          <cell r="G129" t="str">
            <v>2136703 库区维护和管理</v>
          </cell>
        </row>
        <row r="130">
          <cell r="G130" t="str">
            <v>2136799 其他三峡水库库区基金支出</v>
          </cell>
        </row>
        <row r="131">
          <cell r="G131" t="str">
            <v>21368 南水北调工程基金支出</v>
          </cell>
          <cell r="H131">
            <v>0</v>
          </cell>
        </row>
        <row r="132">
          <cell r="G132" t="str">
            <v>2136801 南水北调工程建设</v>
          </cell>
        </row>
        <row r="133">
          <cell r="G133" t="str">
            <v>2136802 偿还南水北调工程贷款本息</v>
          </cell>
        </row>
        <row r="134">
          <cell r="G134" t="str">
            <v>21369 国家重大水利工程建设基金支出</v>
          </cell>
          <cell r="H134">
            <v>0</v>
          </cell>
        </row>
        <row r="135">
          <cell r="G135" t="str">
            <v>2136901 南水北调工程建设</v>
          </cell>
        </row>
        <row r="136">
          <cell r="G136" t="str">
            <v>2136902 三峡工程后续工作</v>
          </cell>
        </row>
        <row r="137">
          <cell r="G137" t="str">
            <v>2136903 地方重大水利工程建设</v>
          </cell>
        </row>
        <row r="138">
          <cell r="G138" t="str">
            <v>2136999 其他重大水利工程建设基金支出</v>
          </cell>
        </row>
        <row r="139">
          <cell r="G139" t="str">
            <v>214 交通运输</v>
          </cell>
          <cell r="H139">
            <v>0</v>
          </cell>
        </row>
        <row r="140">
          <cell r="G140" t="str">
            <v>21401 公路水路运输</v>
          </cell>
          <cell r="H140">
            <v>0</v>
          </cell>
        </row>
        <row r="141">
          <cell r="G141" t="str">
            <v>2140190 船舶港务费安排的支出</v>
          </cell>
        </row>
        <row r="142">
          <cell r="G142" t="str">
            <v>2140191 长江口航道维护支出</v>
          </cell>
        </row>
        <row r="143">
          <cell r="G143" t="str">
            <v>21460 海南省高等级公路车辆通行附加费安排的支出</v>
          </cell>
          <cell r="H143">
            <v>0</v>
          </cell>
        </row>
        <row r="144">
          <cell r="G144" t="str">
            <v>2146001 公路建设</v>
          </cell>
        </row>
        <row r="145">
          <cell r="G145" t="str">
            <v>2146002 公路养护</v>
          </cell>
        </row>
        <row r="146">
          <cell r="G146" t="str">
            <v>2146003 公路还贷</v>
          </cell>
        </row>
        <row r="147">
          <cell r="G147" t="str">
            <v>2146099 其他海南省高等级公路车辆通行附加费安排的支出</v>
          </cell>
        </row>
        <row r="148">
          <cell r="G148" t="str">
            <v>21461 转让政府还贷道路收费权收入安排的支出</v>
          </cell>
          <cell r="H148">
            <v>0</v>
          </cell>
        </row>
        <row r="149">
          <cell r="G149" t="str">
            <v>2146101 公路还贷</v>
          </cell>
        </row>
        <row r="150">
          <cell r="G150" t="str">
            <v>2146102 公路建设</v>
          </cell>
        </row>
        <row r="151">
          <cell r="G151" t="str">
            <v>2146199 其他转让政府还贷道路收费权收入安排的支出</v>
          </cell>
        </row>
        <row r="152">
          <cell r="G152" t="str">
            <v>21462 车辆通行费安排的支出</v>
          </cell>
          <cell r="H152">
            <v>0</v>
          </cell>
        </row>
        <row r="153">
          <cell r="G153" t="str">
            <v>2146201 公路还贷</v>
          </cell>
        </row>
        <row r="154">
          <cell r="G154" t="str">
            <v>2146202 政府还贷公路养护</v>
          </cell>
        </row>
        <row r="155">
          <cell r="G155" t="str">
            <v>2146203 政府还贷公路管理</v>
          </cell>
        </row>
        <row r="156">
          <cell r="G156" t="str">
            <v>2146299 其他车辆通行费安排的支出</v>
          </cell>
        </row>
        <row r="157">
          <cell r="G157" t="str">
            <v>21463 港口建设费安排的支出</v>
          </cell>
          <cell r="H157">
            <v>0</v>
          </cell>
        </row>
        <row r="158">
          <cell r="G158" t="str">
            <v>2146301 港口设施</v>
          </cell>
        </row>
        <row r="159">
          <cell r="G159" t="str">
            <v>2146302 航道建设和维护</v>
          </cell>
        </row>
        <row r="160">
          <cell r="G160" t="str">
            <v>2146303 航运保障系统建设</v>
          </cell>
        </row>
        <row r="161">
          <cell r="G161" t="str">
            <v>2146399 其他港口建设费安排的支出</v>
          </cell>
        </row>
        <row r="162">
          <cell r="G162" t="str">
            <v>21464 铁路建设基金支出</v>
          </cell>
          <cell r="H162">
            <v>0</v>
          </cell>
        </row>
        <row r="163">
          <cell r="G163" t="str">
            <v>2146401 铁路建设投资</v>
          </cell>
        </row>
        <row r="164">
          <cell r="G164" t="str">
            <v>2146402 购置铁路机车车辆</v>
          </cell>
        </row>
        <row r="165">
          <cell r="G165" t="str">
            <v>2146403 铁路还贷</v>
          </cell>
        </row>
        <row r="166">
          <cell r="G166" t="str">
            <v>2146404 建设项目铺底资金</v>
          </cell>
        </row>
        <row r="167">
          <cell r="G167" t="str">
            <v>2146405 勘测设计</v>
          </cell>
        </row>
        <row r="168">
          <cell r="G168" t="str">
            <v>2146406 注册资本金</v>
          </cell>
        </row>
        <row r="169">
          <cell r="G169" t="str">
            <v>2146407 周转资金</v>
          </cell>
        </row>
        <row r="170">
          <cell r="G170" t="str">
            <v>2146499 其他铁路建设基金支出</v>
          </cell>
        </row>
        <row r="171">
          <cell r="G171" t="str">
            <v>21468 船舶油污损害赔偿基金支出</v>
          </cell>
          <cell r="H171">
            <v>0</v>
          </cell>
        </row>
        <row r="172">
          <cell r="G172" t="str">
            <v>2146801 应急处置费用</v>
          </cell>
        </row>
        <row r="173">
          <cell r="G173" t="str">
            <v>2146802 控制清除污染</v>
          </cell>
        </row>
        <row r="174">
          <cell r="G174" t="str">
            <v>2146803 损失补偿</v>
          </cell>
        </row>
        <row r="175">
          <cell r="G175" t="str">
            <v>2146804 生态恢复</v>
          </cell>
        </row>
        <row r="176">
          <cell r="G176" t="str">
            <v>2146805 监视监测</v>
          </cell>
        </row>
        <row r="177">
          <cell r="G177" t="str">
            <v>2146899 其他船舶油污损害赔偿基金支出</v>
          </cell>
        </row>
        <row r="178">
          <cell r="G178" t="str">
            <v>21469 民航发展基金支出</v>
          </cell>
          <cell r="H178">
            <v>0</v>
          </cell>
        </row>
        <row r="179">
          <cell r="G179" t="str">
            <v>2146901 民航机场建设</v>
          </cell>
        </row>
        <row r="180">
          <cell r="G180" t="str">
            <v>2146902 空管系统建设</v>
          </cell>
        </row>
        <row r="181">
          <cell r="G181" t="str">
            <v>2146903 民航安全</v>
          </cell>
        </row>
        <row r="182">
          <cell r="G182" t="str">
            <v>2146904 航线和机场补贴</v>
          </cell>
        </row>
        <row r="183">
          <cell r="G183" t="str">
            <v>2146905 民航科教和信息</v>
          </cell>
        </row>
        <row r="184">
          <cell r="G184" t="str">
            <v>2146906 民航节能减排</v>
          </cell>
        </row>
        <row r="185">
          <cell r="G185" t="str">
            <v>2146907 通用航空发展</v>
          </cell>
        </row>
        <row r="186">
          <cell r="G186" t="str">
            <v>2146908 征管经费</v>
          </cell>
        </row>
        <row r="187">
          <cell r="G187" t="str">
            <v>2146999 其他民航发展基金支出</v>
          </cell>
        </row>
        <row r="188">
          <cell r="G188" t="str">
            <v>215 资源勘探电力信息等事务</v>
          </cell>
          <cell r="H188">
            <v>0</v>
          </cell>
        </row>
        <row r="189">
          <cell r="G189" t="str">
            <v>21505 工业和信息产业监管支出</v>
          </cell>
          <cell r="H189">
            <v>0</v>
          </cell>
        </row>
        <row r="190">
          <cell r="G190" t="str">
            <v>2150570 无线电频率占用费安排的支出</v>
          </cell>
        </row>
        <row r="191">
          <cell r="G191" t="str">
            <v>21560 散装水泥专项资金支出</v>
          </cell>
          <cell r="H191">
            <v>0</v>
          </cell>
        </row>
        <row r="192">
          <cell r="G192" t="str">
            <v>2156001 建设专用设施</v>
          </cell>
        </row>
        <row r="193">
          <cell r="G193" t="str">
            <v>2156002 专用设备购置和维修</v>
          </cell>
        </row>
        <row r="194">
          <cell r="G194" t="str">
            <v>2156003 贷款贴息</v>
          </cell>
        </row>
        <row r="195">
          <cell r="G195" t="str">
            <v>2156004 技术研发与推广</v>
          </cell>
        </row>
        <row r="196">
          <cell r="G196" t="str">
            <v>2156005 宣传</v>
          </cell>
        </row>
        <row r="197">
          <cell r="G197" t="str">
            <v>2156099 其他散装水泥专项资金支出</v>
          </cell>
        </row>
        <row r="198">
          <cell r="G198" t="str">
            <v>21561 新型墙体材料专项基金支出</v>
          </cell>
          <cell r="H198">
            <v>0</v>
          </cell>
        </row>
        <row r="199">
          <cell r="G199" t="str">
            <v>2156101 技改贴息和补助</v>
          </cell>
        </row>
        <row r="200">
          <cell r="G200" t="str">
            <v>2156102 技术研发和推广</v>
          </cell>
        </row>
        <row r="201">
          <cell r="G201" t="str">
            <v>2156103 示范项目补贴</v>
          </cell>
        </row>
        <row r="202">
          <cell r="G202" t="str">
            <v>2156104 宣传和培训</v>
          </cell>
        </row>
        <row r="203">
          <cell r="G203" t="str">
            <v>2156199 其他新型墙体材料专项基金支出</v>
          </cell>
        </row>
        <row r="204">
          <cell r="G204" t="str">
            <v>21562 农网还贷资金支出</v>
          </cell>
          <cell r="H204">
            <v>0</v>
          </cell>
        </row>
        <row r="205">
          <cell r="G205" t="str">
            <v>2156202 地方农网还贷资金支出</v>
          </cell>
        </row>
        <row r="206">
          <cell r="G206" t="str">
            <v>2156299 其他农网还贷资金支出</v>
          </cell>
        </row>
        <row r="207">
          <cell r="G207" t="str">
            <v>21563 山西省煤炭可持续发展基金支出</v>
          </cell>
          <cell r="H207">
            <v>0</v>
          </cell>
        </row>
        <row r="208">
          <cell r="G208" t="str">
            <v>2156301 生态环境治理</v>
          </cell>
        </row>
        <row r="209">
          <cell r="G209" t="str">
            <v>2156302 资源地区转型和接替产业发展</v>
          </cell>
        </row>
        <row r="210">
          <cell r="G210" t="str">
            <v>2156303 解决社会问题</v>
          </cell>
        </row>
        <row r="211">
          <cell r="G211" t="str">
            <v>2156399 其他山西省煤炭可持续发展基金支出</v>
          </cell>
        </row>
        <row r="212">
          <cell r="G212" t="str">
            <v>21564 电力改革预留资产变现收入安排的支出△</v>
          </cell>
          <cell r="H212">
            <v>0</v>
          </cell>
        </row>
        <row r="213">
          <cell r="G213" t="str">
            <v>2156500 电力改革预留资产变现收入安排的支出△</v>
          </cell>
        </row>
        <row r="214">
          <cell r="G214" t="str">
            <v>216 商业服务业等事务</v>
          </cell>
          <cell r="H214">
            <v>0</v>
          </cell>
        </row>
        <row r="215">
          <cell r="G215" t="str">
            <v>21660 旅游发展基金支出</v>
          </cell>
          <cell r="H215">
            <v>0</v>
          </cell>
        </row>
        <row r="216">
          <cell r="G216" t="str">
            <v>2166001 宣传促销</v>
          </cell>
        </row>
        <row r="217">
          <cell r="G217" t="str">
            <v>2166002 行业规划</v>
          </cell>
        </row>
        <row r="218">
          <cell r="G218" t="str">
            <v>2166003 旅游事业补助</v>
          </cell>
        </row>
        <row r="219">
          <cell r="G219" t="str">
            <v>2166004 地方旅游开发项目补助</v>
          </cell>
        </row>
        <row r="220">
          <cell r="G220" t="str">
            <v>2166099 其他旅游发展基金支出</v>
          </cell>
        </row>
        <row r="221">
          <cell r="G221" t="str">
            <v>229 其他支出</v>
          </cell>
          <cell r="H221">
            <v>0</v>
          </cell>
        </row>
        <row r="222">
          <cell r="G222" t="str">
            <v>22904 其他政府性基金支出</v>
          </cell>
          <cell r="H222">
            <v>0</v>
          </cell>
        </row>
        <row r="223">
          <cell r="G223" t="str">
            <v>2290400 其他政府性基金支出</v>
          </cell>
        </row>
        <row r="224">
          <cell r="G224" t="str">
            <v>22960 彩票公益金安排的支出</v>
          </cell>
          <cell r="H224">
            <v>0</v>
          </cell>
        </row>
        <row r="225">
          <cell r="G225" t="str">
            <v>2296002 用于社会福利的彩票公益金支出★</v>
          </cell>
        </row>
        <row r="226">
          <cell r="G226" t="str">
            <v>2296003 用于体育事业的彩票公益金支出</v>
          </cell>
        </row>
        <row r="227">
          <cell r="G227" t="str">
            <v>2296004 用于教育事业的彩票公益金支出</v>
          </cell>
        </row>
        <row r="228">
          <cell r="G228" t="str">
            <v>2296005 用于红十字事业的彩票公益金支出</v>
          </cell>
        </row>
        <row r="229">
          <cell r="G229" t="str">
            <v>2296006 用于残疾人事业的彩票公益金支出</v>
          </cell>
        </row>
        <row r="230">
          <cell r="G230" t="str">
            <v>2296007 用于城市医疗救助的彩票公益金支出</v>
          </cell>
        </row>
        <row r="231">
          <cell r="G231" t="str">
            <v>2296008 用于农村医疗救助的彩票公益金支出</v>
          </cell>
        </row>
        <row r="232">
          <cell r="G232" t="str">
            <v>2296010 用于文化事业的彩票公益金支出</v>
          </cell>
        </row>
        <row r="233">
          <cell r="G233" t="str">
            <v>2296011 用于扶贫的彩票公益金支出</v>
          </cell>
        </row>
        <row r="234">
          <cell r="G234" t="str">
            <v>2296012 用于法律援助的彩票公益金支出</v>
          </cell>
        </row>
        <row r="235">
          <cell r="G235" t="str">
            <v>2296099 用于其他社会公益事业的彩票公益金支出</v>
          </cell>
        </row>
        <row r="238">
          <cell r="G238" t="str">
            <v>支出合计</v>
          </cell>
          <cell r="H238">
            <v>3000</v>
          </cell>
        </row>
        <row r="239">
          <cell r="G239" t="str">
            <v>230 转移性支出</v>
          </cell>
          <cell r="H239">
            <v>0</v>
          </cell>
        </row>
      </sheetData>
      <sheetData sheetId="7">
        <row r="6">
          <cell r="D6" t="str">
            <v>205 教育</v>
          </cell>
          <cell r="E6">
            <v>0</v>
          </cell>
        </row>
        <row r="7">
          <cell r="D7" t="str">
            <v>20510 地方教育附加安排的支出</v>
          </cell>
          <cell r="E7">
            <v>0</v>
          </cell>
        </row>
        <row r="8">
          <cell r="D8" t="str">
            <v>207 文化体育与传媒</v>
          </cell>
          <cell r="E8">
            <v>0</v>
          </cell>
        </row>
        <row r="9">
          <cell r="D9" t="str">
            <v>20706 文化事业建设费安排的支出</v>
          </cell>
          <cell r="E9">
            <v>0</v>
          </cell>
        </row>
        <row r="10">
          <cell r="D10" t="str">
            <v>20707 国家电影事业发展专项资金支出</v>
          </cell>
          <cell r="E10">
            <v>0</v>
          </cell>
        </row>
        <row r="11">
          <cell r="D11" t="str">
            <v>208 社会保障和就业</v>
          </cell>
          <cell r="E11">
            <v>3000</v>
          </cell>
        </row>
        <row r="12">
          <cell r="D12" t="str">
            <v>20822 大中型水库移民后期扶持基金支出</v>
          </cell>
          <cell r="E12">
            <v>0</v>
          </cell>
        </row>
        <row r="13">
          <cell r="D13" t="str">
            <v>20823 小型水库移民扶助基金支出</v>
          </cell>
          <cell r="E13">
            <v>0</v>
          </cell>
        </row>
        <row r="14">
          <cell r="D14" t="str">
            <v>20860 残疾人就业保障金支出</v>
          </cell>
          <cell r="E14">
            <v>3000</v>
          </cell>
        </row>
        <row r="15">
          <cell r="D15" t="str">
            <v>212 城乡社区事务</v>
          </cell>
          <cell r="E15">
            <v>0</v>
          </cell>
        </row>
        <row r="16">
          <cell r="D16" t="str">
            <v>21207 政府住房基金支出</v>
          </cell>
          <cell r="E16">
            <v>0</v>
          </cell>
        </row>
        <row r="17">
          <cell r="D17" t="str">
            <v>21208 国有土地使用权出让收入安排的支出</v>
          </cell>
          <cell r="E17">
            <v>0</v>
          </cell>
        </row>
        <row r="18">
          <cell r="D18" t="str">
            <v>21209 城市公用事业附加安排的支出</v>
          </cell>
          <cell r="E18">
            <v>0</v>
          </cell>
        </row>
        <row r="19">
          <cell r="D19" t="str">
            <v>21210 国有土地收益基金支出</v>
          </cell>
          <cell r="E19">
            <v>0</v>
          </cell>
        </row>
        <row r="20">
          <cell r="D20" t="str">
            <v>21211 农业土地开发资金支出</v>
          </cell>
          <cell r="E20">
            <v>0</v>
          </cell>
        </row>
        <row r="21">
          <cell r="D21" t="str">
            <v>21212 新增建设用地土地有偿使用费安排的支出★</v>
          </cell>
          <cell r="E21">
            <v>0</v>
          </cell>
        </row>
        <row r="22">
          <cell r="D22" t="str">
            <v>21213 城市基础设施配套费安排的支出</v>
          </cell>
          <cell r="E22">
            <v>0</v>
          </cell>
        </row>
        <row r="23">
          <cell r="D23" t="str">
            <v>213 农林水事务</v>
          </cell>
          <cell r="E23">
            <v>0</v>
          </cell>
        </row>
        <row r="24">
          <cell r="D24" t="str">
            <v>21360 新菜地开发建设基金支出</v>
          </cell>
          <cell r="E24">
            <v>0</v>
          </cell>
        </row>
        <row r="25">
          <cell r="D25" t="str">
            <v>21361 育林基金支出</v>
          </cell>
          <cell r="E25">
            <v>0</v>
          </cell>
        </row>
        <row r="26">
          <cell r="D26" t="str">
            <v>21362 森林植被恢复费安排的支出</v>
          </cell>
          <cell r="E26">
            <v>0</v>
          </cell>
        </row>
        <row r="27">
          <cell r="D27" t="str">
            <v>21363 中央水利建设基金支出</v>
          </cell>
          <cell r="E27">
            <v>0</v>
          </cell>
        </row>
        <row r="28">
          <cell r="D28" t="str">
            <v>21364 地方水利建设基金支出</v>
          </cell>
          <cell r="E28">
            <v>0</v>
          </cell>
        </row>
        <row r="29">
          <cell r="D29" t="str">
            <v>21366 大中型水库库区基金支出</v>
          </cell>
          <cell r="E29">
            <v>0</v>
          </cell>
        </row>
        <row r="30">
          <cell r="D30" t="str">
            <v>21367 三峡水库库区基金支出</v>
          </cell>
          <cell r="E30">
            <v>0</v>
          </cell>
        </row>
        <row r="31">
          <cell r="D31" t="str">
            <v>21368 南水北调工程基金支出</v>
          </cell>
          <cell r="E31">
            <v>0</v>
          </cell>
        </row>
        <row r="32">
          <cell r="D32" t="str">
            <v>21369 国家重大水利工程建设基金支出</v>
          </cell>
          <cell r="E32">
            <v>0</v>
          </cell>
        </row>
        <row r="33">
          <cell r="D33" t="str">
            <v>214 交通运输</v>
          </cell>
          <cell r="E33">
            <v>0</v>
          </cell>
        </row>
        <row r="34">
          <cell r="D34" t="str">
            <v>21401 公路水路运输</v>
          </cell>
          <cell r="E34">
            <v>0</v>
          </cell>
        </row>
        <row r="35">
          <cell r="D35" t="str">
            <v>21460 海南省高等级公路车辆通行附加费安排的支出</v>
          </cell>
          <cell r="E35">
            <v>0</v>
          </cell>
        </row>
        <row r="36">
          <cell r="D36" t="str">
            <v>21461 转让政府还贷道路收费权收入安排的支出</v>
          </cell>
          <cell r="E36">
            <v>0</v>
          </cell>
        </row>
        <row r="37">
          <cell r="D37" t="str">
            <v>21462 车辆通行费安排的支出</v>
          </cell>
          <cell r="E37">
            <v>0</v>
          </cell>
        </row>
        <row r="38">
          <cell r="D38" t="str">
            <v>21463 港口建设费安排的支出</v>
          </cell>
          <cell r="E38">
            <v>0</v>
          </cell>
        </row>
        <row r="39">
          <cell r="D39" t="str">
            <v>21464 铁路建设基金支出</v>
          </cell>
          <cell r="E39">
            <v>0</v>
          </cell>
        </row>
        <row r="40">
          <cell r="D40" t="str">
            <v>21468 船舶油污损害赔偿基金支出</v>
          </cell>
          <cell r="E40">
            <v>0</v>
          </cell>
        </row>
        <row r="41">
          <cell r="D41" t="str">
            <v>21469 民航发展基金支出</v>
          </cell>
          <cell r="E41">
            <v>0</v>
          </cell>
        </row>
        <row r="42">
          <cell r="D42" t="str">
            <v>215 资源勘探电力信息等事务</v>
          </cell>
          <cell r="E42">
            <v>0</v>
          </cell>
        </row>
        <row r="43">
          <cell r="D43" t="str">
            <v>21505 工业和信息产业监管支出</v>
          </cell>
          <cell r="E43">
            <v>0</v>
          </cell>
        </row>
        <row r="44">
          <cell r="D44" t="str">
            <v>21560 散装水泥专项资金支出</v>
          </cell>
          <cell r="E44">
            <v>0</v>
          </cell>
        </row>
        <row r="45">
          <cell r="D45" t="str">
            <v>21561 新型墙体材料专项基金支出</v>
          </cell>
          <cell r="E45">
            <v>0</v>
          </cell>
        </row>
        <row r="46">
          <cell r="D46" t="str">
            <v>21562 农网还贷资金支出</v>
          </cell>
          <cell r="E46">
            <v>0</v>
          </cell>
        </row>
        <row r="47">
          <cell r="D47" t="str">
            <v>21563 山西省煤炭可持续发展基金支出</v>
          </cell>
          <cell r="E47">
            <v>0</v>
          </cell>
        </row>
        <row r="48">
          <cell r="D48" t="str">
            <v>21564 电力改革预留资产变现收入安排的支出△</v>
          </cell>
          <cell r="E48">
            <v>0</v>
          </cell>
        </row>
        <row r="49">
          <cell r="D49" t="str">
            <v>216 商业服务业等事务</v>
          </cell>
          <cell r="E49">
            <v>0</v>
          </cell>
        </row>
        <row r="50">
          <cell r="D50" t="str">
            <v>21660 旅游发展基金支出</v>
          </cell>
          <cell r="E50">
            <v>0</v>
          </cell>
        </row>
        <row r="51">
          <cell r="D51" t="str">
            <v>229 其他支出</v>
          </cell>
          <cell r="E51">
            <v>0</v>
          </cell>
        </row>
        <row r="52">
          <cell r="D52" t="str">
            <v>22904 其他政府性基金支出</v>
          </cell>
          <cell r="E52">
            <v>0</v>
          </cell>
        </row>
        <row r="53">
          <cell r="D53" t="str">
            <v>22960 彩票公益金安排的支出</v>
          </cell>
          <cell r="E53">
            <v>0</v>
          </cell>
        </row>
        <row r="54">
          <cell r="D54" t="str">
            <v>支出合计</v>
          </cell>
          <cell r="E54">
            <v>3000</v>
          </cell>
        </row>
      </sheetData>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
  <sheetViews>
    <sheetView workbookViewId="0">
      <selection activeCell="A24" sqref="A24"/>
    </sheetView>
  </sheetViews>
  <sheetFormatPr defaultRowHeight="13.5"/>
  <cols>
    <col min="1" max="1" width="97.875" customWidth="1"/>
  </cols>
  <sheetData>
    <row r="15" spans="1:1" ht="47.25">
      <c r="A15" s="113" t="s">
        <v>1482</v>
      </c>
    </row>
  </sheetData>
  <phoneticPr fontId="3"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Zeros="0" workbookViewId="0">
      <selection sqref="A1:L1"/>
    </sheetView>
  </sheetViews>
  <sheetFormatPr defaultColWidth="9" defaultRowHeight="14.25"/>
  <cols>
    <col min="1" max="1" width="10.75" style="125" customWidth="1"/>
    <col min="2" max="6" width="6.5" style="125" customWidth="1"/>
    <col min="7" max="7" width="12.875" style="125" customWidth="1"/>
    <col min="8" max="11" width="6.5" style="125" customWidth="1"/>
    <col min="12" max="12" width="6.5" style="132" customWidth="1"/>
    <col min="13" max="15" width="9" style="125" hidden="1" customWidth="1"/>
    <col min="16" max="18" width="9" style="125" customWidth="1"/>
    <col min="19" max="19" width="26.25" style="125" customWidth="1"/>
    <col min="20" max="229" width="9" style="125"/>
    <col min="230" max="230" width="25.5" style="125" customWidth="1"/>
    <col min="231" max="231" width="8.5" style="125" bestFit="1" customWidth="1"/>
    <col min="232" max="232" width="9.5" style="125" bestFit="1" customWidth="1"/>
    <col min="233" max="233" width="6.75" style="125" bestFit="1" customWidth="1"/>
    <col min="234" max="234" width="22.25" style="125" bestFit="1" customWidth="1"/>
    <col min="235" max="236" width="9.5" style="125" bestFit="1" customWidth="1"/>
    <col min="237" max="237" width="7.375" style="125" bestFit="1" customWidth="1"/>
    <col min="238" max="238" width="12.625" style="125" bestFit="1" customWidth="1"/>
    <col min="239" max="485" width="9" style="125"/>
    <col min="486" max="486" width="25.5" style="125" customWidth="1"/>
    <col min="487" max="487" width="8.5" style="125" bestFit="1" customWidth="1"/>
    <col min="488" max="488" width="9.5" style="125" bestFit="1" customWidth="1"/>
    <col min="489" max="489" width="6.75" style="125" bestFit="1" customWidth="1"/>
    <col min="490" max="490" width="22.25" style="125" bestFit="1" customWidth="1"/>
    <col min="491" max="492" width="9.5" style="125" bestFit="1" customWidth="1"/>
    <col min="493" max="493" width="7.375" style="125" bestFit="1" customWidth="1"/>
    <col min="494" max="494" width="12.625" style="125" bestFit="1" customWidth="1"/>
    <col min="495" max="741" width="9" style="125"/>
    <col min="742" max="742" width="25.5" style="125" customWidth="1"/>
    <col min="743" max="743" width="8.5" style="125" bestFit="1" customWidth="1"/>
    <col min="744" max="744" width="9.5" style="125" bestFit="1" customWidth="1"/>
    <col min="745" max="745" width="6.75" style="125" bestFit="1" customWidth="1"/>
    <col min="746" max="746" width="22.25" style="125" bestFit="1" customWidth="1"/>
    <col min="747" max="748" width="9.5" style="125" bestFit="1" customWidth="1"/>
    <col min="749" max="749" width="7.375" style="125" bestFit="1" customWidth="1"/>
    <col min="750" max="750" width="12.625" style="125" bestFit="1" customWidth="1"/>
    <col min="751" max="997" width="9" style="125"/>
    <col min="998" max="998" width="25.5" style="125" customWidth="1"/>
    <col min="999" max="999" width="8.5" style="125" bestFit="1" customWidth="1"/>
    <col min="1000" max="1000" width="9.5" style="125" bestFit="1" customWidth="1"/>
    <col min="1001" max="1001" width="6.75" style="125" bestFit="1" customWidth="1"/>
    <col min="1002" max="1002" width="22.25" style="125" bestFit="1" customWidth="1"/>
    <col min="1003" max="1004" width="9.5" style="125" bestFit="1" customWidth="1"/>
    <col min="1005" max="1005" width="7.375" style="125" bestFit="1" customWidth="1"/>
    <col min="1006" max="1006" width="12.625" style="125" bestFit="1" customWidth="1"/>
    <col min="1007" max="1253" width="9" style="125"/>
    <col min="1254" max="1254" width="25.5" style="125" customWidth="1"/>
    <col min="1255" max="1255" width="8.5" style="125" bestFit="1" customWidth="1"/>
    <col min="1256" max="1256" width="9.5" style="125" bestFit="1" customWidth="1"/>
    <col min="1257" max="1257" width="6.75" style="125" bestFit="1" customWidth="1"/>
    <col min="1258" max="1258" width="22.25" style="125" bestFit="1" customWidth="1"/>
    <col min="1259" max="1260" width="9.5" style="125" bestFit="1" customWidth="1"/>
    <col min="1261" max="1261" width="7.375" style="125" bestFit="1" customWidth="1"/>
    <col min="1262" max="1262" width="12.625" style="125" bestFit="1" customWidth="1"/>
    <col min="1263" max="1509" width="9" style="125"/>
    <col min="1510" max="1510" width="25.5" style="125" customWidth="1"/>
    <col min="1511" max="1511" width="8.5" style="125" bestFit="1" customWidth="1"/>
    <col min="1512" max="1512" width="9.5" style="125" bestFit="1" customWidth="1"/>
    <col min="1513" max="1513" width="6.75" style="125" bestFit="1" customWidth="1"/>
    <col min="1514" max="1514" width="22.25" style="125" bestFit="1" customWidth="1"/>
    <col min="1515" max="1516" width="9.5" style="125" bestFit="1" customWidth="1"/>
    <col min="1517" max="1517" width="7.375" style="125" bestFit="1" customWidth="1"/>
    <col min="1518" max="1518" width="12.625" style="125" bestFit="1" customWidth="1"/>
    <col min="1519" max="1765" width="9" style="125"/>
    <col min="1766" max="1766" width="25.5" style="125" customWidth="1"/>
    <col min="1767" max="1767" width="8.5" style="125" bestFit="1" customWidth="1"/>
    <col min="1768" max="1768" width="9.5" style="125" bestFit="1" customWidth="1"/>
    <col min="1769" max="1769" width="6.75" style="125" bestFit="1" customWidth="1"/>
    <col min="1770" max="1770" width="22.25" style="125" bestFit="1" customWidth="1"/>
    <col min="1771" max="1772" width="9.5" style="125" bestFit="1" customWidth="1"/>
    <col min="1773" max="1773" width="7.375" style="125" bestFit="1" customWidth="1"/>
    <col min="1774" max="1774" width="12.625" style="125" bestFit="1" customWidth="1"/>
    <col min="1775" max="2021" width="9" style="125"/>
    <col min="2022" max="2022" width="25.5" style="125" customWidth="1"/>
    <col min="2023" max="2023" width="8.5" style="125" bestFit="1" customWidth="1"/>
    <col min="2024" max="2024" width="9.5" style="125" bestFit="1" customWidth="1"/>
    <col min="2025" max="2025" width="6.75" style="125" bestFit="1" customWidth="1"/>
    <col min="2026" max="2026" width="22.25" style="125" bestFit="1" customWidth="1"/>
    <col min="2027" max="2028" width="9.5" style="125" bestFit="1" customWidth="1"/>
    <col min="2029" max="2029" width="7.375" style="125" bestFit="1" customWidth="1"/>
    <col min="2030" max="2030" width="12.625" style="125" bestFit="1" customWidth="1"/>
    <col min="2031" max="2277" width="9" style="125"/>
    <col min="2278" max="2278" width="25.5" style="125" customWidth="1"/>
    <col min="2279" max="2279" width="8.5" style="125" bestFit="1" customWidth="1"/>
    <col min="2280" max="2280" width="9.5" style="125" bestFit="1" customWidth="1"/>
    <col min="2281" max="2281" width="6.75" style="125" bestFit="1" customWidth="1"/>
    <col min="2282" max="2282" width="22.25" style="125" bestFit="1" customWidth="1"/>
    <col min="2283" max="2284" width="9.5" style="125" bestFit="1" customWidth="1"/>
    <col min="2285" max="2285" width="7.375" style="125" bestFit="1" customWidth="1"/>
    <col min="2286" max="2286" width="12.625" style="125" bestFit="1" customWidth="1"/>
    <col min="2287" max="2533" width="9" style="125"/>
    <col min="2534" max="2534" width="25.5" style="125" customWidth="1"/>
    <col min="2535" max="2535" width="8.5" style="125" bestFit="1" customWidth="1"/>
    <col min="2536" max="2536" width="9.5" style="125" bestFit="1" customWidth="1"/>
    <col min="2537" max="2537" width="6.75" style="125" bestFit="1" customWidth="1"/>
    <col min="2538" max="2538" width="22.25" style="125" bestFit="1" customWidth="1"/>
    <col min="2539" max="2540" width="9.5" style="125" bestFit="1" customWidth="1"/>
    <col min="2541" max="2541" width="7.375" style="125" bestFit="1" customWidth="1"/>
    <col min="2542" max="2542" width="12.625" style="125" bestFit="1" customWidth="1"/>
    <col min="2543" max="2789" width="9" style="125"/>
    <col min="2790" max="2790" width="25.5" style="125" customWidth="1"/>
    <col min="2791" max="2791" width="8.5" style="125" bestFit="1" customWidth="1"/>
    <col min="2792" max="2792" width="9.5" style="125" bestFit="1" customWidth="1"/>
    <col min="2793" max="2793" width="6.75" style="125" bestFit="1" customWidth="1"/>
    <col min="2794" max="2794" width="22.25" style="125" bestFit="1" customWidth="1"/>
    <col min="2795" max="2796" width="9.5" style="125" bestFit="1" customWidth="1"/>
    <col min="2797" max="2797" width="7.375" style="125" bestFit="1" customWidth="1"/>
    <col min="2798" max="2798" width="12.625" style="125" bestFit="1" customWidth="1"/>
    <col min="2799" max="3045" width="9" style="125"/>
    <col min="3046" max="3046" width="25.5" style="125" customWidth="1"/>
    <col min="3047" max="3047" width="8.5" style="125" bestFit="1" customWidth="1"/>
    <col min="3048" max="3048" width="9.5" style="125" bestFit="1" customWidth="1"/>
    <col min="3049" max="3049" width="6.75" style="125" bestFit="1" customWidth="1"/>
    <col min="3050" max="3050" width="22.25" style="125" bestFit="1" customWidth="1"/>
    <col min="3051" max="3052" width="9.5" style="125" bestFit="1" customWidth="1"/>
    <col min="3053" max="3053" width="7.375" style="125" bestFit="1" customWidth="1"/>
    <col min="3054" max="3054" width="12.625" style="125" bestFit="1" customWidth="1"/>
    <col min="3055" max="3301" width="9" style="125"/>
    <col min="3302" max="3302" width="25.5" style="125" customWidth="1"/>
    <col min="3303" max="3303" width="8.5" style="125" bestFit="1" customWidth="1"/>
    <col min="3304" max="3304" width="9.5" style="125" bestFit="1" customWidth="1"/>
    <col min="3305" max="3305" width="6.75" style="125" bestFit="1" customWidth="1"/>
    <col min="3306" max="3306" width="22.25" style="125" bestFit="1" customWidth="1"/>
    <col min="3307" max="3308" width="9.5" style="125" bestFit="1" customWidth="1"/>
    <col min="3309" max="3309" width="7.375" style="125" bestFit="1" customWidth="1"/>
    <col min="3310" max="3310" width="12.625" style="125" bestFit="1" customWidth="1"/>
    <col min="3311" max="3557" width="9" style="125"/>
    <col min="3558" max="3558" width="25.5" style="125" customWidth="1"/>
    <col min="3559" max="3559" width="8.5" style="125" bestFit="1" customWidth="1"/>
    <col min="3560" max="3560" width="9.5" style="125" bestFit="1" customWidth="1"/>
    <col min="3561" max="3561" width="6.75" style="125" bestFit="1" customWidth="1"/>
    <col min="3562" max="3562" width="22.25" style="125" bestFit="1" customWidth="1"/>
    <col min="3563" max="3564" width="9.5" style="125" bestFit="1" customWidth="1"/>
    <col min="3565" max="3565" width="7.375" style="125" bestFit="1" customWidth="1"/>
    <col min="3566" max="3566" width="12.625" style="125" bestFit="1" customWidth="1"/>
    <col min="3567" max="3813" width="9" style="125"/>
    <col min="3814" max="3814" width="25.5" style="125" customWidth="1"/>
    <col min="3815" max="3815" width="8.5" style="125" bestFit="1" customWidth="1"/>
    <col min="3816" max="3816" width="9.5" style="125" bestFit="1" customWidth="1"/>
    <col min="3817" max="3817" width="6.75" style="125" bestFit="1" customWidth="1"/>
    <col min="3818" max="3818" width="22.25" style="125" bestFit="1" customWidth="1"/>
    <col min="3819" max="3820" width="9.5" style="125" bestFit="1" customWidth="1"/>
    <col min="3821" max="3821" width="7.375" style="125" bestFit="1" customWidth="1"/>
    <col min="3822" max="3822" width="12.625" style="125" bestFit="1" customWidth="1"/>
    <col min="3823" max="4069" width="9" style="125"/>
    <col min="4070" max="4070" width="25.5" style="125" customWidth="1"/>
    <col min="4071" max="4071" width="8.5" style="125" bestFit="1" customWidth="1"/>
    <col min="4072" max="4072" width="9.5" style="125" bestFit="1" customWidth="1"/>
    <col min="4073" max="4073" width="6.75" style="125" bestFit="1" customWidth="1"/>
    <col min="4074" max="4074" width="22.25" style="125" bestFit="1" customWidth="1"/>
    <col min="4075" max="4076" width="9.5" style="125" bestFit="1" customWidth="1"/>
    <col min="4077" max="4077" width="7.375" style="125" bestFit="1" customWidth="1"/>
    <col min="4078" max="4078" width="12.625" style="125" bestFit="1" customWidth="1"/>
    <col min="4079" max="4325" width="9" style="125"/>
    <col min="4326" max="4326" width="25.5" style="125" customWidth="1"/>
    <col min="4327" max="4327" width="8.5" style="125" bestFit="1" customWidth="1"/>
    <col min="4328" max="4328" width="9.5" style="125" bestFit="1" customWidth="1"/>
    <col min="4329" max="4329" width="6.75" style="125" bestFit="1" customWidth="1"/>
    <col min="4330" max="4330" width="22.25" style="125" bestFit="1" customWidth="1"/>
    <col min="4331" max="4332" width="9.5" style="125" bestFit="1" customWidth="1"/>
    <col min="4333" max="4333" width="7.375" style="125" bestFit="1" customWidth="1"/>
    <col min="4334" max="4334" width="12.625" style="125" bestFit="1" customWidth="1"/>
    <col min="4335" max="4581" width="9" style="125"/>
    <col min="4582" max="4582" width="25.5" style="125" customWidth="1"/>
    <col min="4583" max="4583" width="8.5" style="125" bestFit="1" customWidth="1"/>
    <col min="4584" max="4584" width="9.5" style="125" bestFit="1" customWidth="1"/>
    <col min="4585" max="4585" width="6.75" style="125" bestFit="1" customWidth="1"/>
    <col min="4586" max="4586" width="22.25" style="125" bestFit="1" customWidth="1"/>
    <col min="4587" max="4588" width="9.5" style="125" bestFit="1" customWidth="1"/>
    <col min="4589" max="4589" width="7.375" style="125" bestFit="1" customWidth="1"/>
    <col min="4590" max="4590" width="12.625" style="125" bestFit="1" customWidth="1"/>
    <col min="4591" max="4837" width="9" style="125"/>
    <col min="4838" max="4838" width="25.5" style="125" customWidth="1"/>
    <col min="4839" max="4839" width="8.5" style="125" bestFit="1" customWidth="1"/>
    <col min="4840" max="4840" width="9.5" style="125" bestFit="1" customWidth="1"/>
    <col min="4841" max="4841" width="6.75" style="125" bestFit="1" customWidth="1"/>
    <col min="4842" max="4842" width="22.25" style="125" bestFit="1" customWidth="1"/>
    <col min="4843" max="4844" width="9.5" style="125" bestFit="1" customWidth="1"/>
    <col min="4845" max="4845" width="7.375" style="125" bestFit="1" customWidth="1"/>
    <col min="4846" max="4846" width="12.625" style="125" bestFit="1" customWidth="1"/>
    <col min="4847" max="5093" width="9" style="125"/>
    <col min="5094" max="5094" width="25.5" style="125" customWidth="1"/>
    <col min="5095" max="5095" width="8.5" style="125" bestFit="1" customWidth="1"/>
    <col min="5096" max="5096" width="9.5" style="125" bestFit="1" customWidth="1"/>
    <col min="5097" max="5097" width="6.75" style="125" bestFit="1" customWidth="1"/>
    <col min="5098" max="5098" width="22.25" style="125" bestFit="1" customWidth="1"/>
    <col min="5099" max="5100" width="9.5" style="125" bestFit="1" customWidth="1"/>
    <col min="5101" max="5101" width="7.375" style="125" bestFit="1" customWidth="1"/>
    <col min="5102" max="5102" width="12.625" style="125" bestFit="1" customWidth="1"/>
    <col min="5103" max="5349" width="9" style="125"/>
    <col min="5350" max="5350" width="25.5" style="125" customWidth="1"/>
    <col min="5351" max="5351" width="8.5" style="125" bestFit="1" customWidth="1"/>
    <col min="5352" max="5352" width="9.5" style="125" bestFit="1" customWidth="1"/>
    <col min="5353" max="5353" width="6.75" style="125" bestFit="1" customWidth="1"/>
    <col min="5354" max="5354" width="22.25" style="125" bestFit="1" customWidth="1"/>
    <col min="5355" max="5356" width="9.5" style="125" bestFit="1" customWidth="1"/>
    <col min="5357" max="5357" width="7.375" style="125" bestFit="1" customWidth="1"/>
    <col min="5358" max="5358" width="12.625" style="125" bestFit="1" customWidth="1"/>
    <col min="5359" max="5605" width="9" style="125"/>
    <col min="5606" max="5606" width="25.5" style="125" customWidth="1"/>
    <col min="5607" max="5607" width="8.5" style="125" bestFit="1" customWidth="1"/>
    <col min="5608" max="5608" width="9.5" style="125" bestFit="1" customWidth="1"/>
    <col min="5609" max="5609" width="6.75" style="125" bestFit="1" customWidth="1"/>
    <col min="5610" max="5610" width="22.25" style="125" bestFit="1" customWidth="1"/>
    <col min="5611" max="5612" width="9.5" style="125" bestFit="1" customWidth="1"/>
    <col min="5613" max="5613" width="7.375" style="125" bestFit="1" customWidth="1"/>
    <col min="5614" max="5614" width="12.625" style="125" bestFit="1" customWidth="1"/>
    <col min="5615" max="5861" width="9" style="125"/>
    <col min="5862" max="5862" width="25.5" style="125" customWidth="1"/>
    <col min="5863" max="5863" width="8.5" style="125" bestFit="1" customWidth="1"/>
    <col min="5864" max="5864" width="9.5" style="125" bestFit="1" customWidth="1"/>
    <col min="5865" max="5865" width="6.75" style="125" bestFit="1" customWidth="1"/>
    <col min="5866" max="5866" width="22.25" style="125" bestFit="1" customWidth="1"/>
    <col min="5867" max="5868" width="9.5" style="125" bestFit="1" customWidth="1"/>
    <col min="5869" max="5869" width="7.375" style="125" bestFit="1" customWidth="1"/>
    <col min="5870" max="5870" width="12.625" style="125" bestFit="1" customWidth="1"/>
    <col min="5871" max="6117" width="9" style="125"/>
    <col min="6118" max="6118" width="25.5" style="125" customWidth="1"/>
    <col min="6119" max="6119" width="8.5" style="125" bestFit="1" customWidth="1"/>
    <col min="6120" max="6120" width="9.5" style="125" bestFit="1" customWidth="1"/>
    <col min="6121" max="6121" width="6.75" style="125" bestFit="1" customWidth="1"/>
    <col min="6122" max="6122" width="22.25" style="125" bestFit="1" customWidth="1"/>
    <col min="6123" max="6124" width="9.5" style="125" bestFit="1" customWidth="1"/>
    <col min="6125" max="6125" width="7.375" style="125" bestFit="1" customWidth="1"/>
    <col min="6126" max="6126" width="12.625" style="125" bestFit="1" customWidth="1"/>
    <col min="6127" max="6373" width="9" style="125"/>
    <col min="6374" max="6374" width="25.5" style="125" customWidth="1"/>
    <col min="6375" max="6375" width="8.5" style="125" bestFit="1" customWidth="1"/>
    <col min="6376" max="6376" width="9.5" style="125" bestFit="1" customWidth="1"/>
    <col min="6377" max="6377" width="6.75" style="125" bestFit="1" customWidth="1"/>
    <col min="6378" max="6378" width="22.25" style="125" bestFit="1" customWidth="1"/>
    <col min="6379" max="6380" width="9.5" style="125" bestFit="1" customWidth="1"/>
    <col min="6381" max="6381" width="7.375" style="125" bestFit="1" customWidth="1"/>
    <col min="6382" max="6382" width="12.625" style="125" bestFit="1" customWidth="1"/>
    <col min="6383" max="6629" width="9" style="125"/>
    <col min="6630" max="6630" width="25.5" style="125" customWidth="1"/>
    <col min="6631" max="6631" width="8.5" style="125" bestFit="1" customWidth="1"/>
    <col min="6632" max="6632" width="9.5" style="125" bestFit="1" customWidth="1"/>
    <col min="6633" max="6633" width="6.75" style="125" bestFit="1" customWidth="1"/>
    <col min="6634" max="6634" width="22.25" style="125" bestFit="1" customWidth="1"/>
    <col min="6635" max="6636" width="9.5" style="125" bestFit="1" customWidth="1"/>
    <col min="6637" max="6637" width="7.375" style="125" bestFit="1" customWidth="1"/>
    <col min="6638" max="6638" width="12.625" style="125" bestFit="1" customWidth="1"/>
    <col min="6639" max="6885" width="9" style="125"/>
    <col min="6886" max="6886" width="25.5" style="125" customWidth="1"/>
    <col min="6887" max="6887" width="8.5" style="125" bestFit="1" customWidth="1"/>
    <col min="6888" max="6888" width="9.5" style="125" bestFit="1" customWidth="1"/>
    <col min="6889" max="6889" width="6.75" style="125" bestFit="1" customWidth="1"/>
    <col min="6890" max="6890" width="22.25" style="125" bestFit="1" customWidth="1"/>
    <col min="6891" max="6892" width="9.5" style="125" bestFit="1" customWidth="1"/>
    <col min="6893" max="6893" width="7.375" style="125" bestFit="1" customWidth="1"/>
    <col min="6894" max="6894" width="12.625" style="125" bestFit="1" customWidth="1"/>
    <col min="6895" max="7141" width="9" style="125"/>
    <col min="7142" max="7142" width="25.5" style="125" customWidth="1"/>
    <col min="7143" max="7143" width="8.5" style="125" bestFit="1" customWidth="1"/>
    <col min="7144" max="7144" width="9.5" style="125" bestFit="1" customWidth="1"/>
    <col min="7145" max="7145" width="6.75" style="125" bestFit="1" customWidth="1"/>
    <col min="7146" max="7146" width="22.25" style="125" bestFit="1" customWidth="1"/>
    <col min="7147" max="7148" width="9.5" style="125" bestFit="1" customWidth="1"/>
    <col min="7149" max="7149" width="7.375" style="125" bestFit="1" customWidth="1"/>
    <col min="7150" max="7150" width="12.625" style="125" bestFit="1" customWidth="1"/>
    <col min="7151" max="7397" width="9" style="125"/>
    <col min="7398" max="7398" width="25.5" style="125" customWidth="1"/>
    <col min="7399" max="7399" width="8.5" style="125" bestFit="1" customWidth="1"/>
    <col min="7400" max="7400" width="9.5" style="125" bestFit="1" customWidth="1"/>
    <col min="7401" max="7401" width="6.75" style="125" bestFit="1" customWidth="1"/>
    <col min="7402" max="7402" width="22.25" style="125" bestFit="1" customWidth="1"/>
    <col min="7403" max="7404" width="9.5" style="125" bestFit="1" customWidth="1"/>
    <col min="7405" max="7405" width="7.375" style="125" bestFit="1" customWidth="1"/>
    <col min="7406" max="7406" width="12.625" style="125" bestFit="1" customWidth="1"/>
    <col min="7407" max="7653" width="9" style="125"/>
    <col min="7654" max="7654" width="25.5" style="125" customWidth="1"/>
    <col min="7655" max="7655" width="8.5" style="125" bestFit="1" customWidth="1"/>
    <col min="7656" max="7656" width="9.5" style="125" bestFit="1" customWidth="1"/>
    <col min="7657" max="7657" width="6.75" style="125" bestFit="1" customWidth="1"/>
    <col min="7658" max="7658" width="22.25" style="125" bestFit="1" customWidth="1"/>
    <col min="7659" max="7660" width="9.5" style="125" bestFit="1" customWidth="1"/>
    <col min="7661" max="7661" width="7.375" style="125" bestFit="1" customWidth="1"/>
    <col min="7662" max="7662" width="12.625" style="125" bestFit="1" customWidth="1"/>
    <col min="7663" max="7909" width="9" style="125"/>
    <col min="7910" max="7910" width="25.5" style="125" customWidth="1"/>
    <col min="7911" max="7911" width="8.5" style="125" bestFit="1" customWidth="1"/>
    <col min="7912" max="7912" width="9.5" style="125" bestFit="1" customWidth="1"/>
    <col min="7913" max="7913" width="6.75" style="125" bestFit="1" customWidth="1"/>
    <col min="7914" max="7914" width="22.25" style="125" bestFit="1" customWidth="1"/>
    <col min="7915" max="7916" width="9.5" style="125" bestFit="1" customWidth="1"/>
    <col min="7917" max="7917" width="7.375" style="125" bestFit="1" customWidth="1"/>
    <col min="7918" max="7918" width="12.625" style="125" bestFit="1" customWidth="1"/>
    <col min="7919" max="8165" width="9" style="125"/>
    <col min="8166" max="8166" width="25.5" style="125" customWidth="1"/>
    <col min="8167" max="8167" width="8.5" style="125" bestFit="1" customWidth="1"/>
    <col min="8168" max="8168" width="9.5" style="125" bestFit="1" customWidth="1"/>
    <col min="8169" max="8169" width="6.75" style="125" bestFit="1" customWidth="1"/>
    <col min="8170" max="8170" width="22.25" style="125" bestFit="1" customWidth="1"/>
    <col min="8171" max="8172" width="9.5" style="125" bestFit="1" customWidth="1"/>
    <col min="8173" max="8173" width="7.375" style="125" bestFit="1" customWidth="1"/>
    <col min="8174" max="8174" width="12.625" style="125" bestFit="1" customWidth="1"/>
    <col min="8175" max="8421" width="9" style="125"/>
    <col min="8422" max="8422" width="25.5" style="125" customWidth="1"/>
    <col min="8423" max="8423" width="8.5" style="125" bestFit="1" customWidth="1"/>
    <col min="8424" max="8424" width="9.5" style="125" bestFit="1" customWidth="1"/>
    <col min="8425" max="8425" width="6.75" style="125" bestFit="1" customWidth="1"/>
    <col min="8426" max="8426" width="22.25" style="125" bestFit="1" customWidth="1"/>
    <col min="8427" max="8428" width="9.5" style="125" bestFit="1" customWidth="1"/>
    <col min="8429" max="8429" width="7.375" style="125" bestFit="1" customWidth="1"/>
    <col min="8430" max="8430" width="12.625" style="125" bestFit="1" customWidth="1"/>
    <col min="8431" max="8677" width="9" style="125"/>
    <col min="8678" max="8678" width="25.5" style="125" customWidth="1"/>
    <col min="8679" max="8679" width="8.5" style="125" bestFit="1" customWidth="1"/>
    <col min="8680" max="8680" width="9.5" style="125" bestFit="1" customWidth="1"/>
    <col min="8681" max="8681" width="6.75" style="125" bestFit="1" customWidth="1"/>
    <col min="8682" max="8682" width="22.25" style="125" bestFit="1" customWidth="1"/>
    <col min="8683" max="8684" width="9.5" style="125" bestFit="1" customWidth="1"/>
    <col min="8685" max="8685" width="7.375" style="125" bestFit="1" customWidth="1"/>
    <col min="8686" max="8686" width="12.625" style="125" bestFit="1" customWidth="1"/>
    <col min="8687" max="8933" width="9" style="125"/>
    <col min="8934" max="8934" width="25.5" style="125" customWidth="1"/>
    <col min="8935" max="8935" width="8.5" style="125" bestFit="1" customWidth="1"/>
    <col min="8936" max="8936" width="9.5" style="125" bestFit="1" customWidth="1"/>
    <col min="8937" max="8937" width="6.75" style="125" bestFit="1" customWidth="1"/>
    <col min="8938" max="8938" width="22.25" style="125" bestFit="1" customWidth="1"/>
    <col min="8939" max="8940" width="9.5" style="125" bestFit="1" customWidth="1"/>
    <col min="8941" max="8941" width="7.375" style="125" bestFit="1" customWidth="1"/>
    <col min="8942" max="8942" width="12.625" style="125" bestFit="1" customWidth="1"/>
    <col min="8943" max="9189" width="9" style="125"/>
    <col min="9190" max="9190" width="25.5" style="125" customWidth="1"/>
    <col min="9191" max="9191" width="8.5" style="125" bestFit="1" customWidth="1"/>
    <col min="9192" max="9192" width="9.5" style="125" bestFit="1" customWidth="1"/>
    <col min="9193" max="9193" width="6.75" style="125" bestFit="1" customWidth="1"/>
    <col min="9194" max="9194" width="22.25" style="125" bestFit="1" customWidth="1"/>
    <col min="9195" max="9196" width="9.5" style="125" bestFit="1" customWidth="1"/>
    <col min="9197" max="9197" width="7.375" style="125" bestFit="1" customWidth="1"/>
    <col min="9198" max="9198" width="12.625" style="125" bestFit="1" customWidth="1"/>
    <col min="9199" max="9445" width="9" style="125"/>
    <col min="9446" max="9446" width="25.5" style="125" customWidth="1"/>
    <col min="9447" max="9447" width="8.5" style="125" bestFit="1" customWidth="1"/>
    <col min="9448" max="9448" width="9.5" style="125" bestFit="1" customWidth="1"/>
    <col min="9449" max="9449" width="6.75" style="125" bestFit="1" customWidth="1"/>
    <col min="9450" max="9450" width="22.25" style="125" bestFit="1" customWidth="1"/>
    <col min="9451" max="9452" width="9.5" style="125" bestFit="1" customWidth="1"/>
    <col min="9453" max="9453" width="7.375" style="125" bestFit="1" customWidth="1"/>
    <col min="9454" max="9454" width="12.625" style="125" bestFit="1" customWidth="1"/>
    <col min="9455" max="9701" width="9" style="125"/>
    <col min="9702" max="9702" width="25.5" style="125" customWidth="1"/>
    <col min="9703" max="9703" width="8.5" style="125" bestFit="1" customWidth="1"/>
    <col min="9704" max="9704" width="9.5" style="125" bestFit="1" customWidth="1"/>
    <col min="9705" max="9705" width="6.75" style="125" bestFit="1" customWidth="1"/>
    <col min="9706" max="9706" width="22.25" style="125" bestFit="1" customWidth="1"/>
    <col min="9707" max="9708" width="9.5" style="125" bestFit="1" customWidth="1"/>
    <col min="9709" max="9709" width="7.375" style="125" bestFit="1" customWidth="1"/>
    <col min="9710" max="9710" width="12.625" style="125" bestFit="1" customWidth="1"/>
    <col min="9711" max="9957" width="9" style="125"/>
    <col min="9958" max="9958" width="25.5" style="125" customWidth="1"/>
    <col min="9959" max="9959" width="8.5" style="125" bestFit="1" customWidth="1"/>
    <col min="9960" max="9960" width="9.5" style="125" bestFit="1" customWidth="1"/>
    <col min="9961" max="9961" width="6.75" style="125" bestFit="1" customWidth="1"/>
    <col min="9962" max="9962" width="22.25" style="125" bestFit="1" customWidth="1"/>
    <col min="9963" max="9964" width="9.5" style="125" bestFit="1" customWidth="1"/>
    <col min="9965" max="9965" width="7.375" style="125" bestFit="1" customWidth="1"/>
    <col min="9966" max="9966" width="12.625" style="125" bestFit="1" customWidth="1"/>
    <col min="9967" max="10213" width="9" style="125"/>
    <col min="10214" max="10214" width="25.5" style="125" customWidth="1"/>
    <col min="10215" max="10215" width="8.5" style="125" bestFit="1" customWidth="1"/>
    <col min="10216" max="10216" width="9.5" style="125" bestFit="1" customWidth="1"/>
    <col min="10217" max="10217" width="6.75" style="125" bestFit="1" customWidth="1"/>
    <col min="10218" max="10218" width="22.25" style="125" bestFit="1" customWidth="1"/>
    <col min="10219" max="10220" width="9.5" style="125" bestFit="1" customWidth="1"/>
    <col min="10221" max="10221" width="7.375" style="125" bestFit="1" customWidth="1"/>
    <col min="10222" max="10222" width="12.625" style="125" bestFit="1" customWidth="1"/>
    <col min="10223" max="10469" width="9" style="125"/>
    <col min="10470" max="10470" width="25.5" style="125" customWidth="1"/>
    <col min="10471" max="10471" width="8.5" style="125" bestFit="1" customWidth="1"/>
    <col min="10472" max="10472" width="9.5" style="125" bestFit="1" customWidth="1"/>
    <col min="10473" max="10473" width="6.75" style="125" bestFit="1" customWidth="1"/>
    <col min="10474" max="10474" width="22.25" style="125" bestFit="1" customWidth="1"/>
    <col min="10475" max="10476" width="9.5" style="125" bestFit="1" customWidth="1"/>
    <col min="10477" max="10477" width="7.375" style="125" bestFit="1" customWidth="1"/>
    <col min="10478" max="10478" width="12.625" style="125" bestFit="1" customWidth="1"/>
    <col min="10479" max="10725" width="9" style="125"/>
    <col min="10726" max="10726" width="25.5" style="125" customWidth="1"/>
    <col min="10727" max="10727" width="8.5" style="125" bestFit="1" customWidth="1"/>
    <col min="10728" max="10728" width="9.5" style="125" bestFit="1" customWidth="1"/>
    <col min="10729" max="10729" width="6.75" style="125" bestFit="1" customWidth="1"/>
    <col min="10730" max="10730" width="22.25" style="125" bestFit="1" customWidth="1"/>
    <col min="10731" max="10732" width="9.5" style="125" bestFit="1" customWidth="1"/>
    <col min="10733" max="10733" width="7.375" style="125" bestFit="1" customWidth="1"/>
    <col min="10734" max="10734" width="12.625" style="125" bestFit="1" customWidth="1"/>
    <col min="10735" max="10981" width="9" style="125"/>
    <col min="10982" max="10982" width="25.5" style="125" customWidth="1"/>
    <col min="10983" max="10983" width="8.5" style="125" bestFit="1" customWidth="1"/>
    <col min="10984" max="10984" width="9.5" style="125" bestFit="1" customWidth="1"/>
    <col min="10985" max="10985" width="6.75" style="125" bestFit="1" customWidth="1"/>
    <col min="10986" max="10986" width="22.25" style="125" bestFit="1" customWidth="1"/>
    <col min="10987" max="10988" width="9.5" style="125" bestFit="1" customWidth="1"/>
    <col min="10989" max="10989" width="7.375" style="125" bestFit="1" customWidth="1"/>
    <col min="10990" max="10990" width="12.625" style="125" bestFit="1" customWidth="1"/>
    <col min="10991" max="11237" width="9" style="125"/>
    <col min="11238" max="11238" width="25.5" style="125" customWidth="1"/>
    <col min="11239" max="11239" width="8.5" style="125" bestFit="1" customWidth="1"/>
    <col min="11240" max="11240" width="9.5" style="125" bestFit="1" customWidth="1"/>
    <col min="11241" max="11241" width="6.75" style="125" bestFit="1" customWidth="1"/>
    <col min="11242" max="11242" width="22.25" style="125" bestFit="1" customWidth="1"/>
    <col min="11243" max="11244" width="9.5" style="125" bestFit="1" customWidth="1"/>
    <col min="11245" max="11245" width="7.375" style="125" bestFit="1" customWidth="1"/>
    <col min="11246" max="11246" width="12.625" style="125" bestFit="1" customWidth="1"/>
    <col min="11247" max="11493" width="9" style="125"/>
    <col min="11494" max="11494" width="25.5" style="125" customWidth="1"/>
    <col min="11495" max="11495" width="8.5" style="125" bestFit="1" customWidth="1"/>
    <col min="11496" max="11496" width="9.5" style="125" bestFit="1" customWidth="1"/>
    <col min="11497" max="11497" width="6.75" style="125" bestFit="1" customWidth="1"/>
    <col min="11498" max="11498" width="22.25" style="125" bestFit="1" customWidth="1"/>
    <col min="11499" max="11500" width="9.5" style="125" bestFit="1" customWidth="1"/>
    <col min="11501" max="11501" width="7.375" style="125" bestFit="1" customWidth="1"/>
    <col min="11502" max="11502" width="12.625" style="125" bestFit="1" customWidth="1"/>
    <col min="11503" max="11749" width="9" style="125"/>
    <col min="11750" max="11750" width="25.5" style="125" customWidth="1"/>
    <col min="11751" max="11751" width="8.5" style="125" bestFit="1" customWidth="1"/>
    <col min="11752" max="11752" width="9.5" style="125" bestFit="1" customWidth="1"/>
    <col min="11753" max="11753" width="6.75" style="125" bestFit="1" customWidth="1"/>
    <col min="11754" max="11754" width="22.25" style="125" bestFit="1" customWidth="1"/>
    <col min="11755" max="11756" width="9.5" style="125" bestFit="1" customWidth="1"/>
    <col min="11757" max="11757" width="7.375" style="125" bestFit="1" customWidth="1"/>
    <col min="11758" max="11758" width="12.625" style="125" bestFit="1" customWidth="1"/>
    <col min="11759" max="12005" width="9" style="125"/>
    <col min="12006" max="12006" width="25.5" style="125" customWidth="1"/>
    <col min="12007" max="12007" width="8.5" style="125" bestFit="1" customWidth="1"/>
    <col min="12008" max="12008" width="9.5" style="125" bestFit="1" customWidth="1"/>
    <col min="12009" max="12009" width="6.75" style="125" bestFit="1" customWidth="1"/>
    <col min="12010" max="12010" width="22.25" style="125" bestFit="1" customWidth="1"/>
    <col min="12011" max="12012" width="9.5" style="125" bestFit="1" customWidth="1"/>
    <col min="12013" max="12013" width="7.375" style="125" bestFit="1" customWidth="1"/>
    <col min="12014" max="12014" width="12.625" style="125" bestFit="1" customWidth="1"/>
    <col min="12015" max="12261" width="9" style="125"/>
    <col min="12262" max="12262" width="25.5" style="125" customWidth="1"/>
    <col min="12263" max="12263" width="8.5" style="125" bestFit="1" customWidth="1"/>
    <col min="12264" max="12264" width="9.5" style="125" bestFit="1" customWidth="1"/>
    <col min="12265" max="12265" width="6.75" style="125" bestFit="1" customWidth="1"/>
    <col min="12266" max="12266" width="22.25" style="125" bestFit="1" customWidth="1"/>
    <col min="12267" max="12268" width="9.5" style="125" bestFit="1" customWidth="1"/>
    <col min="12269" max="12269" width="7.375" style="125" bestFit="1" customWidth="1"/>
    <col min="12270" max="12270" width="12.625" style="125" bestFit="1" customWidth="1"/>
    <col min="12271" max="12517" width="9" style="125"/>
    <col min="12518" max="12518" width="25.5" style="125" customWidth="1"/>
    <col min="12519" max="12519" width="8.5" style="125" bestFit="1" customWidth="1"/>
    <col min="12520" max="12520" width="9.5" style="125" bestFit="1" customWidth="1"/>
    <col min="12521" max="12521" width="6.75" style="125" bestFit="1" customWidth="1"/>
    <col min="12522" max="12522" width="22.25" style="125" bestFit="1" customWidth="1"/>
    <col min="12523" max="12524" width="9.5" style="125" bestFit="1" customWidth="1"/>
    <col min="12525" max="12525" width="7.375" style="125" bestFit="1" customWidth="1"/>
    <col min="12526" max="12526" width="12.625" style="125" bestFit="1" customWidth="1"/>
    <col min="12527" max="12773" width="9" style="125"/>
    <col min="12774" max="12774" width="25.5" style="125" customWidth="1"/>
    <col min="12775" max="12775" width="8.5" style="125" bestFit="1" customWidth="1"/>
    <col min="12776" max="12776" width="9.5" style="125" bestFit="1" customWidth="1"/>
    <col min="12777" max="12777" width="6.75" style="125" bestFit="1" customWidth="1"/>
    <col min="12778" max="12778" width="22.25" style="125" bestFit="1" customWidth="1"/>
    <col min="12779" max="12780" width="9.5" style="125" bestFit="1" customWidth="1"/>
    <col min="12781" max="12781" width="7.375" style="125" bestFit="1" customWidth="1"/>
    <col min="12782" max="12782" width="12.625" style="125" bestFit="1" customWidth="1"/>
    <col min="12783" max="13029" width="9" style="125"/>
    <col min="13030" max="13030" width="25.5" style="125" customWidth="1"/>
    <col min="13031" max="13031" width="8.5" style="125" bestFit="1" customWidth="1"/>
    <col min="13032" max="13032" width="9.5" style="125" bestFit="1" customWidth="1"/>
    <col min="13033" max="13033" width="6.75" style="125" bestFit="1" customWidth="1"/>
    <col min="13034" max="13034" width="22.25" style="125" bestFit="1" customWidth="1"/>
    <col min="13035" max="13036" width="9.5" style="125" bestFit="1" customWidth="1"/>
    <col min="13037" max="13037" width="7.375" style="125" bestFit="1" customWidth="1"/>
    <col min="13038" max="13038" width="12.625" style="125" bestFit="1" customWidth="1"/>
    <col min="13039" max="13285" width="9" style="125"/>
    <col min="13286" max="13286" width="25.5" style="125" customWidth="1"/>
    <col min="13287" max="13287" width="8.5" style="125" bestFit="1" customWidth="1"/>
    <col min="13288" max="13288" width="9.5" style="125" bestFit="1" customWidth="1"/>
    <col min="13289" max="13289" width="6.75" style="125" bestFit="1" customWidth="1"/>
    <col min="13290" max="13290" width="22.25" style="125" bestFit="1" customWidth="1"/>
    <col min="13291" max="13292" width="9.5" style="125" bestFit="1" customWidth="1"/>
    <col min="13293" max="13293" width="7.375" style="125" bestFit="1" customWidth="1"/>
    <col min="13294" max="13294" width="12.625" style="125" bestFit="1" customWidth="1"/>
    <col min="13295" max="13541" width="9" style="125"/>
    <col min="13542" max="13542" width="25.5" style="125" customWidth="1"/>
    <col min="13543" max="13543" width="8.5" style="125" bestFit="1" customWidth="1"/>
    <col min="13544" max="13544" width="9.5" style="125" bestFit="1" customWidth="1"/>
    <col min="13545" max="13545" width="6.75" style="125" bestFit="1" customWidth="1"/>
    <col min="13546" max="13546" width="22.25" style="125" bestFit="1" customWidth="1"/>
    <col min="13547" max="13548" width="9.5" style="125" bestFit="1" customWidth="1"/>
    <col min="13549" max="13549" width="7.375" style="125" bestFit="1" customWidth="1"/>
    <col min="13550" max="13550" width="12.625" style="125" bestFit="1" customWidth="1"/>
    <col min="13551" max="13797" width="9" style="125"/>
    <col min="13798" max="13798" width="25.5" style="125" customWidth="1"/>
    <col min="13799" max="13799" width="8.5" style="125" bestFit="1" customWidth="1"/>
    <col min="13800" max="13800" width="9.5" style="125" bestFit="1" customWidth="1"/>
    <col min="13801" max="13801" width="6.75" style="125" bestFit="1" customWidth="1"/>
    <col min="13802" max="13802" width="22.25" style="125" bestFit="1" customWidth="1"/>
    <col min="13803" max="13804" width="9.5" style="125" bestFit="1" customWidth="1"/>
    <col min="13805" max="13805" width="7.375" style="125" bestFit="1" customWidth="1"/>
    <col min="13806" max="13806" width="12.625" style="125" bestFit="1" customWidth="1"/>
    <col min="13807" max="14053" width="9" style="125"/>
    <col min="14054" max="14054" width="25.5" style="125" customWidth="1"/>
    <col min="14055" max="14055" width="8.5" style="125" bestFit="1" customWidth="1"/>
    <col min="14056" max="14056" width="9.5" style="125" bestFit="1" customWidth="1"/>
    <col min="14057" max="14057" width="6.75" style="125" bestFit="1" customWidth="1"/>
    <col min="14058" max="14058" width="22.25" style="125" bestFit="1" customWidth="1"/>
    <col min="14059" max="14060" width="9.5" style="125" bestFit="1" customWidth="1"/>
    <col min="14061" max="14061" width="7.375" style="125" bestFit="1" customWidth="1"/>
    <col min="14062" max="14062" width="12.625" style="125" bestFit="1" customWidth="1"/>
    <col min="14063" max="14309" width="9" style="125"/>
    <col min="14310" max="14310" width="25.5" style="125" customWidth="1"/>
    <col min="14311" max="14311" width="8.5" style="125" bestFit="1" customWidth="1"/>
    <col min="14312" max="14312" width="9.5" style="125" bestFit="1" customWidth="1"/>
    <col min="14313" max="14313" width="6.75" style="125" bestFit="1" customWidth="1"/>
    <col min="14314" max="14314" width="22.25" style="125" bestFit="1" customWidth="1"/>
    <col min="14315" max="14316" width="9.5" style="125" bestFit="1" customWidth="1"/>
    <col min="14317" max="14317" width="7.375" style="125" bestFit="1" customWidth="1"/>
    <col min="14318" max="14318" width="12.625" style="125" bestFit="1" customWidth="1"/>
    <col min="14319" max="14565" width="9" style="125"/>
    <col min="14566" max="14566" width="25.5" style="125" customWidth="1"/>
    <col min="14567" max="14567" width="8.5" style="125" bestFit="1" customWidth="1"/>
    <col min="14568" max="14568" width="9.5" style="125" bestFit="1" customWidth="1"/>
    <col min="14569" max="14569" width="6.75" style="125" bestFit="1" customWidth="1"/>
    <col min="14570" max="14570" width="22.25" style="125" bestFit="1" customWidth="1"/>
    <col min="14571" max="14572" width="9.5" style="125" bestFit="1" customWidth="1"/>
    <col min="14573" max="14573" width="7.375" style="125" bestFit="1" customWidth="1"/>
    <col min="14574" max="14574" width="12.625" style="125" bestFit="1" customWidth="1"/>
    <col min="14575" max="14821" width="9" style="125"/>
    <col min="14822" max="14822" width="25.5" style="125" customWidth="1"/>
    <col min="14823" max="14823" width="8.5" style="125" bestFit="1" customWidth="1"/>
    <col min="14824" max="14824" width="9.5" style="125" bestFit="1" customWidth="1"/>
    <col min="14825" max="14825" width="6.75" style="125" bestFit="1" customWidth="1"/>
    <col min="14826" max="14826" width="22.25" style="125" bestFit="1" customWidth="1"/>
    <col min="14827" max="14828" width="9.5" style="125" bestFit="1" customWidth="1"/>
    <col min="14829" max="14829" width="7.375" style="125" bestFit="1" customWidth="1"/>
    <col min="14830" max="14830" width="12.625" style="125" bestFit="1" customWidth="1"/>
    <col min="14831" max="15077" width="9" style="125"/>
    <col min="15078" max="15078" width="25.5" style="125" customWidth="1"/>
    <col min="15079" max="15079" width="8.5" style="125" bestFit="1" customWidth="1"/>
    <col min="15080" max="15080" width="9.5" style="125" bestFit="1" customWidth="1"/>
    <col min="15081" max="15081" width="6.75" style="125" bestFit="1" customWidth="1"/>
    <col min="15082" max="15082" width="22.25" style="125" bestFit="1" customWidth="1"/>
    <col min="15083" max="15084" width="9.5" style="125" bestFit="1" customWidth="1"/>
    <col min="15085" max="15085" width="7.375" style="125" bestFit="1" customWidth="1"/>
    <col min="15086" max="15086" width="12.625" style="125" bestFit="1" customWidth="1"/>
    <col min="15087" max="15333" width="9" style="125"/>
    <col min="15334" max="15334" width="25.5" style="125" customWidth="1"/>
    <col min="15335" max="15335" width="8.5" style="125" bestFit="1" customWidth="1"/>
    <col min="15336" max="15336" width="9.5" style="125" bestFit="1" customWidth="1"/>
    <col min="15337" max="15337" width="6.75" style="125" bestFit="1" customWidth="1"/>
    <col min="15338" max="15338" width="22.25" style="125" bestFit="1" customWidth="1"/>
    <col min="15339" max="15340" width="9.5" style="125" bestFit="1" customWidth="1"/>
    <col min="15341" max="15341" width="7.375" style="125" bestFit="1" customWidth="1"/>
    <col min="15342" max="15342" width="12.625" style="125" bestFit="1" customWidth="1"/>
    <col min="15343" max="15589" width="9" style="125"/>
    <col min="15590" max="15590" width="25.5" style="125" customWidth="1"/>
    <col min="15591" max="15591" width="8.5" style="125" bestFit="1" customWidth="1"/>
    <col min="15592" max="15592" width="9.5" style="125" bestFit="1" customWidth="1"/>
    <col min="15593" max="15593" width="6.75" style="125" bestFit="1" customWidth="1"/>
    <col min="15594" max="15594" width="22.25" style="125" bestFit="1" customWidth="1"/>
    <col min="15595" max="15596" width="9.5" style="125" bestFit="1" customWidth="1"/>
    <col min="15597" max="15597" width="7.375" style="125" bestFit="1" customWidth="1"/>
    <col min="15598" max="15598" width="12.625" style="125" bestFit="1" customWidth="1"/>
    <col min="15599" max="15845" width="9" style="125"/>
    <col min="15846" max="15846" width="25.5" style="125" customWidth="1"/>
    <col min="15847" max="15847" width="8.5" style="125" bestFit="1" customWidth="1"/>
    <col min="15848" max="15848" width="9.5" style="125" bestFit="1" customWidth="1"/>
    <col min="15849" max="15849" width="6.75" style="125" bestFit="1" customWidth="1"/>
    <col min="15850" max="15850" width="22.25" style="125" bestFit="1" customWidth="1"/>
    <col min="15851" max="15852" width="9.5" style="125" bestFit="1" customWidth="1"/>
    <col min="15853" max="15853" width="7.375" style="125" bestFit="1" customWidth="1"/>
    <col min="15854" max="15854" width="12.625" style="125" bestFit="1" customWidth="1"/>
    <col min="15855" max="16101" width="9" style="125"/>
    <col min="16102" max="16102" width="25.5" style="125" customWidth="1"/>
    <col min="16103" max="16103" width="8.5" style="125" bestFit="1" customWidth="1"/>
    <col min="16104" max="16104" width="9.5" style="125" bestFit="1" customWidth="1"/>
    <col min="16105" max="16105" width="6.75" style="125" bestFit="1" customWidth="1"/>
    <col min="16106" max="16106" width="22.25" style="125" bestFit="1" customWidth="1"/>
    <col min="16107" max="16108" width="9.5" style="125" bestFit="1" customWidth="1"/>
    <col min="16109" max="16109" width="7.375" style="125" bestFit="1" customWidth="1"/>
    <col min="16110" max="16110" width="12.625" style="125" bestFit="1" customWidth="1"/>
    <col min="16111" max="16384" width="9" style="125"/>
  </cols>
  <sheetData>
    <row r="1" spans="1:15" ht="24">
      <c r="A1" s="236" t="s">
        <v>1511</v>
      </c>
      <c r="B1" s="236"/>
      <c r="C1" s="236"/>
      <c r="D1" s="236"/>
      <c r="E1" s="236"/>
      <c r="F1" s="236"/>
      <c r="G1" s="236"/>
      <c r="H1" s="236"/>
      <c r="I1" s="236"/>
      <c r="J1" s="236"/>
      <c r="K1" s="236"/>
      <c r="L1" s="236"/>
    </row>
    <row r="2" spans="1:15" s="137" customFormat="1" ht="18.75" customHeight="1">
      <c r="A2" s="133" t="s">
        <v>0</v>
      </c>
      <c r="B2" s="238"/>
      <c r="C2" s="238"/>
      <c r="L2" s="160" t="s">
        <v>75</v>
      </c>
      <c r="M2" s="137" t="s">
        <v>914</v>
      </c>
    </row>
    <row r="3" spans="1:15" ht="18.95" customHeight="1">
      <c r="A3" s="240" t="s">
        <v>2</v>
      </c>
      <c r="B3" s="240"/>
      <c r="C3" s="240"/>
      <c r="D3" s="240"/>
      <c r="E3" s="240"/>
      <c r="F3" s="240"/>
      <c r="G3" s="240" t="s">
        <v>3</v>
      </c>
      <c r="H3" s="240"/>
      <c r="I3" s="240"/>
      <c r="J3" s="240"/>
      <c r="K3" s="240"/>
      <c r="L3" s="240"/>
      <c r="M3" s="125" t="s">
        <v>748</v>
      </c>
      <c r="N3" s="125" t="s">
        <v>749</v>
      </c>
    </row>
    <row r="4" spans="1:15" ht="18.95" customHeight="1">
      <c r="A4" s="119" t="s">
        <v>4</v>
      </c>
      <c r="B4" s="119" t="s">
        <v>78</v>
      </c>
      <c r="C4" s="119" t="s">
        <v>80</v>
      </c>
      <c r="D4" s="119" t="s">
        <v>745</v>
      </c>
      <c r="E4" s="119" t="s">
        <v>913</v>
      </c>
      <c r="F4" s="119" t="s">
        <v>677</v>
      </c>
      <c r="G4" s="119" t="s">
        <v>4</v>
      </c>
      <c r="H4" s="119" t="s">
        <v>78</v>
      </c>
      <c r="I4" s="119" t="s">
        <v>80</v>
      </c>
      <c r="J4" s="119" t="s">
        <v>745</v>
      </c>
      <c r="K4" s="119" t="s">
        <v>913</v>
      </c>
      <c r="L4" s="161" t="s">
        <v>677</v>
      </c>
    </row>
    <row r="5" spans="1:15" ht="18.95" customHeight="1">
      <c r="A5" s="139" t="s">
        <v>535</v>
      </c>
      <c r="B5" s="120">
        <f>B6+B30</f>
        <v>1356761</v>
      </c>
      <c r="C5" s="120">
        <f>C6+C30</f>
        <v>1457025</v>
      </c>
      <c r="D5" s="120">
        <f>D6+D30</f>
        <v>1532306</v>
      </c>
      <c r="E5" s="120">
        <f>E6+E30</f>
        <v>1531131</v>
      </c>
      <c r="F5" s="162">
        <f>(E5-M5)/M5*100</f>
        <v>-0.11201213865346309</v>
      </c>
      <c r="G5" s="139" t="s">
        <v>536</v>
      </c>
      <c r="H5" s="127">
        <f>H6+H31</f>
        <v>1356761</v>
      </c>
      <c r="I5" s="127">
        <f>I6+I31</f>
        <v>1457025</v>
      </c>
      <c r="J5" s="127">
        <f>J6+J31</f>
        <v>1532306</v>
      </c>
      <c r="K5" s="127">
        <f>K6+K31</f>
        <v>1531131</v>
      </c>
      <c r="L5" s="163">
        <f>(K5-N5)/N5*100</f>
        <v>-0.11201371564564784</v>
      </c>
      <c r="M5" s="120">
        <f>M6+M30</f>
        <v>1532847.9757999999</v>
      </c>
      <c r="N5" s="127">
        <f>N6+N31</f>
        <v>1532848</v>
      </c>
    </row>
    <row r="6" spans="1:15" ht="18.95" customHeight="1">
      <c r="A6" s="140" t="s">
        <v>8</v>
      </c>
      <c r="B6" s="120">
        <f>B7+B21</f>
        <v>675989</v>
      </c>
      <c r="C6" s="120">
        <f>C7+C21</f>
        <v>675989</v>
      </c>
      <c r="D6" s="120">
        <f>D7+D21</f>
        <v>713322</v>
      </c>
      <c r="E6" s="120">
        <f>E7+E21</f>
        <v>713323</v>
      </c>
      <c r="F6" s="162">
        <f t="shared" ref="F6:F39" si="0">(E6-M6)/M6*100</f>
        <v>8.8660510577330811</v>
      </c>
      <c r="G6" s="141" t="s">
        <v>9</v>
      </c>
      <c r="H6" s="127">
        <f>SUM(H7:H30)</f>
        <v>1072864</v>
      </c>
      <c r="I6" s="127">
        <f>SUM(I7:I30)</f>
        <v>1138603</v>
      </c>
      <c r="J6" s="127">
        <f>SUM(J7:J30)</f>
        <v>1033476</v>
      </c>
      <c r="K6" s="127">
        <f>SUM(K7:K30)</f>
        <v>1033477</v>
      </c>
      <c r="L6" s="163">
        <f t="shared" ref="L6:L39" si="1">(K6-N6)/N6*100</f>
        <v>1.0154551710116821</v>
      </c>
      <c r="M6" s="120">
        <f>M7+M21</f>
        <v>655229.9757999999</v>
      </c>
      <c r="N6" s="127">
        <f>SUM(N7:N30)</f>
        <v>1023088</v>
      </c>
      <c r="O6" s="124">
        <f>'F2'!K6-'F8'!K6</f>
        <v>131289</v>
      </c>
    </row>
    <row r="7" spans="1:15" ht="18.95" customHeight="1">
      <c r="A7" s="117" t="s">
        <v>10</v>
      </c>
      <c r="B7" s="122">
        <f>SUM(B8:B20)</f>
        <v>601683</v>
      </c>
      <c r="C7" s="122">
        <f>SUM(C8:C20)</f>
        <v>601683</v>
      </c>
      <c r="D7" s="122">
        <f>SUM(D8:D20)</f>
        <v>649022</v>
      </c>
      <c r="E7" s="122">
        <f>SUM(E8:E20)</f>
        <v>649023</v>
      </c>
      <c r="F7" s="162">
        <f t="shared" si="0"/>
        <v>16.258362706857575</v>
      </c>
      <c r="G7" s="117" t="s">
        <v>11</v>
      </c>
      <c r="H7" s="164">
        <v>78279</v>
      </c>
      <c r="I7" s="128">
        <v>79151</v>
      </c>
      <c r="J7" s="128">
        <v>72195</v>
      </c>
      <c r="K7" s="128">
        <v>72195</v>
      </c>
      <c r="L7" s="163">
        <f t="shared" si="1"/>
        <v>3.3202146690518783</v>
      </c>
      <c r="M7" s="122">
        <f>SUM(M8:M20)</f>
        <v>558259.19519999996</v>
      </c>
      <c r="N7" s="128">
        <v>69875</v>
      </c>
      <c r="O7" s="124"/>
    </row>
    <row r="8" spans="1:15" ht="18.95" customHeight="1">
      <c r="A8" s="117" t="s">
        <v>12</v>
      </c>
      <c r="B8" s="122">
        <v>113429</v>
      </c>
      <c r="C8" s="122">
        <v>113429</v>
      </c>
      <c r="D8" s="122">
        <v>121029</v>
      </c>
      <c r="E8" s="122">
        <v>121028</v>
      </c>
      <c r="F8" s="162">
        <f t="shared" si="0"/>
        <v>17.179424031683709</v>
      </c>
      <c r="G8" s="117" t="s">
        <v>13</v>
      </c>
      <c r="H8" s="164">
        <v>1622</v>
      </c>
      <c r="I8" s="128">
        <v>2379</v>
      </c>
      <c r="J8" s="128">
        <v>2228</v>
      </c>
      <c r="K8" s="128">
        <v>2228</v>
      </c>
      <c r="L8" s="163">
        <f t="shared" si="1"/>
        <v>68.15094339622641</v>
      </c>
      <c r="M8" s="122">
        <v>103284.34450000001</v>
      </c>
      <c r="N8" s="128">
        <v>1325</v>
      </c>
      <c r="O8" s="124"/>
    </row>
    <row r="9" spans="1:15" ht="18.95" customHeight="1">
      <c r="A9" s="117" t="s">
        <v>15</v>
      </c>
      <c r="B9" s="122">
        <v>66366</v>
      </c>
      <c r="C9" s="122">
        <v>66366</v>
      </c>
      <c r="D9" s="122">
        <v>66339</v>
      </c>
      <c r="E9" s="122">
        <v>66338</v>
      </c>
      <c r="F9" s="162">
        <f t="shared" si="0"/>
        <v>7.8684269390776533</v>
      </c>
      <c r="G9" s="117" t="s">
        <v>14</v>
      </c>
      <c r="H9" s="164">
        <v>100950</v>
      </c>
      <c r="I9" s="128">
        <v>101450</v>
      </c>
      <c r="J9" s="128">
        <v>98037</v>
      </c>
      <c r="K9" s="128">
        <v>98037</v>
      </c>
      <c r="L9" s="163">
        <f t="shared" si="1"/>
        <v>-2.0775692439845379</v>
      </c>
      <c r="M9" s="122">
        <v>61498.996400000004</v>
      </c>
      <c r="N9" s="128">
        <v>100117</v>
      </c>
      <c r="O9" s="124"/>
    </row>
    <row r="10" spans="1:15" ht="18.95" customHeight="1">
      <c r="A10" s="117" t="s">
        <v>17</v>
      </c>
      <c r="B10" s="122">
        <v>23217</v>
      </c>
      <c r="C10" s="122">
        <v>23217</v>
      </c>
      <c r="D10" s="122">
        <v>24398</v>
      </c>
      <c r="E10" s="122">
        <v>24398</v>
      </c>
      <c r="F10" s="162">
        <f t="shared" si="0"/>
        <v>14.331344532769103</v>
      </c>
      <c r="G10" s="117" t="s">
        <v>16</v>
      </c>
      <c r="H10" s="164">
        <v>237525</v>
      </c>
      <c r="I10" s="128">
        <v>273384</v>
      </c>
      <c r="J10" s="128">
        <v>255092</v>
      </c>
      <c r="K10" s="128">
        <v>255092</v>
      </c>
      <c r="L10" s="163">
        <f t="shared" si="1"/>
        <v>5.8925598907416861</v>
      </c>
      <c r="M10" s="122">
        <v>21339.729800000001</v>
      </c>
      <c r="N10" s="128">
        <v>240897</v>
      </c>
      <c r="O10" s="124"/>
    </row>
    <row r="11" spans="1:15" ht="18.95" customHeight="1">
      <c r="A11" s="117" t="s">
        <v>19</v>
      </c>
      <c r="B11" s="122">
        <v>23</v>
      </c>
      <c r="C11" s="122">
        <v>23</v>
      </c>
      <c r="D11" s="122">
        <v>362</v>
      </c>
      <c r="E11" s="122">
        <v>362</v>
      </c>
      <c r="F11" s="162">
        <f t="shared" si="0"/>
        <v>2485.7142857142858</v>
      </c>
      <c r="G11" s="117" t="s">
        <v>18</v>
      </c>
      <c r="H11" s="164">
        <v>16154</v>
      </c>
      <c r="I11" s="128">
        <v>29208</v>
      </c>
      <c r="J11" s="128">
        <v>28876</v>
      </c>
      <c r="K11" s="128">
        <v>28876</v>
      </c>
      <c r="L11" s="163">
        <f t="shared" si="1"/>
        <v>1.2553474998246721</v>
      </c>
      <c r="M11" s="122">
        <v>14</v>
      </c>
      <c r="N11" s="128">
        <v>28518</v>
      </c>
      <c r="O11" s="124"/>
    </row>
    <row r="12" spans="1:15" ht="18.95" customHeight="1">
      <c r="A12" s="117" t="s">
        <v>21</v>
      </c>
      <c r="B12" s="122">
        <v>23905</v>
      </c>
      <c r="C12" s="122">
        <v>23905</v>
      </c>
      <c r="D12" s="122">
        <v>26043</v>
      </c>
      <c r="E12" s="122">
        <v>26043</v>
      </c>
      <c r="F12" s="162">
        <f t="shared" si="0"/>
        <v>19.053714285714285</v>
      </c>
      <c r="G12" s="117" t="s">
        <v>20</v>
      </c>
      <c r="H12" s="164">
        <v>15871</v>
      </c>
      <c r="I12" s="128">
        <v>16708</v>
      </c>
      <c r="J12" s="128">
        <v>17440</v>
      </c>
      <c r="K12" s="128">
        <v>17440</v>
      </c>
      <c r="L12" s="163">
        <f t="shared" si="1"/>
        <v>5.2568048765767399</v>
      </c>
      <c r="M12" s="122">
        <v>21875</v>
      </c>
      <c r="N12" s="128">
        <v>16569</v>
      </c>
      <c r="O12" s="124"/>
    </row>
    <row r="13" spans="1:15" ht="18.95" customHeight="1">
      <c r="A13" s="117" t="s">
        <v>23</v>
      </c>
      <c r="B13" s="122">
        <v>25715</v>
      </c>
      <c r="C13" s="122">
        <v>25715</v>
      </c>
      <c r="D13" s="122">
        <v>23220</v>
      </c>
      <c r="E13" s="122">
        <v>23220</v>
      </c>
      <c r="F13" s="162">
        <f t="shared" si="0"/>
        <v>7.5647380367813959</v>
      </c>
      <c r="G13" s="117" t="s">
        <v>22</v>
      </c>
      <c r="H13" s="164">
        <v>109155</v>
      </c>
      <c r="I13" s="128">
        <v>156919</v>
      </c>
      <c r="J13" s="128">
        <v>147975</v>
      </c>
      <c r="K13" s="128">
        <v>147975</v>
      </c>
      <c r="L13" s="163">
        <f t="shared" si="1"/>
        <v>39.631988676574665</v>
      </c>
      <c r="M13" s="122">
        <v>21587</v>
      </c>
      <c r="N13" s="128">
        <v>105975</v>
      </c>
      <c r="O13" s="124"/>
    </row>
    <row r="14" spans="1:15" ht="18.95" customHeight="1">
      <c r="A14" s="117" t="s">
        <v>25</v>
      </c>
      <c r="B14" s="122">
        <v>22525</v>
      </c>
      <c r="C14" s="122">
        <v>22525</v>
      </c>
      <c r="D14" s="122">
        <v>24882</v>
      </c>
      <c r="E14" s="122">
        <v>24882</v>
      </c>
      <c r="F14" s="162">
        <f t="shared" si="0"/>
        <v>20.005787595254169</v>
      </c>
      <c r="G14" s="117" t="s">
        <v>24</v>
      </c>
      <c r="H14" s="164">
        <v>82614</v>
      </c>
      <c r="I14" s="128">
        <v>88129</v>
      </c>
      <c r="J14" s="128">
        <v>93678</v>
      </c>
      <c r="K14" s="128">
        <v>93679</v>
      </c>
      <c r="L14" s="163">
        <f t="shared" si="1"/>
        <v>-22.023190191198381</v>
      </c>
      <c r="M14" s="122">
        <v>20734</v>
      </c>
      <c r="N14" s="128">
        <v>120137</v>
      </c>
      <c r="O14" s="124"/>
    </row>
    <row r="15" spans="1:15" ht="18.95" customHeight="1">
      <c r="A15" s="117" t="s">
        <v>27</v>
      </c>
      <c r="B15" s="122">
        <v>48807</v>
      </c>
      <c r="C15" s="122">
        <v>48807</v>
      </c>
      <c r="D15" s="122">
        <v>38302</v>
      </c>
      <c r="E15" s="122">
        <v>38303</v>
      </c>
      <c r="F15" s="162">
        <f t="shared" si="0"/>
        <v>9.0659307295658866</v>
      </c>
      <c r="G15" s="117" t="s">
        <v>26</v>
      </c>
      <c r="H15" s="164">
        <v>23183</v>
      </c>
      <c r="I15" s="128">
        <v>25586</v>
      </c>
      <c r="J15" s="128">
        <v>29361</v>
      </c>
      <c r="K15" s="128">
        <v>29361</v>
      </c>
      <c r="L15" s="163">
        <f t="shared" si="1"/>
        <v>7.1061175354758683</v>
      </c>
      <c r="M15" s="122">
        <v>35119.124499999998</v>
      </c>
      <c r="N15" s="128">
        <v>27413</v>
      </c>
      <c r="O15" s="124"/>
    </row>
    <row r="16" spans="1:15" ht="18.95" customHeight="1">
      <c r="A16" s="117" t="s">
        <v>29</v>
      </c>
      <c r="B16" s="122">
        <v>93532</v>
      </c>
      <c r="C16" s="122">
        <v>93532</v>
      </c>
      <c r="D16" s="122">
        <v>72148</v>
      </c>
      <c r="E16" s="122">
        <v>72149</v>
      </c>
      <c r="F16" s="162">
        <f t="shared" si="0"/>
        <v>-27.511755013463006</v>
      </c>
      <c r="G16" s="117" t="s">
        <v>28</v>
      </c>
      <c r="H16" s="164">
        <v>87595</v>
      </c>
      <c r="I16" s="128">
        <v>96714</v>
      </c>
      <c r="J16" s="128">
        <v>99716</v>
      </c>
      <c r="K16" s="128">
        <v>99716</v>
      </c>
      <c r="L16" s="163">
        <f t="shared" si="1"/>
        <v>-18.104467805519054</v>
      </c>
      <c r="M16" s="122">
        <v>99532</v>
      </c>
      <c r="N16" s="128">
        <v>121760</v>
      </c>
      <c r="O16" s="124"/>
    </row>
    <row r="17" spans="1:15" ht="18.95" customHeight="1">
      <c r="A17" s="117" t="s">
        <v>31</v>
      </c>
      <c r="B17" s="122">
        <v>22149</v>
      </c>
      <c r="C17" s="122">
        <v>22149</v>
      </c>
      <c r="D17" s="122">
        <v>171</v>
      </c>
      <c r="E17" s="122">
        <v>171</v>
      </c>
      <c r="F17" s="162">
        <f t="shared" si="0"/>
        <v>-99.276955602537001</v>
      </c>
      <c r="G17" s="117" t="s">
        <v>30</v>
      </c>
      <c r="H17" s="164">
        <v>62138</v>
      </c>
      <c r="I17" s="128">
        <v>67054</v>
      </c>
      <c r="J17" s="128">
        <v>52136</v>
      </c>
      <c r="K17" s="128">
        <v>52136</v>
      </c>
      <c r="L17" s="163">
        <f t="shared" si="1"/>
        <v>7.8727938590138837</v>
      </c>
      <c r="M17" s="122">
        <v>23650</v>
      </c>
      <c r="N17" s="128">
        <v>48331</v>
      </c>
      <c r="O17" s="124"/>
    </row>
    <row r="18" spans="1:15" ht="18.95" customHeight="1">
      <c r="A18" s="117" t="s">
        <v>33</v>
      </c>
      <c r="B18" s="122">
        <v>161656</v>
      </c>
      <c r="C18" s="122">
        <v>161656</v>
      </c>
      <c r="D18" s="122">
        <v>252062</v>
      </c>
      <c r="E18" s="122">
        <v>252062</v>
      </c>
      <c r="F18" s="162">
        <f t="shared" si="0"/>
        <v>68.815634376339474</v>
      </c>
      <c r="G18" s="117" t="s">
        <v>32</v>
      </c>
      <c r="H18" s="164">
        <v>13148</v>
      </c>
      <c r="I18" s="128">
        <v>16080</v>
      </c>
      <c r="J18" s="128">
        <v>12500</v>
      </c>
      <c r="K18" s="128">
        <v>12500</v>
      </c>
      <c r="L18" s="163">
        <f t="shared" si="1"/>
        <v>-65.775928156828385</v>
      </c>
      <c r="M18" s="122">
        <v>149312</v>
      </c>
      <c r="N18" s="128">
        <v>36524</v>
      </c>
      <c r="O18" s="124"/>
    </row>
    <row r="19" spans="1:15" ht="18.95" customHeight="1">
      <c r="A19" s="117" t="s">
        <v>533</v>
      </c>
      <c r="B19" s="122">
        <v>109</v>
      </c>
      <c r="C19" s="122">
        <v>109</v>
      </c>
      <c r="D19" s="122">
        <v>66</v>
      </c>
      <c r="E19" s="122">
        <v>67</v>
      </c>
      <c r="F19" s="162">
        <f t="shared" si="0"/>
        <v>3.0769230769230771</v>
      </c>
      <c r="G19" s="117" t="s">
        <v>34</v>
      </c>
      <c r="H19" s="164">
        <v>21110</v>
      </c>
      <c r="I19" s="128">
        <v>19054</v>
      </c>
      <c r="J19" s="128">
        <v>16974</v>
      </c>
      <c r="K19" s="128">
        <v>16974</v>
      </c>
      <c r="L19" s="163">
        <f t="shared" si="1"/>
        <v>-2.6664372957164972</v>
      </c>
      <c r="M19" s="122">
        <v>65</v>
      </c>
      <c r="N19" s="128">
        <v>17439</v>
      </c>
      <c r="O19" s="124"/>
    </row>
    <row r="20" spans="1:15" ht="18.95" customHeight="1">
      <c r="A20" s="117" t="s">
        <v>581</v>
      </c>
      <c r="B20" s="122">
        <v>250</v>
      </c>
      <c r="C20" s="122">
        <v>250</v>
      </c>
      <c r="D20" s="122"/>
      <c r="E20" s="122">
        <v>0</v>
      </c>
      <c r="F20" s="162">
        <f t="shared" si="0"/>
        <v>-100</v>
      </c>
      <c r="G20" s="117" t="s">
        <v>36</v>
      </c>
      <c r="H20" s="164">
        <v>10949</v>
      </c>
      <c r="I20" s="128">
        <v>9931</v>
      </c>
      <c r="J20" s="128">
        <v>7771</v>
      </c>
      <c r="K20" s="128">
        <v>7771</v>
      </c>
      <c r="L20" s="163">
        <f t="shared" si="1"/>
        <v>47.625379939209729</v>
      </c>
      <c r="M20" s="122">
        <v>248</v>
      </c>
      <c r="N20" s="128">
        <v>5264</v>
      </c>
      <c r="O20" s="124"/>
    </row>
    <row r="21" spans="1:15" ht="18.95" customHeight="1">
      <c r="A21" s="117" t="s">
        <v>35</v>
      </c>
      <c r="B21" s="122">
        <f>SUM(B22:B28)</f>
        <v>74306</v>
      </c>
      <c r="C21" s="122">
        <f>SUM(C22:C28)</f>
        <v>74306</v>
      </c>
      <c r="D21" s="122">
        <f>SUM(D22:D28)</f>
        <v>64300</v>
      </c>
      <c r="E21" s="122">
        <f>SUM(E22:E28)</f>
        <v>64300</v>
      </c>
      <c r="F21" s="162">
        <f t="shared" si="0"/>
        <v>-33.691365994840716</v>
      </c>
      <c r="G21" s="117" t="s">
        <v>589</v>
      </c>
      <c r="H21" s="164">
        <v>4368</v>
      </c>
      <c r="I21" s="128">
        <v>4406</v>
      </c>
      <c r="J21" s="128">
        <v>7340</v>
      </c>
      <c r="K21" s="128">
        <v>7340</v>
      </c>
      <c r="L21" s="163">
        <f t="shared" si="1"/>
        <v>156.46401118099232</v>
      </c>
      <c r="M21" s="122">
        <f>SUM(M22:M28)</f>
        <v>96970.780599999998</v>
      </c>
      <c r="N21" s="128">
        <v>2862</v>
      </c>
      <c r="O21" s="124"/>
    </row>
    <row r="22" spans="1:15" ht="18.95" customHeight="1">
      <c r="A22" s="117" t="s">
        <v>37</v>
      </c>
      <c r="B22" s="122">
        <v>25097</v>
      </c>
      <c r="C22" s="122">
        <v>25097</v>
      </c>
      <c r="D22" s="122">
        <v>27056</v>
      </c>
      <c r="E22" s="122">
        <v>27056</v>
      </c>
      <c r="F22" s="162">
        <f t="shared" si="0"/>
        <v>16.540317022742936</v>
      </c>
      <c r="G22" s="117" t="s">
        <v>66</v>
      </c>
      <c r="H22" s="164">
        <v>0</v>
      </c>
      <c r="I22" s="128">
        <v>0</v>
      </c>
      <c r="J22" s="128"/>
      <c r="K22" s="128">
        <v>0</v>
      </c>
      <c r="L22" s="163"/>
      <c r="M22" s="122">
        <v>23216</v>
      </c>
      <c r="N22" s="128">
        <v>0</v>
      </c>
      <c r="O22" s="124"/>
    </row>
    <row r="23" spans="1:15" ht="18.95" customHeight="1">
      <c r="A23" s="117" t="s">
        <v>39</v>
      </c>
      <c r="B23" s="122">
        <v>1226</v>
      </c>
      <c r="C23" s="122">
        <v>1226</v>
      </c>
      <c r="D23" s="122">
        <v>1719</v>
      </c>
      <c r="E23" s="122">
        <v>1719</v>
      </c>
      <c r="F23" s="162">
        <f t="shared" si="0"/>
        <v>50.26223776223776</v>
      </c>
      <c r="G23" s="117" t="s">
        <v>38</v>
      </c>
      <c r="H23" s="164">
        <v>3453</v>
      </c>
      <c r="I23" s="128">
        <v>3453</v>
      </c>
      <c r="J23" s="128">
        <v>4076</v>
      </c>
      <c r="K23" s="128">
        <v>4076</v>
      </c>
      <c r="L23" s="163">
        <f t="shared" si="1"/>
        <v>-73.256348008660851</v>
      </c>
      <c r="M23" s="122">
        <v>1144</v>
      </c>
      <c r="N23" s="128">
        <v>15241</v>
      </c>
      <c r="O23" s="124"/>
    </row>
    <row r="24" spans="1:15" ht="18.95" customHeight="1">
      <c r="A24" s="117" t="s">
        <v>41</v>
      </c>
      <c r="B24" s="122">
        <v>19028</v>
      </c>
      <c r="C24" s="122">
        <v>19028</v>
      </c>
      <c r="D24" s="122">
        <v>14630</v>
      </c>
      <c r="E24" s="122">
        <v>14630</v>
      </c>
      <c r="F24" s="162">
        <f t="shared" si="0"/>
        <v>-60.414524595486775</v>
      </c>
      <c r="G24" s="117" t="s">
        <v>40</v>
      </c>
      <c r="H24" s="164">
        <v>79270</v>
      </c>
      <c r="I24" s="128">
        <v>88583</v>
      </c>
      <c r="J24" s="128">
        <v>50821</v>
      </c>
      <c r="K24" s="128">
        <v>50821</v>
      </c>
      <c r="L24" s="163">
        <f t="shared" si="1"/>
        <v>88.582136628446335</v>
      </c>
      <c r="M24" s="122">
        <v>36958</v>
      </c>
      <c r="N24" s="128">
        <v>26949</v>
      </c>
      <c r="O24" s="124"/>
    </row>
    <row r="25" spans="1:15" ht="18.95" customHeight="1">
      <c r="A25" s="117" t="s">
        <v>43</v>
      </c>
      <c r="B25" s="122">
        <v>18844</v>
      </c>
      <c r="C25" s="122">
        <v>18844</v>
      </c>
      <c r="D25" s="122">
        <v>18787</v>
      </c>
      <c r="E25" s="122">
        <v>18822</v>
      </c>
      <c r="F25" s="162">
        <f t="shared" si="0"/>
        <v>-37.320132140164226</v>
      </c>
      <c r="G25" s="117" t="s">
        <v>42</v>
      </c>
      <c r="H25" s="164">
        <v>1726</v>
      </c>
      <c r="I25" s="128">
        <v>1747</v>
      </c>
      <c r="J25" s="128">
        <v>2003</v>
      </c>
      <c r="K25" s="128">
        <v>2003</v>
      </c>
      <c r="L25" s="163">
        <f t="shared" si="1"/>
        <v>21.836982968369831</v>
      </c>
      <c r="M25" s="122">
        <v>30028.780599999998</v>
      </c>
      <c r="N25" s="128">
        <v>1644</v>
      </c>
      <c r="O25" s="124"/>
    </row>
    <row r="26" spans="1:15" ht="18.95" customHeight="1">
      <c r="A26" s="117" t="s">
        <v>45</v>
      </c>
      <c r="B26" s="122">
        <v>9526</v>
      </c>
      <c r="C26" s="122">
        <v>9526</v>
      </c>
      <c r="D26" s="122">
        <v>0</v>
      </c>
      <c r="E26" s="122">
        <v>0</v>
      </c>
      <c r="F26" s="162">
        <f t="shared" si="0"/>
        <v>-100</v>
      </c>
      <c r="G26" s="117" t="s">
        <v>584</v>
      </c>
      <c r="H26" s="164">
        <v>13655</v>
      </c>
      <c r="I26" s="128">
        <v>12011</v>
      </c>
      <c r="J26" s="128">
        <v>11449</v>
      </c>
      <c r="K26" s="128">
        <v>11449</v>
      </c>
      <c r="L26" s="163">
        <f t="shared" si="1"/>
        <v>-14.578825636051629</v>
      </c>
      <c r="M26" s="122">
        <v>4916</v>
      </c>
      <c r="N26" s="128">
        <v>13403</v>
      </c>
      <c r="O26" s="124"/>
    </row>
    <row r="27" spans="1:15" ht="18.95" customHeight="1">
      <c r="A27" s="117" t="s">
        <v>47</v>
      </c>
      <c r="B27" s="122">
        <v>75</v>
      </c>
      <c r="C27" s="122">
        <v>75</v>
      </c>
      <c r="D27" s="122">
        <v>88</v>
      </c>
      <c r="E27" s="122">
        <v>88</v>
      </c>
      <c r="F27" s="162">
        <f t="shared" si="0"/>
        <v>17.333333333333336</v>
      </c>
      <c r="G27" s="117" t="s">
        <v>750</v>
      </c>
      <c r="H27" s="164">
        <v>29337</v>
      </c>
      <c r="I27" s="128">
        <v>22094</v>
      </c>
      <c r="J27" s="128"/>
      <c r="K27" s="128">
        <v>0</v>
      </c>
      <c r="L27" s="163"/>
      <c r="M27" s="122">
        <v>75</v>
      </c>
      <c r="N27" s="128"/>
      <c r="O27" s="124"/>
    </row>
    <row r="28" spans="1:15" ht="18.95" customHeight="1">
      <c r="A28" s="117" t="s">
        <v>48</v>
      </c>
      <c r="B28" s="122">
        <v>510</v>
      </c>
      <c r="C28" s="122">
        <v>510</v>
      </c>
      <c r="D28" s="122">
        <v>2020</v>
      </c>
      <c r="E28" s="122">
        <v>1985</v>
      </c>
      <c r="F28" s="162">
        <f t="shared" si="0"/>
        <v>213.58609794628754</v>
      </c>
      <c r="G28" s="117" t="s">
        <v>44</v>
      </c>
      <c r="H28" s="164">
        <v>57872</v>
      </c>
      <c r="I28" s="128">
        <v>378</v>
      </c>
      <c r="J28" s="128">
        <v>35</v>
      </c>
      <c r="K28" s="128">
        <v>35</v>
      </c>
      <c r="L28" s="163">
        <f t="shared" si="1"/>
        <v>-92.569002123142255</v>
      </c>
      <c r="M28" s="122">
        <v>633</v>
      </c>
      <c r="N28" s="128">
        <v>471</v>
      </c>
      <c r="O28" s="124"/>
    </row>
    <row r="29" spans="1:15" ht="18.95" customHeight="1">
      <c r="A29" s="116"/>
      <c r="B29" s="122"/>
      <c r="C29" s="122"/>
      <c r="D29" s="122"/>
      <c r="E29" s="122"/>
      <c r="F29" s="162"/>
      <c r="G29" s="117" t="s">
        <v>46</v>
      </c>
      <c r="H29" s="164">
        <v>22884</v>
      </c>
      <c r="I29" s="128">
        <v>24178</v>
      </c>
      <c r="J29" s="128">
        <v>23767</v>
      </c>
      <c r="K29" s="128">
        <v>23767</v>
      </c>
      <c r="L29" s="163">
        <f t="shared" si="1"/>
        <v>6.2497205954669406</v>
      </c>
      <c r="M29" s="122"/>
      <c r="N29" s="128">
        <v>22369</v>
      </c>
      <c r="O29" s="124"/>
    </row>
    <row r="30" spans="1:15" ht="18.95" customHeight="1">
      <c r="A30" s="144" t="s">
        <v>53</v>
      </c>
      <c r="B30" s="120">
        <f>B31+B36+B37+B39+B38+B35</f>
        <v>680772</v>
      </c>
      <c r="C30" s="120">
        <f>C31+C36+C37+C39+C38+C35</f>
        <v>781036</v>
      </c>
      <c r="D30" s="120">
        <f>D31+D36+D37+D39+D38+D35</f>
        <v>818984</v>
      </c>
      <c r="E30" s="120">
        <f>E31+E36+E37+E39+E38+E35</f>
        <v>817808</v>
      </c>
      <c r="F30" s="162">
        <f t="shared" si="0"/>
        <v>-6.8150379777989976</v>
      </c>
      <c r="G30" s="117" t="s">
        <v>67</v>
      </c>
      <c r="H30" s="164">
        <v>6</v>
      </c>
      <c r="I30" s="128">
        <v>6</v>
      </c>
      <c r="J30" s="128">
        <v>6</v>
      </c>
      <c r="K30" s="128">
        <v>6</v>
      </c>
      <c r="L30" s="163">
        <f t="shared" si="1"/>
        <v>20</v>
      </c>
      <c r="M30" s="120">
        <f>M31+M36+M37+M39+M38+M35</f>
        <v>877618</v>
      </c>
      <c r="N30" s="128">
        <v>5</v>
      </c>
      <c r="O30" s="124"/>
    </row>
    <row r="31" spans="1:15" ht="18.95" customHeight="1">
      <c r="A31" s="146" t="s">
        <v>55</v>
      </c>
      <c r="B31" s="122">
        <f>SUM(B32:B34)</f>
        <v>322855</v>
      </c>
      <c r="C31" s="122">
        <f>SUM(C32:C34)</f>
        <v>352320</v>
      </c>
      <c r="D31" s="122">
        <f>SUM(D32:D34)</f>
        <v>379840</v>
      </c>
      <c r="E31" s="122">
        <f>SUM(E32:E34)</f>
        <v>381191</v>
      </c>
      <c r="F31" s="162">
        <f t="shared" si="0"/>
        <v>-20.57991366091073</v>
      </c>
      <c r="G31" s="144" t="s">
        <v>54</v>
      </c>
      <c r="H31" s="165">
        <f>H32+H35+H36+H37+H38+H39</f>
        <v>283897</v>
      </c>
      <c r="I31" s="127">
        <f t="shared" ref="I31:K31" si="2">I32+I35+I36+I37+I38+I39</f>
        <v>318422</v>
      </c>
      <c r="J31" s="127">
        <f>J32+J35+J36+J37+J38+J39</f>
        <v>498830</v>
      </c>
      <c r="K31" s="127">
        <f t="shared" si="2"/>
        <v>497654</v>
      </c>
      <c r="L31" s="163">
        <f t="shared" si="1"/>
        <v>-2.3748430634023854</v>
      </c>
      <c r="M31" s="122">
        <f>SUM(M32:M34)</f>
        <v>479968</v>
      </c>
      <c r="N31" s="127">
        <f t="shared" ref="N31" si="3">N32+N35+N36+N37+N38+N39</f>
        <v>509760</v>
      </c>
    </row>
    <row r="32" spans="1:15" ht="18.95" customHeight="1">
      <c r="A32" s="117" t="s">
        <v>57</v>
      </c>
      <c r="B32" s="122">
        <v>78545</v>
      </c>
      <c r="C32" s="122">
        <v>78552</v>
      </c>
      <c r="D32" s="122">
        <v>78545</v>
      </c>
      <c r="E32" s="122">
        <v>78545</v>
      </c>
      <c r="F32" s="162">
        <f t="shared" si="0"/>
        <v>0</v>
      </c>
      <c r="G32" s="117" t="s">
        <v>208</v>
      </c>
      <c r="H32" s="166">
        <f>SUM(H33:H34)</f>
        <v>86622</v>
      </c>
      <c r="I32" s="129">
        <f t="shared" ref="I32:K32" si="4">SUM(I33:I34)</f>
        <v>121147</v>
      </c>
      <c r="J32" s="129">
        <f t="shared" si="4"/>
        <v>118126</v>
      </c>
      <c r="K32" s="129">
        <f t="shared" si="4"/>
        <v>118126</v>
      </c>
      <c r="L32" s="163">
        <f t="shared" si="1"/>
        <v>-12.346677549808927</v>
      </c>
      <c r="M32" s="122">
        <v>78545</v>
      </c>
      <c r="N32" s="129">
        <f t="shared" ref="N32" si="5">SUM(N33:N34)</f>
        <v>134765</v>
      </c>
    </row>
    <row r="33" spans="1:14" ht="18.95" customHeight="1">
      <c r="A33" s="117" t="s">
        <v>59</v>
      </c>
      <c r="B33" s="122">
        <v>207495</v>
      </c>
      <c r="C33" s="122">
        <v>213517</v>
      </c>
      <c r="D33" s="122">
        <v>227878</v>
      </c>
      <c r="E33" s="122">
        <v>227878</v>
      </c>
      <c r="F33" s="162">
        <f t="shared" si="0"/>
        <v>-20.557649199747601</v>
      </c>
      <c r="G33" s="117" t="s">
        <v>751</v>
      </c>
      <c r="H33" s="166">
        <v>64002</v>
      </c>
      <c r="I33" s="129">
        <v>64002</v>
      </c>
      <c r="J33" s="129">
        <v>67621</v>
      </c>
      <c r="K33" s="129">
        <v>67618</v>
      </c>
      <c r="L33" s="163">
        <f t="shared" si="1"/>
        <v>2.6069802731411231</v>
      </c>
      <c r="M33" s="122">
        <v>286847</v>
      </c>
      <c r="N33" s="129">
        <v>65900</v>
      </c>
    </row>
    <row r="34" spans="1:14" ht="18.95" customHeight="1">
      <c r="A34" s="117" t="s">
        <v>61</v>
      </c>
      <c r="B34" s="122">
        <v>36815</v>
      </c>
      <c r="C34" s="122">
        <v>60251</v>
      </c>
      <c r="D34" s="122">
        <v>73417</v>
      </c>
      <c r="E34" s="122">
        <v>74768</v>
      </c>
      <c r="F34" s="162">
        <f t="shared" si="0"/>
        <v>-34.743750872783131</v>
      </c>
      <c r="G34" s="117" t="s">
        <v>752</v>
      </c>
      <c r="H34" s="166">
        <v>22620</v>
      </c>
      <c r="I34" s="129">
        <v>57145</v>
      </c>
      <c r="J34" s="129">
        <v>50505</v>
      </c>
      <c r="K34" s="129">
        <v>50508</v>
      </c>
      <c r="L34" s="163">
        <f t="shared" si="1"/>
        <v>-26.656501851448489</v>
      </c>
      <c r="M34" s="122">
        <v>114576</v>
      </c>
      <c r="N34" s="129">
        <v>68865</v>
      </c>
    </row>
    <row r="35" spans="1:14" ht="18.95" customHeight="1">
      <c r="A35" s="117" t="s">
        <v>207</v>
      </c>
      <c r="B35" s="122">
        <v>4800</v>
      </c>
      <c r="C35" s="122">
        <v>4800</v>
      </c>
      <c r="D35" s="122">
        <v>15075</v>
      </c>
      <c r="E35" s="122">
        <v>15076</v>
      </c>
      <c r="F35" s="162">
        <f t="shared" si="0"/>
        <v>111.7118382249684</v>
      </c>
      <c r="G35" s="117" t="s">
        <v>56</v>
      </c>
      <c r="H35" s="166">
        <v>100000</v>
      </c>
      <c r="I35" s="129">
        <v>100000</v>
      </c>
      <c r="J35" s="129">
        <v>81875</v>
      </c>
      <c r="K35" s="129">
        <v>82018</v>
      </c>
      <c r="L35" s="163">
        <f t="shared" si="1"/>
        <v>-32.023272775493965</v>
      </c>
      <c r="M35" s="122">
        <v>7121</v>
      </c>
      <c r="N35" s="129">
        <v>120656</v>
      </c>
    </row>
    <row r="36" spans="1:14" ht="18.95" customHeight="1">
      <c r="A36" s="117" t="s">
        <v>63</v>
      </c>
      <c r="B36" s="122">
        <v>95000</v>
      </c>
      <c r="C36" s="122">
        <v>115000</v>
      </c>
      <c r="D36" s="122">
        <v>115000</v>
      </c>
      <c r="E36" s="122">
        <v>115000</v>
      </c>
      <c r="F36" s="162">
        <f t="shared" si="0"/>
        <v>1.5004413062665489</v>
      </c>
      <c r="G36" s="117" t="s">
        <v>564</v>
      </c>
      <c r="H36" s="166">
        <v>97275</v>
      </c>
      <c r="I36" s="129">
        <v>97275</v>
      </c>
      <c r="J36" s="129">
        <v>97116</v>
      </c>
      <c r="K36" s="129">
        <v>97116</v>
      </c>
      <c r="L36" s="163">
        <f t="shared" si="1"/>
        <v>21.728231032451337</v>
      </c>
      <c r="M36" s="122">
        <v>113300</v>
      </c>
      <c r="N36" s="129">
        <v>79781</v>
      </c>
    </row>
    <row r="37" spans="1:14" ht="18.95" customHeight="1">
      <c r="A37" s="147" t="s">
        <v>65</v>
      </c>
      <c r="B37" s="122">
        <v>93222</v>
      </c>
      <c r="C37" s="122">
        <v>93222</v>
      </c>
      <c r="D37" s="122">
        <v>93222</v>
      </c>
      <c r="E37" s="122">
        <v>93222</v>
      </c>
      <c r="F37" s="162">
        <f t="shared" si="0"/>
        <v>6.6894033899080991</v>
      </c>
      <c r="G37" s="117" t="s">
        <v>62</v>
      </c>
      <c r="H37" s="164"/>
      <c r="I37" s="129"/>
      <c r="J37" s="129">
        <v>121892</v>
      </c>
      <c r="K37" s="129">
        <v>121846</v>
      </c>
      <c r="L37" s="163">
        <f t="shared" si="1"/>
        <v>30.705198343738605</v>
      </c>
      <c r="M37" s="122">
        <v>87377</v>
      </c>
      <c r="N37" s="129">
        <v>93222</v>
      </c>
    </row>
    <row r="38" spans="1:14" ht="18.95" customHeight="1">
      <c r="A38" s="147" t="s">
        <v>82</v>
      </c>
      <c r="B38" s="122">
        <v>86413</v>
      </c>
      <c r="C38" s="122">
        <v>137212</v>
      </c>
      <c r="D38" s="122">
        <v>137365</v>
      </c>
      <c r="E38" s="122">
        <v>134837</v>
      </c>
      <c r="F38" s="162">
        <f t="shared" si="0"/>
        <v>-1.1123305549787917E-2</v>
      </c>
      <c r="G38" s="117" t="s">
        <v>906</v>
      </c>
      <c r="H38" s="164"/>
      <c r="I38" s="129"/>
      <c r="J38" s="129">
        <v>77293</v>
      </c>
      <c r="K38" s="129">
        <v>78548</v>
      </c>
      <c r="L38" s="163">
        <f t="shared" si="1"/>
        <v>8.4095716215183094E-2</v>
      </c>
      <c r="M38" s="122">
        <v>134852</v>
      </c>
      <c r="N38" s="129">
        <v>78482</v>
      </c>
    </row>
    <row r="39" spans="1:14">
      <c r="A39" s="117" t="s">
        <v>905</v>
      </c>
      <c r="B39" s="122">
        <v>78482</v>
      </c>
      <c r="C39" s="122">
        <v>78482</v>
      </c>
      <c r="D39" s="122">
        <v>78482</v>
      </c>
      <c r="E39" s="122">
        <v>78482</v>
      </c>
      <c r="F39" s="162">
        <f t="shared" si="0"/>
        <v>42.694545454545455</v>
      </c>
      <c r="G39" s="117" t="s">
        <v>753</v>
      </c>
      <c r="H39" s="167"/>
      <c r="I39" s="153"/>
      <c r="J39" s="129">
        <v>2528</v>
      </c>
      <c r="K39" s="129"/>
      <c r="L39" s="163">
        <f t="shared" si="1"/>
        <v>-100</v>
      </c>
      <c r="M39" s="122">
        <v>55000</v>
      </c>
      <c r="N39" s="129">
        <v>2854</v>
      </c>
    </row>
    <row r="41" spans="1:14">
      <c r="B41" s="124"/>
    </row>
    <row r="42" spans="1:14">
      <c r="B42" s="124"/>
    </row>
    <row r="45" spans="1:14">
      <c r="B45" s="124"/>
    </row>
  </sheetData>
  <mergeCells count="4">
    <mergeCell ref="B2:C2"/>
    <mergeCell ref="A3:F3"/>
    <mergeCell ref="G3:L3"/>
    <mergeCell ref="A1:L1"/>
  </mergeCells>
  <phoneticPr fontId="3" type="noConversion"/>
  <printOptions horizontalCentered="1"/>
  <pageMargins left="0.70866141732283472" right="0.70866141732283472" top="0.51" bottom="0.56000000000000005" header="0.31496062992125984" footer="0.31496062992125984"/>
  <pageSetup paperSize="9" firstPageNumber="8" orientation="portrait" useFirstPageNumber="1" r:id="rId1"/>
  <headerFooter alignWithMargins="0">
    <oddFooter>&amp;C第 &amp;P页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3"/>
  <sheetViews>
    <sheetView workbookViewId="0">
      <selection sqref="A1:B1"/>
    </sheetView>
  </sheetViews>
  <sheetFormatPr defaultRowHeight="13.5"/>
  <cols>
    <col min="1" max="1" width="50.5" style="50" customWidth="1"/>
    <col min="2" max="2" width="21.125" customWidth="1"/>
  </cols>
  <sheetData>
    <row r="1" spans="1:2" ht="21">
      <c r="A1" s="243" t="s">
        <v>1512</v>
      </c>
      <c r="B1" s="243"/>
    </row>
    <row r="2" spans="1:2">
      <c r="A2" s="88" t="s">
        <v>525</v>
      </c>
      <c r="B2" s="89" t="s">
        <v>75</v>
      </c>
    </row>
    <row r="3" spans="1:2">
      <c r="A3" s="90" t="s">
        <v>194</v>
      </c>
      <c r="B3" s="90" t="s">
        <v>85</v>
      </c>
    </row>
    <row r="4" spans="1:2">
      <c r="A4" s="91" t="s">
        <v>1110</v>
      </c>
      <c r="B4" s="108">
        <v>1033477</v>
      </c>
    </row>
    <row r="5" spans="1:2">
      <c r="A5" s="93" t="s">
        <v>11</v>
      </c>
      <c r="B5" s="108">
        <v>72195</v>
      </c>
    </row>
    <row r="6" spans="1:2">
      <c r="A6" s="93" t="s">
        <v>229</v>
      </c>
      <c r="B6" s="108">
        <v>2673</v>
      </c>
    </row>
    <row r="7" spans="1:2">
      <c r="A7" s="92" t="s">
        <v>230</v>
      </c>
      <c r="B7" s="109">
        <v>1217</v>
      </c>
    </row>
    <row r="8" spans="1:2">
      <c r="A8" s="92" t="s">
        <v>231</v>
      </c>
      <c r="B8" s="109">
        <v>33</v>
      </c>
    </row>
    <row r="9" spans="1:2">
      <c r="A9" s="92" t="s">
        <v>232</v>
      </c>
      <c r="B9" s="109">
        <v>199</v>
      </c>
    </row>
    <row r="10" spans="1:2">
      <c r="A10" s="92" t="s">
        <v>233</v>
      </c>
      <c r="B10" s="109">
        <v>40</v>
      </c>
    </row>
    <row r="11" spans="1:2">
      <c r="A11" s="92" t="s">
        <v>234</v>
      </c>
      <c r="B11" s="109">
        <v>84</v>
      </c>
    </row>
    <row r="12" spans="1:2">
      <c r="A12" s="92" t="s">
        <v>235</v>
      </c>
      <c r="B12" s="109">
        <v>131</v>
      </c>
    </row>
    <row r="13" spans="1:2">
      <c r="A13" s="92" t="s">
        <v>1062</v>
      </c>
      <c r="B13" s="109">
        <v>4</v>
      </c>
    </row>
    <row r="14" spans="1:2">
      <c r="A14" s="92" t="s">
        <v>236</v>
      </c>
      <c r="B14" s="109">
        <v>125</v>
      </c>
    </row>
    <row r="15" spans="1:2">
      <c r="A15" s="92" t="s">
        <v>237</v>
      </c>
      <c r="B15" s="109">
        <v>841</v>
      </c>
    </row>
    <row r="16" spans="1:2">
      <c r="A16" s="93" t="s">
        <v>238</v>
      </c>
      <c r="B16" s="108">
        <v>1379</v>
      </c>
    </row>
    <row r="17" spans="1:2">
      <c r="A17" s="92" t="s">
        <v>230</v>
      </c>
      <c r="B17" s="109">
        <v>859</v>
      </c>
    </row>
    <row r="18" spans="1:2">
      <c r="A18" s="92" t="s">
        <v>231</v>
      </c>
      <c r="B18" s="109">
        <v>189</v>
      </c>
    </row>
    <row r="19" spans="1:2">
      <c r="A19" s="92" t="s">
        <v>239</v>
      </c>
      <c r="B19" s="109">
        <v>124</v>
      </c>
    </row>
    <row r="20" spans="1:2">
      <c r="A20" s="92" t="s">
        <v>240</v>
      </c>
      <c r="B20" s="109">
        <v>64</v>
      </c>
    </row>
    <row r="21" spans="1:2">
      <c r="A21" s="92" t="s">
        <v>236</v>
      </c>
      <c r="B21" s="109">
        <v>143</v>
      </c>
    </row>
    <row r="22" spans="1:2">
      <c r="A22" s="93" t="s">
        <v>241</v>
      </c>
      <c r="B22" s="108">
        <v>19389</v>
      </c>
    </row>
    <row r="23" spans="1:2">
      <c r="A23" s="92" t="s">
        <v>230</v>
      </c>
      <c r="B23" s="109">
        <v>9580</v>
      </c>
    </row>
    <row r="24" spans="1:2">
      <c r="A24" s="92" t="s">
        <v>231</v>
      </c>
      <c r="B24" s="109">
        <v>4157</v>
      </c>
    </row>
    <row r="25" spans="1:2">
      <c r="A25" s="92" t="s">
        <v>242</v>
      </c>
      <c r="B25" s="109">
        <v>113</v>
      </c>
    </row>
    <row r="26" spans="1:2">
      <c r="A26" s="92" t="s">
        <v>1063</v>
      </c>
      <c r="B26" s="109">
        <v>67</v>
      </c>
    </row>
    <row r="27" spans="1:2">
      <c r="A27" s="92" t="s">
        <v>243</v>
      </c>
      <c r="B27" s="109">
        <v>1219</v>
      </c>
    </row>
    <row r="28" spans="1:2">
      <c r="A28" s="92" t="s">
        <v>244</v>
      </c>
      <c r="B28" s="109">
        <v>554</v>
      </c>
    </row>
    <row r="29" spans="1:2">
      <c r="A29" s="92" t="s">
        <v>236</v>
      </c>
      <c r="B29" s="109">
        <v>768</v>
      </c>
    </row>
    <row r="30" spans="1:2">
      <c r="A30" s="92" t="s">
        <v>245</v>
      </c>
      <c r="B30" s="109">
        <v>2931</v>
      </c>
    </row>
    <row r="31" spans="1:2">
      <c r="A31" s="93" t="s">
        <v>246</v>
      </c>
      <c r="B31" s="108">
        <v>2363</v>
      </c>
    </row>
    <row r="32" spans="1:2">
      <c r="A32" s="92" t="s">
        <v>230</v>
      </c>
      <c r="B32" s="109">
        <v>825</v>
      </c>
    </row>
    <row r="33" spans="1:2">
      <c r="A33" s="92" t="s">
        <v>231</v>
      </c>
      <c r="B33" s="109">
        <v>1348</v>
      </c>
    </row>
    <row r="34" spans="1:2">
      <c r="A34" s="92" t="s">
        <v>247</v>
      </c>
      <c r="B34" s="109">
        <v>1</v>
      </c>
    </row>
    <row r="35" spans="1:2">
      <c r="A35" s="92" t="s">
        <v>236</v>
      </c>
      <c r="B35" s="109">
        <v>189</v>
      </c>
    </row>
    <row r="36" spans="1:2">
      <c r="A36" s="93" t="s">
        <v>248</v>
      </c>
      <c r="B36" s="108">
        <v>3191</v>
      </c>
    </row>
    <row r="37" spans="1:2">
      <c r="A37" s="92" t="s">
        <v>230</v>
      </c>
      <c r="B37" s="109">
        <v>618</v>
      </c>
    </row>
    <row r="38" spans="1:2">
      <c r="A38" s="92" t="s">
        <v>809</v>
      </c>
      <c r="B38" s="109">
        <v>55</v>
      </c>
    </row>
    <row r="39" spans="1:2">
      <c r="A39" s="92" t="s">
        <v>249</v>
      </c>
      <c r="B39" s="109">
        <v>71</v>
      </c>
    </row>
    <row r="40" spans="1:2">
      <c r="A40" s="92" t="s">
        <v>810</v>
      </c>
      <c r="B40" s="109">
        <v>25</v>
      </c>
    </row>
    <row r="41" spans="1:2">
      <c r="A41" s="92" t="s">
        <v>250</v>
      </c>
      <c r="B41" s="109">
        <v>1872</v>
      </c>
    </row>
    <row r="42" spans="1:2">
      <c r="A42" s="92" t="s">
        <v>251</v>
      </c>
      <c r="B42" s="109">
        <v>550</v>
      </c>
    </row>
    <row r="43" spans="1:2">
      <c r="A43" s="93" t="s">
        <v>252</v>
      </c>
      <c r="B43" s="108">
        <v>6045</v>
      </c>
    </row>
    <row r="44" spans="1:2">
      <c r="A44" s="92" t="s">
        <v>230</v>
      </c>
      <c r="B44" s="109">
        <v>2322</v>
      </c>
    </row>
    <row r="45" spans="1:2">
      <c r="A45" s="92" t="s">
        <v>231</v>
      </c>
      <c r="B45" s="109">
        <v>768</v>
      </c>
    </row>
    <row r="46" spans="1:2">
      <c r="A46" s="92" t="s">
        <v>253</v>
      </c>
      <c r="B46" s="109">
        <v>352</v>
      </c>
    </row>
    <row r="47" spans="1:2">
      <c r="A47" s="92" t="s">
        <v>236</v>
      </c>
      <c r="B47" s="109">
        <v>67</v>
      </c>
    </row>
    <row r="48" spans="1:2">
      <c r="A48" s="92" t="s">
        <v>254</v>
      </c>
      <c r="B48" s="109">
        <v>2536</v>
      </c>
    </row>
    <row r="49" spans="1:2">
      <c r="A49" s="93" t="s">
        <v>255</v>
      </c>
      <c r="B49" s="108">
        <v>5797</v>
      </c>
    </row>
    <row r="50" spans="1:2">
      <c r="A50" s="92" t="s">
        <v>1064</v>
      </c>
      <c r="B50" s="109">
        <v>5797</v>
      </c>
    </row>
    <row r="51" spans="1:2">
      <c r="A51" s="93" t="s">
        <v>256</v>
      </c>
      <c r="B51" s="108">
        <v>700</v>
      </c>
    </row>
    <row r="52" spans="1:2">
      <c r="A52" s="92" t="s">
        <v>617</v>
      </c>
      <c r="B52" s="109">
        <v>700</v>
      </c>
    </row>
    <row r="53" spans="1:2">
      <c r="A53" s="93" t="s">
        <v>259</v>
      </c>
      <c r="B53" s="108">
        <v>4125</v>
      </c>
    </row>
    <row r="54" spans="1:2">
      <c r="A54" s="92" t="s">
        <v>230</v>
      </c>
      <c r="B54" s="109">
        <v>2939</v>
      </c>
    </row>
    <row r="55" spans="1:2">
      <c r="A55" s="92" t="s">
        <v>231</v>
      </c>
      <c r="B55" s="109">
        <v>898</v>
      </c>
    </row>
    <row r="56" spans="1:2">
      <c r="A56" s="92" t="s">
        <v>811</v>
      </c>
      <c r="B56" s="109">
        <v>2</v>
      </c>
    </row>
    <row r="57" spans="1:2">
      <c r="A57" s="92" t="s">
        <v>236</v>
      </c>
      <c r="B57" s="109">
        <v>197</v>
      </c>
    </row>
    <row r="58" spans="1:2">
      <c r="A58" s="92" t="s">
        <v>537</v>
      </c>
      <c r="B58" s="109">
        <v>89</v>
      </c>
    </row>
    <row r="59" spans="1:2">
      <c r="A59" s="93" t="s">
        <v>260</v>
      </c>
      <c r="B59" s="108">
        <v>2128</v>
      </c>
    </row>
    <row r="60" spans="1:2">
      <c r="A60" s="92" t="s">
        <v>230</v>
      </c>
      <c r="B60" s="109">
        <v>696</v>
      </c>
    </row>
    <row r="61" spans="1:2">
      <c r="A61" s="92" t="s">
        <v>231</v>
      </c>
      <c r="B61" s="109">
        <v>762</v>
      </c>
    </row>
    <row r="62" spans="1:2">
      <c r="A62" s="92" t="s">
        <v>1065</v>
      </c>
      <c r="B62" s="109">
        <v>8</v>
      </c>
    </row>
    <row r="63" spans="1:2">
      <c r="A63" s="92" t="s">
        <v>236</v>
      </c>
      <c r="B63" s="109">
        <v>329</v>
      </c>
    </row>
    <row r="64" spans="1:2">
      <c r="A64" s="92" t="s">
        <v>261</v>
      </c>
      <c r="B64" s="109">
        <v>333</v>
      </c>
    </row>
    <row r="65" spans="1:2">
      <c r="A65" s="93" t="s">
        <v>262</v>
      </c>
      <c r="B65" s="108">
        <v>20</v>
      </c>
    </row>
    <row r="66" spans="1:2">
      <c r="A66" s="92" t="s">
        <v>263</v>
      </c>
      <c r="B66" s="109">
        <v>20</v>
      </c>
    </row>
    <row r="67" spans="1:2">
      <c r="A67" s="93" t="s">
        <v>264</v>
      </c>
      <c r="B67" s="108">
        <v>816</v>
      </c>
    </row>
    <row r="68" spans="1:2">
      <c r="A68" s="92" t="s">
        <v>230</v>
      </c>
      <c r="B68" s="109">
        <v>317</v>
      </c>
    </row>
    <row r="69" spans="1:2">
      <c r="A69" s="92" t="s">
        <v>265</v>
      </c>
      <c r="B69" s="109">
        <v>499</v>
      </c>
    </row>
    <row r="70" spans="1:2">
      <c r="A70" s="93" t="s">
        <v>266</v>
      </c>
      <c r="B70" s="108">
        <v>1263</v>
      </c>
    </row>
    <row r="71" spans="1:2">
      <c r="A71" s="92" t="s">
        <v>230</v>
      </c>
      <c r="B71" s="109">
        <v>393</v>
      </c>
    </row>
    <row r="72" spans="1:2">
      <c r="A72" s="92" t="s">
        <v>231</v>
      </c>
      <c r="B72" s="109">
        <v>304</v>
      </c>
    </row>
    <row r="73" spans="1:2">
      <c r="A73" s="92" t="s">
        <v>240</v>
      </c>
      <c r="B73" s="109">
        <v>222</v>
      </c>
    </row>
    <row r="74" spans="1:2">
      <c r="A74" s="92" t="s">
        <v>236</v>
      </c>
      <c r="B74" s="109">
        <v>60</v>
      </c>
    </row>
    <row r="75" spans="1:2">
      <c r="A75" s="92" t="s">
        <v>267</v>
      </c>
      <c r="B75" s="109">
        <v>284</v>
      </c>
    </row>
    <row r="76" spans="1:2">
      <c r="A76" s="93" t="s">
        <v>268</v>
      </c>
      <c r="B76" s="108">
        <v>2710</v>
      </c>
    </row>
    <row r="77" spans="1:2">
      <c r="A77" s="92" t="s">
        <v>230</v>
      </c>
      <c r="B77" s="109">
        <v>723</v>
      </c>
    </row>
    <row r="78" spans="1:2">
      <c r="A78" s="92" t="s">
        <v>231</v>
      </c>
      <c r="B78" s="109">
        <v>611</v>
      </c>
    </row>
    <row r="79" spans="1:2">
      <c r="A79" s="92" t="s">
        <v>242</v>
      </c>
      <c r="B79" s="109">
        <v>50</v>
      </c>
    </row>
    <row r="80" spans="1:2">
      <c r="A80" s="92" t="s">
        <v>236</v>
      </c>
      <c r="B80" s="109">
        <v>226</v>
      </c>
    </row>
    <row r="81" spans="1:2">
      <c r="A81" s="92" t="s">
        <v>269</v>
      </c>
      <c r="B81" s="109">
        <v>1100</v>
      </c>
    </row>
    <row r="82" spans="1:2">
      <c r="A82" s="93" t="s">
        <v>270</v>
      </c>
      <c r="B82" s="108">
        <v>2920</v>
      </c>
    </row>
    <row r="83" spans="1:2">
      <c r="A83" s="92" t="s">
        <v>230</v>
      </c>
      <c r="B83" s="109">
        <v>2100</v>
      </c>
    </row>
    <row r="84" spans="1:2">
      <c r="A84" s="92" t="s">
        <v>231</v>
      </c>
      <c r="B84" s="109">
        <v>515</v>
      </c>
    </row>
    <row r="85" spans="1:2">
      <c r="A85" s="92" t="s">
        <v>236</v>
      </c>
      <c r="B85" s="109">
        <v>159</v>
      </c>
    </row>
    <row r="86" spans="1:2">
      <c r="A86" s="92" t="s">
        <v>812</v>
      </c>
      <c r="B86" s="109">
        <v>146</v>
      </c>
    </row>
    <row r="87" spans="1:2">
      <c r="A87" s="93" t="s">
        <v>271</v>
      </c>
      <c r="B87" s="108">
        <v>2647</v>
      </c>
    </row>
    <row r="88" spans="1:2">
      <c r="A88" s="92" t="s">
        <v>230</v>
      </c>
      <c r="B88" s="109">
        <v>734</v>
      </c>
    </row>
    <row r="89" spans="1:2">
      <c r="A89" s="92" t="s">
        <v>231</v>
      </c>
      <c r="B89" s="109">
        <v>232</v>
      </c>
    </row>
    <row r="90" spans="1:2">
      <c r="A90" s="92" t="s">
        <v>236</v>
      </c>
      <c r="B90" s="109">
        <v>151</v>
      </c>
    </row>
    <row r="91" spans="1:2">
      <c r="A91" s="92" t="s">
        <v>272</v>
      </c>
      <c r="B91" s="109">
        <v>1530</v>
      </c>
    </row>
    <row r="92" spans="1:2">
      <c r="A92" s="93" t="s">
        <v>273</v>
      </c>
      <c r="B92" s="108">
        <v>2186</v>
      </c>
    </row>
    <row r="93" spans="1:2">
      <c r="A93" s="92" t="s">
        <v>230</v>
      </c>
      <c r="B93" s="109">
        <v>679</v>
      </c>
    </row>
    <row r="94" spans="1:2">
      <c r="A94" s="92" t="s">
        <v>231</v>
      </c>
      <c r="B94" s="109">
        <v>671</v>
      </c>
    </row>
    <row r="95" spans="1:2">
      <c r="A95" s="92" t="s">
        <v>236</v>
      </c>
      <c r="B95" s="109">
        <v>58</v>
      </c>
    </row>
    <row r="96" spans="1:2">
      <c r="A96" s="92" t="s">
        <v>538</v>
      </c>
      <c r="B96" s="109">
        <v>778</v>
      </c>
    </row>
    <row r="97" spans="1:2">
      <c r="A97" s="93" t="s">
        <v>274</v>
      </c>
      <c r="B97" s="108">
        <v>765</v>
      </c>
    </row>
    <row r="98" spans="1:2">
      <c r="A98" s="92" t="s">
        <v>230</v>
      </c>
      <c r="B98" s="109">
        <v>205</v>
      </c>
    </row>
    <row r="99" spans="1:2">
      <c r="A99" s="92" t="s">
        <v>231</v>
      </c>
      <c r="B99" s="109">
        <v>191</v>
      </c>
    </row>
    <row r="100" spans="1:2">
      <c r="A100" s="92" t="s">
        <v>618</v>
      </c>
      <c r="B100" s="109">
        <v>35</v>
      </c>
    </row>
    <row r="101" spans="1:2">
      <c r="A101" s="92" t="s">
        <v>236</v>
      </c>
      <c r="B101" s="109">
        <v>209</v>
      </c>
    </row>
    <row r="102" spans="1:2">
      <c r="A102" s="92" t="s">
        <v>275</v>
      </c>
      <c r="B102" s="109">
        <v>125</v>
      </c>
    </row>
    <row r="103" spans="1:2">
      <c r="A103" s="93" t="s">
        <v>276</v>
      </c>
      <c r="B103" s="108">
        <v>5806</v>
      </c>
    </row>
    <row r="104" spans="1:2">
      <c r="A104" s="92" t="s">
        <v>230</v>
      </c>
      <c r="B104" s="109">
        <v>2244</v>
      </c>
    </row>
    <row r="105" spans="1:2">
      <c r="A105" s="92" t="s">
        <v>231</v>
      </c>
      <c r="B105" s="109">
        <v>2553</v>
      </c>
    </row>
    <row r="106" spans="1:2">
      <c r="A106" s="92" t="s">
        <v>236</v>
      </c>
      <c r="B106" s="109">
        <v>224</v>
      </c>
    </row>
    <row r="107" spans="1:2">
      <c r="A107" s="92" t="s">
        <v>277</v>
      </c>
      <c r="B107" s="109">
        <v>785</v>
      </c>
    </row>
    <row r="108" spans="1:2">
      <c r="A108" s="93" t="s">
        <v>619</v>
      </c>
      <c r="B108" s="108">
        <v>1193</v>
      </c>
    </row>
    <row r="109" spans="1:2">
      <c r="A109" s="92" t="s">
        <v>230</v>
      </c>
      <c r="B109" s="109">
        <v>108</v>
      </c>
    </row>
    <row r="110" spans="1:2">
      <c r="A110" s="92" t="s">
        <v>231</v>
      </c>
      <c r="B110" s="109">
        <v>851</v>
      </c>
    </row>
    <row r="111" spans="1:2">
      <c r="A111" s="92" t="s">
        <v>236</v>
      </c>
      <c r="B111" s="109">
        <v>234</v>
      </c>
    </row>
    <row r="112" spans="1:2">
      <c r="A112" s="93" t="s">
        <v>620</v>
      </c>
      <c r="B112" s="108">
        <v>3683</v>
      </c>
    </row>
    <row r="113" spans="1:2">
      <c r="A113" s="92" t="s">
        <v>813</v>
      </c>
      <c r="B113" s="109">
        <v>450</v>
      </c>
    </row>
    <row r="114" spans="1:2">
      <c r="A114" s="92" t="s">
        <v>814</v>
      </c>
      <c r="B114" s="109">
        <v>295</v>
      </c>
    </row>
    <row r="115" spans="1:2">
      <c r="A115" s="92" t="s">
        <v>253</v>
      </c>
      <c r="B115" s="109">
        <v>30</v>
      </c>
    </row>
    <row r="116" spans="1:2">
      <c r="A116" s="92" t="s">
        <v>815</v>
      </c>
      <c r="B116" s="109">
        <v>1150</v>
      </c>
    </row>
    <row r="117" spans="1:2">
      <c r="A117" s="92" t="s">
        <v>816</v>
      </c>
      <c r="B117" s="109">
        <v>556</v>
      </c>
    </row>
    <row r="118" spans="1:2">
      <c r="A118" s="92" t="s">
        <v>621</v>
      </c>
      <c r="B118" s="109">
        <v>1202</v>
      </c>
    </row>
    <row r="119" spans="1:2">
      <c r="A119" s="93" t="s">
        <v>278</v>
      </c>
      <c r="B119" s="108">
        <v>396</v>
      </c>
    </row>
    <row r="120" spans="1:2">
      <c r="A120" s="92" t="s">
        <v>279</v>
      </c>
      <c r="B120" s="109">
        <v>396</v>
      </c>
    </row>
    <row r="121" spans="1:2">
      <c r="A121" s="93" t="s">
        <v>13</v>
      </c>
      <c r="B121" s="108">
        <v>2228</v>
      </c>
    </row>
    <row r="122" spans="1:2">
      <c r="A122" s="93" t="s">
        <v>280</v>
      </c>
      <c r="B122" s="108">
        <v>2228</v>
      </c>
    </row>
    <row r="123" spans="1:2">
      <c r="A123" s="92" t="s">
        <v>281</v>
      </c>
      <c r="B123" s="109">
        <v>592</v>
      </c>
    </row>
    <row r="124" spans="1:2">
      <c r="A124" s="92" t="s">
        <v>282</v>
      </c>
      <c r="B124" s="109">
        <v>404</v>
      </c>
    </row>
    <row r="125" spans="1:2">
      <c r="A125" s="92" t="s">
        <v>283</v>
      </c>
      <c r="B125" s="109">
        <v>34</v>
      </c>
    </row>
    <row r="126" spans="1:2">
      <c r="A126" s="92" t="s">
        <v>284</v>
      </c>
      <c r="B126" s="109">
        <v>324</v>
      </c>
    </row>
    <row r="127" spans="1:2">
      <c r="A127" s="92" t="s">
        <v>285</v>
      </c>
      <c r="B127" s="109">
        <v>873</v>
      </c>
    </row>
    <row r="128" spans="1:2">
      <c r="A128" s="93" t="s">
        <v>14</v>
      </c>
      <c r="B128" s="108">
        <v>98037</v>
      </c>
    </row>
    <row r="129" spans="1:2">
      <c r="A129" s="93" t="s">
        <v>286</v>
      </c>
      <c r="B129" s="108">
        <v>84435</v>
      </c>
    </row>
    <row r="130" spans="1:2">
      <c r="A130" s="92" t="s">
        <v>230</v>
      </c>
      <c r="B130" s="109">
        <v>63405</v>
      </c>
    </row>
    <row r="131" spans="1:2">
      <c r="A131" s="92" t="s">
        <v>231</v>
      </c>
      <c r="B131" s="109">
        <v>12758</v>
      </c>
    </row>
    <row r="132" spans="1:2">
      <c r="A132" s="92" t="s">
        <v>253</v>
      </c>
      <c r="B132" s="109">
        <v>1628</v>
      </c>
    </row>
    <row r="133" spans="1:2">
      <c r="A133" s="92" t="s">
        <v>622</v>
      </c>
      <c r="B133" s="109">
        <v>6108</v>
      </c>
    </row>
    <row r="134" spans="1:2">
      <c r="A134" s="92" t="s">
        <v>1066</v>
      </c>
      <c r="B134" s="109">
        <v>17</v>
      </c>
    </row>
    <row r="135" spans="1:2">
      <c r="A135" s="92" t="s">
        <v>287</v>
      </c>
      <c r="B135" s="109">
        <v>519</v>
      </c>
    </row>
    <row r="136" spans="1:2">
      <c r="A136" s="93" t="s">
        <v>288</v>
      </c>
      <c r="B136" s="108">
        <v>426</v>
      </c>
    </row>
    <row r="137" spans="1:2">
      <c r="A137" s="92" t="s">
        <v>817</v>
      </c>
      <c r="B137" s="109">
        <v>100</v>
      </c>
    </row>
    <row r="138" spans="1:2">
      <c r="A138" s="92" t="s">
        <v>1067</v>
      </c>
      <c r="B138" s="109">
        <v>126</v>
      </c>
    </row>
    <row r="139" spans="1:2">
      <c r="A139" s="92" t="s">
        <v>289</v>
      </c>
      <c r="B139" s="109">
        <v>200</v>
      </c>
    </row>
    <row r="140" spans="1:2">
      <c r="A140" s="93" t="s">
        <v>290</v>
      </c>
      <c r="B140" s="108">
        <v>3010</v>
      </c>
    </row>
    <row r="141" spans="1:2">
      <c r="A141" s="92" t="s">
        <v>230</v>
      </c>
      <c r="B141" s="109">
        <v>1027</v>
      </c>
    </row>
    <row r="142" spans="1:2">
      <c r="A142" s="92" t="s">
        <v>231</v>
      </c>
      <c r="B142" s="109">
        <v>406</v>
      </c>
    </row>
    <row r="143" spans="1:2">
      <c r="A143" s="92" t="s">
        <v>291</v>
      </c>
      <c r="B143" s="109">
        <v>386</v>
      </c>
    </row>
    <row r="144" spans="1:2">
      <c r="A144" s="92" t="s">
        <v>292</v>
      </c>
      <c r="B144" s="109">
        <v>119</v>
      </c>
    </row>
    <row r="145" spans="1:2">
      <c r="A145" s="92" t="s">
        <v>1068</v>
      </c>
      <c r="B145" s="109">
        <v>187</v>
      </c>
    </row>
    <row r="146" spans="1:2">
      <c r="A146" s="92" t="s">
        <v>1069</v>
      </c>
      <c r="B146" s="109">
        <v>327</v>
      </c>
    </row>
    <row r="147" spans="1:2">
      <c r="A147" s="92" t="s">
        <v>623</v>
      </c>
      <c r="B147" s="109">
        <v>55</v>
      </c>
    </row>
    <row r="148" spans="1:2">
      <c r="A148" s="92" t="s">
        <v>293</v>
      </c>
      <c r="B148" s="109">
        <v>195</v>
      </c>
    </row>
    <row r="149" spans="1:2">
      <c r="A149" s="92" t="s">
        <v>818</v>
      </c>
      <c r="B149" s="109">
        <v>24</v>
      </c>
    </row>
    <row r="150" spans="1:2">
      <c r="A150" s="92" t="s">
        <v>236</v>
      </c>
      <c r="B150" s="109">
        <v>80</v>
      </c>
    </row>
    <row r="151" spans="1:2">
      <c r="A151" s="92" t="s">
        <v>624</v>
      </c>
      <c r="B151" s="109">
        <v>204</v>
      </c>
    </row>
    <row r="152" spans="1:2">
      <c r="A152" s="93" t="s">
        <v>294</v>
      </c>
      <c r="B152" s="108">
        <v>10165</v>
      </c>
    </row>
    <row r="153" spans="1:2">
      <c r="A153" s="92" t="s">
        <v>295</v>
      </c>
      <c r="B153" s="109">
        <v>10165</v>
      </c>
    </row>
    <row r="154" spans="1:2">
      <c r="A154" s="93" t="s">
        <v>16</v>
      </c>
      <c r="B154" s="108">
        <v>255092</v>
      </c>
    </row>
    <row r="155" spans="1:2">
      <c r="A155" s="93" t="s">
        <v>296</v>
      </c>
      <c r="B155" s="108">
        <v>2334</v>
      </c>
    </row>
    <row r="156" spans="1:2">
      <c r="A156" s="92" t="s">
        <v>230</v>
      </c>
      <c r="B156" s="109">
        <v>961</v>
      </c>
    </row>
    <row r="157" spans="1:2">
      <c r="A157" s="92" t="s">
        <v>231</v>
      </c>
      <c r="B157" s="109">
        <v>1328</v>
      </c>
    </row>
    <row r="158" spans="1:2">
      <c r="A158" s="92" t="s">
        <v>625</v>
      </c>
      <c r="B158" s="109">
        <v>45</v>
      </c>
    </row>
    <row r="159" spans="1:2">
      <c r="A159" s="93" t="s">
        <v>297</v>
      </c>
      <c r="B159" s="108">
        <v>206356</v>
      </c>
    </row>
    <row r="160" spans="1:2">
      <c r="A160" s="92" t="s">
        <v>298</v>
      </c>
      <c r="B160" s="109">
        <v>19513</v>
      </c>
    </row>
    <row r="161" spans="1:2">
      <c r="A161" s="92" t="s">
        <v>299</v>
      </c>
      <c r="B161" s="109">
        <v>91769</v>
      </c>
    </row>
    <row r="162" spans="1:2">
      <c r="A162" s="92" t="s">
        <v>300</v>
      </c>
      <c r="B162" s="109">
        <v>53092</v>
      </c>
    </row>
    <row r="163" spans="1:2">
      <c r="A163" s="92" t="s">
        <v>301</v>
      </c>
      <c r="B163" s="109">
        <v>41715</v>
      </c>
    </row>
    <row r="164" spans="1:2">
      <c r="A164" s="92" t="s">
        <v>626</v>
      </c>
      <c r="B164" s="109">
        <v>15</v>
      </c>
    </row>
    <row r="165" spans="1:2">
      <c r="A165" s="92" t="s">
        <v>302</v>
      </c>
      <c r="B165" s="109">
        <v>252</v>
      </c>
    </row>
    <row r="166" spans="1:2">
      <c r="A166" s="93" t="s">
        <v>303</v>
      </c>
      <c r="B166" s="108">
        <v>27378</v>
      </c>
    </row>
    <row r="167" spans="1:2">
      <c r="A167" s="92" t="s">
        <v>819</v>
      </c>
      <c r="B167" s="109">
        <v>27373</v>
      </c>
    </row>
    <row r="168" spans="1:2">
      <c r="A168" s="92" t="s">
        <v>820</v>
      </c>
      <c r="B168" s="109">
        <v>5</v>
      </c>
    </row>
    <row r="169" spans="1:2">
      <c r="A169" s="93" t="s">
        <v>304</v>
      </c>
      <c r="B169" s="108">
        <v>462</v>
      </c>
    </row>
    <row r="170" spans="1:2">
      <c r="A170" s="92" t="s">
        <v>305</v>
      </c>
      <c r="B170" s="109">
        <v>196</v>
      </c>
    </row>
    <row r="171" spans="1:2">
      <c r="A171" s="92" t="s">
        <v>306</v>
      </c>
      <c r="B171" s="109">
        <v>266</v>
      </c>
    </row>
    <row r="172" spans="1:2">
      <c r="A172" s="93" t="s">
        <v>307</v>
      </c>
      <c r="B172" s="108">
        <v>1017</v>
      </c>
    </row>
    <row r="173" spans="1:2">
      <c r="A173" s="92" t="s">
        <v>308</v>
      </c>
      <c r="B173" s="109">
        <v>1017</v>
      </c>
    </row>
    <row r="174" spans="1:2">
      <c r="A174" s="93" t="s">
        <v>309</v>
      </c>
      <c r="B174" s="108">
        <v>3893</v>
      </c>
    </row>
    <row r="175" spans="1:2">
      <c r="A175" s="92" t="s">
        <v>310</v>
      </c>
      <c r="B175" s="109">
        <v>2235</v>
      </c>
    </row>
    <row r="176" spans="1:2">
      <c r="A176" s="92" t="s">
        <v>311</v>
      </c>
      <c r="B176" s="109">
        <v>1186</v>
      </c>
    </row>
    <row r="177" spans="1:2">
      <c r="A177" s="92" t="s">
        <v>312</v>
      </c>
      <c r="B177" s="109">
        <v>472</v>
      </c>
    </row>
    <row r="178" spans="1:2">
      <c r="A178" s="93" t="s">
        <v>313</v>
      </c>
      <c r="B178" s="108">
        <v>12008</v>
      </c>
    </row>
    <row r="179" spans="1:2">
      <c r="A179" s="92" t="s">
        <v>1070</v>
      </c>
      <c r="B179" s="109">
        <v>6864</v>
      </c>
    </row>
    <row r="180" spans="1:2">
      <c r="A180" s="92" t="s">
        <v>314</v>
      </c>
      <c r="B180" s="109">
        <v>5003</v>
      </c>
    </row>
    <row r="181" spans="1:2">
      <c r="A181" s="92" t="s">
        <v>315</v>
      </c>
      <c r="B181" s="109">
        <v>141</v>
      </c>
    </row>
    <row r="182" spans="1:2">
      <c r="A182" s="93" t="s">
        <v>316</v>
      </c>
      <c r="B182" s="108">
        <v>1644</v>
      </c>
    </row>
    <row r="183" spans="1:2">
      <c r="A183" s="92" t="s">
        <v>317</v>
      </c>
      <c r="B183" s="109">
        <v>1644</v>
      </c>
    </row>
    <row r="184" spans="1:2">
      <c r="A184" s="93" t="s">
        <v>18</v>
      </c>
      <c r="B184" s="108">
        <v>28876</v>
      </c>
    </row>
    <row r="185" spans="1:2">
      <c r="A185" s="93" t="s">
        <v>318</v>
      </c>
      <c r="B185" s="108">
        <v>469</v>
      </c>
    </row>
    <row r="186" spans="1:2">
      <c r="A186" s="92" t="s">
        <v>230</v>
      </c>
      <c r="B186" s="109">
        <v>213</v>
      </c>
    </row>
    <row r="187" spans="1:2">
      <c r="A187" s="92" t="s">
        <v>231</v>
      </c>
      <c r="B187" s="109">
        <v>139</v>
      </c>
    </row>
    <row r="188" spans="1:2">
      <c r="A188" s="92" t="s">
        <v>319</v>
      </c>
      <c r="B188" s="109">
        <v>117</v>
      </c>
    </row>
    <row r="189" spans="1:2">
      <c r="A189" s="93" t="s">
        <v>320</v>
      </c>
      <c r="B189" s="108">
        <v>16880</v>
      </c>
    </row>
    <row r="190" spans="1:2">
      <c r="A190" s="92" t="s">
        <v>1071</v>
      </c>
      <c r="B190" s="109">
        <v>2543</v>
      </c>
    </row>
    <row r="191" spans="1:2">
      <c r="A191" s="92" t="s">
        <v>821</v>
      </c>
      <c r="B191" s="109">
        <v>14337</v>
      </c>
    </row>
    <row r="192" spans="1:2">
      <c r="A192" s="93" t="s">
        <v>321</v>
      </c>
      <c r="B192" s="108">
        <v>670</v>
      </c>
    </row>
    <row r="193" spans="1:2">
      <c r="A193" s="92" t="s">
        <v>322</v>
      </c>
      <c r="B193" s="109">
        <v>355</v>
      </c>
    </row>
    <row r="194" spans="1:2">
      <c r="A194" s="92" t="s">
        <v>323</v>
      </c>
      <c r="B194" s="109">
        <v>315</v>
      </c>
    </row>
    <row r="195" spans="1:2">
      <c r="A195" s="93" t="s">
        <v>324</v>
      </c>
      <c r="B195" s="108">
        <v>704</v>
      </c>
    </row>
    <row r="196" spans="1:2">
      <c r="A196" s="92" t="s">
        <v>325</v>
      </c>
      <c r="B196" s="109">
        <v>449</v>
      </c>
    </row>
    <row r="197" spans="1:2">
      <c r="A197" s="92" t="s">
        <v>326</v>
      </c>
      <c r="B197" s="109">
        <v>255</v>
      </c>
    </row>
    <row r="198" spans="1:2">
      <c r="A198" s="93" t="s">
        <v>822</v>
      </c>
      <c r="B198" s="108">
        <v>10153</v>
      </c>
    </row>
    <row r="199" spans="1:2">
      <c r="A199" s="92" t="s">
        <v>823</v>
      </c>
      <c r="B199" s="109">
        <v>2</v>
      </c>
    </row>
    <row r="200" spans="1:2">
      <c r="A200" s="92" t="s">
        <v>824</v>
      </c>
      <c r="B200" s="109">
        <v>10151</v>
      </c>
    </row>
    <row r="201" spans="1:2">
      <c r="A201" s="93" t="s">
        <v>586</v>
      </c>
      <c r="B201" s="108">
        <v>17440</v>
      </c>
    </row>
    <row r="202" spans="1:2">
      <c r="A202" s="93" t="s">
        <v>627</v>
      </c>
      <c r="B202" s="108">
        <v>8586</v>
      </c>
    </row>
    <row r="203" spans="1:2">
      <c r="A203" s="92" t="s">
        <v>230</v>
      </c>
      <c r="B203" s="109">
        <v>1111</v>
      </c>
    </row>
    <row r="204" spans="1:2">
      <c r="A204" s="92" t="s">
        <v>327</v>
      </c>
      <c r="B204" s="109">
        <v>1007</v>
      </c>
    </row>
    <row r="205" spans="1:2">
      <c r="A205" s="92" t="s">
        <v>1072</v>
      </c>
      <c r="B205" s="109">
        <v>32</v>
      </c>
    </row>
    <row r="206" spans="1:2">
      <c r="A206" s="92" t="s">
        <v>539</v>
      </c>
      <c r="B206" s="109">
        <v>83</v>
      </c>
    </row>
    <row r="207" spans="1:2">
      <c r="A207" s="92" t="s">
        <v>328</v>
      </c>
      <c r="B207" s="109">
        <v>4028</v>
      </c>
    </row>
    <row r="208" spans="1:2">
      <c r="A208" s="92" t="s">
        <v>329</v>
      </c>
      <c r="B208" s="109">
        <v>70</v>
      </c>
    </row>
    <row r="209" spans="1:2">
      <c r="A209" s="92" t="s">
        <v>628</v>
      </c>
      <c r="B209" s="109">
        <v>142</v>
      </c>
    </row>
    <row r="210" spans="1:2">
      <c r="A210" s="92" t="s">
        <v>497</v>
      </c>
      <c r="B210" s="109">
        <v>1582</v>
      </c>
    </row>
    <row r="211" spans="1:2">
      <c r="A211" s="92" t="s">
        <v>825</v>
      </c>
      <c r="B211" s="109">
        <v>9</v>
      </c>
    </row>
    <row r="212" spans="1:2">
      <c r="A212" s="92" t="s">
        <v>629</v>
      </c>
      <c r="B212" s="109">
        <v>523</v>
      </c>
    </row>
    <row r="213" spans="1:2">
      <c r="A213" s="93" t="s">
        <v>330</v>
      </c>
      <c r="B213" s="108">
        <v>679</v>
      </c>
    </row>
    <row r="214" spans="1:2">
      <c r="A214" s="92" t="s">
        <v>331</v>
      </c>
      <c r="B214" s="109">
        <v>103</v>
      </c>
    </row>
    <row r="215" spans="1:2">
      <c r="A215" s="92" t="s">
        <v>332</v>
      </c>
      <c r="B215" s="109">
        <v>424</v>
      </c>
    </row>
    <row r="216" spans="1:2">
      <c r="A216" s="92" t="s">
        <v>333</v>
      </c>
      <c r="B216" s="109">
        <v>152</v>
      </c>
    </row>
    <row r="217" spans="1:2">
      <c r="A217" s="93" t="s">
        <v>334</v>
      </c>
      <c r="B217" s="108">
        <v>2615</v>
      </c>
    </row>
    <row r="218" spans="1:2">
      <c r="A218" s="92" t="s">
        <v>1073</v>
      </c>
      <c r="B218" s="109">
        <v>5</v>
      </c>
    </row>
    <row r="219" spans="1:2">
      <c r="A219" s="92" t="s">
        <v>540</v>
      </c>
      <c r="B219" s="109">
        <v>1540</v>
      </c>
    </row>
    <row r="220" spans="1:2">
      <c r="A220" s="92" t="s">
        <v>335</v>
      </c>
      <c r="B220" s="109">
        <v>682</v>
      </c>
    </row>
    <row r="221" spans="1:2">
      <c r="A221" s="92" t="s">
        <v>336</v>
      </c>
      <c r="B221" s="109">
        <v>388</v>
      </c>
    </row>
    <row r="222" spans="1:2">
      <c r="A222" s="94" t="s">
        <v>630</v>
      </c>
      <c r="B222" s="108">
        <v>1682</v>
      </c>
    </row>
    <row r="223" spans="1:2">
      <c r="A223" s="95" t="s">
        <v>541</v>
      </c>
      <c r="B223" s="109">
        <v>604</v>
      </c>
    </row>
    <row r="224" spans="1:2">
      <c r="A224" s="95" t="s">
        <v>337</v>
      </c>
      <c r="B224" s="109">
        <v>1078</v>
      </c>
    </row>
    <row r="225" spans="1:2">
      <c r="A225" s="94" t="s">
        <v>631</v>
      </c>
      <c r="B225" s="108">
        <v>2387</v>
      </c>
    </row>
    <row r="226" spans="1:2">
      <c r="A226" s="95" t="s">
        <v>1074</v>
      </c>
      <c r="B226" s="109">
        <v>29</v>
      </c>
    </row>
    <row r="227" spans="1:2">
      <c r="A227" s="95" t="s">
        <v>1075</v>
      </c>
      <c r="B227" s="109">
        <v>2358</v>
      </c>
    </row>
    <row r="228" spans="1:2">
      <c r="A228" s="93" t="s">
        <v>826</v>
      </c>
      <c r="B228" s="108">
        <v>1491</v>
      </c>
    </row>
    <row r="229" spans="1:2">
      <c r="A229" s="92" t="s">
        <v>632</v>
      </c>
      <c r="B229" s="109">
        <v>1415</v>
      </c>
    </row>
    <row r="230" spans="1:2">
      <c r="A230" s="92" t="s">
        <v>338</v>
      </c>
      <c r="B230" s="109">
        <v>50</v>
      </c>
    </row>
    <row r="231" spans="1:2">
      <c r="A231" s="92" t="s">
        <v>827</v>
      </c>
      <c r="B231" s="109">
        <v>26</v>
      </c>
    </row>
    <row r="232" spans="1:2">
      <c r="A232" s="93" t="s">
        <v>22</v>
      </c>
      <c r="B232" s="108">
        <v>147975</v>
      </c>
    </row>
    <row r="233" spans="1:2">
      <c r="A233" s="93" t="s">
        <v>339</v>
      </c>
      <c r="B233" s="108">
        <v>19553</v>
      </c>
    </row>
    <row r="234" spans="1:2">
      <c r="A234" s="92" t="s">
        <v>230</v>
      </c>
      <c r="B234" s="109">
        <v>2104</v>
      </c>
    </row>
    <row r="235" spans="1:2">
      <c r="A235" s="92" t="s">
        <v>231</v>
      </c>
      <c r="B235" s="109">
        <v>2736</v>
      </c>
    </row>
    <row r="236" spans="1:2">
      <c r="A236" s="92" t="s">
        <v>340</v>
      </c>
      <c r="B236" s="109">
        <v>25</v>
      </c>
    </row>
    <row r="237" spans="1:2">
      <c r="A237" s="92" t="s">
        <v>341</v>
      </c>
      <c r="B237" s="109">
        <v>185</v>
      </c>
    </row>
    <row r="238" spans="1:2">
      <c r="A238" s="92" t="s">
        <v>342</v>
      </c>
      <c r="B238" s="109">
        <v>667</v>
      </c>
    </row>
    <row r="239" spans="1:2">
      <c r="A239" s="92" t="s">
        <v>542</v>
      </c>
      <c r="B239" s="109">
        <v>6</v>
      </c>
    </row>
    <row r="240" spans="1:2">
      <c r="A240" s="92" t="s">
        <v>343</v>
      </c>
      <c r="B240" s="109">
        <v>20</v>
      </c>
    </row>
    <row r="241" spans="1:2">
      <c r="A241" s="92" t="s">
        <v>1076</v>
      </c>
      <c r="B241" s="109">
        <v>86</v>
      </c>
    </row>
    <row r="242" spans="1:2">
      <c r="A242" s="92" t="s">
        <v>258</v>
      </c>
      <c r="B242" s="109">
        <v>1552</v>
      </c>
    </row>
    <row r="243" spans="1:2">
      <c r="A243" s="92" t="s">
        <v>344</v>
      </c>
      <c r="B243" s="109">
        <v>12172</v>
      </c>
    </row>
    <row r="244" spans="1:2">
      <c r="A244" s="93" t="s">
        <v>345</v>
      </c>
      <c r="B244" s="108">
        <v>23097</v>
      </c>
    </row>
    <row r="245" spans="1:2">
      <c r="A245" s="92" t="s">
        <v>230</v>
      </c>
      <c r="B245" s="109">
        <v>1556</v>
      </c>
    </row>
    <row r="246" spans="1:2">
      <c r="A246" s="92" t="s">
        <v>231</v>
      </c>
      <c r="B246" s="109">
        <v>1078</v>
      </c>
    </row>
    <row r="247" spans="1:2">
      <c r="A247" s="92" t="s">
        <v>1077</v>
      </c>
      <c r="B247" s="109">
        <v>28</v>
      </c>
    </row>
    <row r="248" spans="1:2">
      <c r="A248" s="92" t="s">
        <v>347</v>
      </c>
      <c r="B248" s="109">
        <v>71</v>
      </c>
    </row>
    <row r="249" spans="1:2">
      <c r="A249" s="92" t="s">
        <v>828</v>
      </c>
      <c r="B249" s="109">
        <v>19834</v>
      </c>
    </row>
    <row r="250" spans="1:2">
      <c r="A250" s="92" t="s">
        <v>348</v>
      </c>
      <c r="B250" s="109">
        <v>530</v>
      </c>
    </row>
    <row r="251" spans="1:2">
      <c r="A251" s="93" t="s">
        <v>829</v>
      </c>
      <c r="B251" s="108">
        <v>80980</v>
      </c>
    </row>
    <row r="252" spans="1:2">
      <c r="A252" s="92" t="s">
        <v>830</v>
      </c>
      <c r="B252" s="109">
        <v>106</v>
      </c>
    </row>
    <row r="253" spans="1:2">
      <c r="A253" s="92" t="s">
        <v>349</v>
      </c>
      <c r="B253" s="109">
        <v>12</v>
      </c>
    </row>
    <row r="254" spans="1:2">
      <c r="A254" s="92" t="s">
        <v>350</v>
      </c>
      <c r="B254" s="109">
        <v>1208</v>
      </c>
    </row>
    <row r="255" spans="1:2">
      <c r="A255" s="92" t="s">
        <v>351</v>
      </c>
      <c r="B255" s="109">
        <v>21442</v>
      </c>
    </row>
    <row r="256" spans="1:2">
      <c r="A256" s="92" t="s">
        <v>352</v>
      </c>
      <c r="B256" s="109">
        <v>49062</v>
      </c>
    </row>
    <row r="257" spans="1:2">
      <c r="A257" s="92" t="s">
        <v>831</v>
      </c>
      <c r="B257" s="109">
        <v>9150</v>
      </c>
    </row>
    <row r="258" spans="1:2">
      <c r="A258" s="93" t="s">
        <v>353</v>
      </c>
      <c r="B258" s="108">
        <v>5674</v>
      </c>
    </row>
    <row r="259" spans="1:2">
      <c r="A259" s="92" t="s">
        <v>354</v>
      </c>
      <c r="B259" s="109">
        <v>3575</v>
      </c>
    </row>
    <row r="260" spans="1:2">
      <c r="A260" s="92" t="s">
        <v>355</v>
      </c>
      <c r="B260" s="109">
        <v>1858</v>
      </c>
    </row>
    <row r="261" spans="1:2">
      <c r="A261" s="92" t="s">
        <v>356</v>
      </c>
      <c r="B261" s="109">
        <v>241</v>
      </c>
    </row>
    <row r="262" spans="1:2">
      <c r="A262" s="93" t="s">
        <v>357</v>
      </c>
      <c r="B262" s="108">
        <v>3817</v>
      </c>
    </row>
    <row r="263" spans="1:2">
      <c r="A263" s="92" t="s">
        <v>358</v>
      </c>
      <c r="B263" s="109">
        <v>218</v>
      </c>
    </row>
    <row r="264" spans="1:2">
      <c r="A264" s="92" t="s">
        <v>359</v>
      </c>
      <c r="B264" s="109">
        <v>806</v>
      </c>
    </row>
    <row r="265" spans="1:2">
      <c r="A265" s="92" t="s">
        <v>360</v>
      </c>
      <c r="B265" s="109">
        <v>1018</v>
      </c>
    </row>
    <row r="266" spans="1:2">
      <c r="A266" s="92" t="s">
        <v>1078</v>
      </c>
      <c r="B266" s="109">
        <v>5</v>
      </c>
    </row>
    <row r="267" spans="1:2">
      <c r="A267" s="92" t="s">
        <v>361</v>
      </c>
      <c r="B267" s="109">
        <v>783</v>
      </c>
    </row>
    <row r="268" spans="1:2">
      <c r="A268" s="92" t="s">
        <v>362</v>
      </c>
      <c r="B268" s="109">
        <v>116</v>
      </c>
    </row>
    <row r="269" spans="1:2">
      <c r="A269" s="92" t="s">
        <v>363</v>
      </c>
      <c r="B269" s="109">
        <v>871</v>
      </c>
    </row>
    <row r="270" spans="1:2">
      <c r="A270" s="93" t="s">
        <v>364</v>
      </c>
      <c r="B270" s="108">
        <v>6558</v>
      </c>
    </row>
    <row r="271" spans="1:2">
      <c r="A271" s="92" t="s">
        <v>365</v>
      </c>
      <c r="B271" s="109">
        <v>1558</v>
      </c>
    </row>
    <row r="272" spans="1:2">
      <c r="A272" s="92" t="s">
        <v>366</v>
      </c>
      <c r="B272" s="109">
        <v>3545</v>
      </c>
    </row>
    <row r="273" spans="1:2">
      <c r="A273" s="92" t="s">
        <v>367</v>
      </c>
      <c r="B273" s="109">
        <v>216</v>
      </c>
    </row>
    <row r="274" spans="1:2">
      <c r="A274" s="92" t="s">
        <v>633</v>
      </c>
      <c r="B274" s="109">
        <v>11</v>
      </c>
    </row>
    <row r="275" spans="1:2">
      <c r="A275" s="92" t="s">
        <v>257</v>
      </c>
      <c r="B275" s="109">
        <v>1180</v>
      </c>
    </row>
    <row r="276" spans="1:2">
      <c r="A276" s="92" t="s">
        <v>634</v>
      </c>
      <c r="B276" s="109">
        <v>48</v>
      </c>
    </row>
    <row r="277" spans="1:2">
      <c r="A277" s="93" t="s">
        <v>368</v>
      </c>
      <c r="B277" s="108">
        <v>2385</v>
      </c>
    </row>
    <row r="278" spans="1:2">
      <c r="A278" s="92" t="s">
        <v>369</v>
      </c>
      <c r="B278" s="109">
        <v>89</v>
      </c>
    </row>
    <row r="279" spans="1:2">
      <c r="A279" s="92" t="s">
        <v>370</v>
      </c>
      <c r="B279" s="109">
        <v>1532</v>
      </c>
    </row>
    <row r="280" spans="1:2">
      <c r="A280" s="92" t="s">
        <v>371</v>
      </c>
      <c r="B280" s="109">
        <v>545</v>
      </c>
    </row>
    <row r="281" spans="1:2">
      <c r="A281" s="92" t="s">
        <v>1079</v>
      </c>
      <c r="B281" s="109">
        <v>104</v>
      </c>
    </row>
    <row r="282" spans="1:2">
      <c r="A282" s="92" t="s">
        <v>372</v>
      </c>
      <c r="B282" s="109">
        <v>115</v>
      </c>
    </row>
    <row r="283" spans="1:2">
      <c r="A283" s="93" t="s">
        <v>373</v>
      </c>
      <c r="B283" s="108">
        <v>2002</v>
      </c>
    </row>
    <row r="284" spans="1:2">
      <c r="A284" s="92" t="s">
        <v>230</v>
      </c>
      <c r="B284" s="109">
        <v>186</v>
      </c>
    </row>
    <row r="285" spans="1:2">
      <c r="A285" s="92" t="s">
        <v>374</v>
      </c>
      <c r="B285" s="109">
        <v>426</v>
      </c>
    </row>
    <row r="286" spans="1:2">
      <c r="A286" s="92" t="s">
        <v>375</v>
      </c>
      <c r="B286" s="109">
        <v>43</v>
      </c>
    </row>
    <row r="287" spans="1:2">
      <c r="A287" s="92" t="s">
        <v>376</v>
      </c>
      <c r="B287" s="109">
        <v>379</v>
      </c>
    </row>
    <row r="288" spans="1:2">
      <c r="A288" s="92" t="s">
        <v>377</v>
      </c>
      <c r="B288" s="109">
        <v>968</v>
      </c>
    </row>
    <row r="289" spans="1:2">
      <c r="A289" s="93" t="s">
        <v>378</v>
      </c>
      <c r="B289" s="108">
        <v>51</v>
      </c>
    </row>
    <row r="290" spans="1:2">
      <c r="A290" s="92" t="s">
        <v>379</v>
      </c>
      <c r="B290" s="109">
        <v>51</v>
      </c>
    </row>
    <row r="291" spans="1:2">
      <c r="A291" s="93" t="s">
        <v>380</v>
      </c>
      <c r="B291" s="108">
        <v>1296</v>
      </c>
    </row>
    <row r="292" spans="1:2">
      <c r="A292" s="92" t="s">
        <v>381</v>
      </c>
      <c r="B292" s="109">
        <v>1203</v>
      </c>
    </row>
    <row r="293" spans="1:2">
      <c r="A293" s="92" t="s">
        <v>382</v>
      </c>
      <c r="B293" s="109">
        <v>92</v>
      </c>
    </row>
    <row r="294" spans="1:2">
      <c r="A294" s="93" t="s">
        <v>383</v>
      </c>
      <c r="B294" s="108">
        <v>338</v>
      </c>
    </row>
    <row r="295" spans="1:2">
      <c r="A295" s="92" t="s">
        <v>384</v>
      </c>
      <c r="B295" s="109">
        <v>296</v>
      </c>
    </row>
    <row r="296" spans="1:2">
      <c r="A296" s="92" t="s">
        <v>385</v>
      </c>
      <c r="B296" s="109">
        <v>42</v>
      </c>
    </row>
    <row r="297" spans="1:2">
      <c r="A297" s="93" t="s">
        <v>386</v>
      </c>
      <c r="B297" s="108">
        <v>204</v>
      </c>
    </row>
    <row r="298" spans="1:2">
      <c r="A298" s="92" t="s">
        <v>387</v>
      </c>
      <c r="B298" s="109">
        <v>142</v>
      </c>
    </row>
    <row r="299" spans="1:2">
      <c r="A299" s="92" t="s">
        <v>388</v>
      </c>
      <c r="B299" s="109">
        <v>62</v>
      </c>
    </row>
    <row r="300" spans="1:2">
      <c r="A300" s="93" t="s">
        <v>389</v>
      </c>
      <c r="B300" s="108">
        <v>73</v>
      </c>
    </row>
    <row r="301" spans="1:2">
      <c r="A301" s="92" t="s">
        <v>390</v>
      </c>
      <c r="B301" s="109">
        <v>59</v>
      </c>
    </row>
    <row r="302" spans="1:2">
      <c r="A302" s="92" t="s">
        <v>391</v>
      </c>
      <c r="B302" s="109">
        <v>14</v>
      </c>
    </row>
    <row r="303" spans="1:2">
      <c r="A303" s="93" t="s">
        <v>635</v>
      </c>
      <c r="B303" s="108">
        <v>1461</v>
      </c>
    </row>
    <row r="304" spans="1:2">
      <c r="A304" s="92" t="s">
        <v>230</v>
      </c>
      <c r="B304" s="109">
        <v>345</v>
      </c>
    </row>
    <row r="305" spans="1:2">
      <c r="A305" s="92" t="s">
        <v>231</v>
      </c>
      <c r="B305" s="109">
        <v>57</v>
      </c>
    </row>
    <row r="306" spans="1:2">
      <c r="A306" s="92" t="s">
        <v>346</v>
      </c>
      <c r="B306" s="109">
        <v>335</v>
      </c>
    </row>
    <row r="307" spans="1:2">
      <c r="A307" s="92" t="s">
        <v>236</v>
      </c>
      <c r="B307" s="109">
        <v>584</v>
      </c>
    </row>
    <row r="308" spans="1:2">
      <c r="A308" s="92" t="s">
        <v>636</v>
      </c>
      <c r="B308" s="109">
        <v>140</v>
      </c>
    </row>
    <row r="309" spans="1:2">
      <c r="A309" s="93" t="s">
        <v>392</v>
      </c>
      <c r="B309" s="108">
        <v>485</v>
      </c>
    </row>
    <row r="310" spans="1:2">
      <c r="A310" s="92" t="s">
        <v>393</v>
      </c>
      <c r="B310" s="109">
        <v>485</v>
      </c>
    </row>
    <row r="311" spans="1:2">
      <c r="A311" s="93" t="s">
        <v>637</v>
      </c>
      <c r="B311" s="108">
        <v>93679</v>
      </c>
    </row>
    <row r="312" spans="1:2">
      <c r="A312" s="93" t="s">
        <v>638</v>
      </c>
      <c r="B312" s="108">
        <v>2228</v>
      </c>
    </row>
    <row r="313" spans="1:2">
      <c r="A313" s="92" t="s">
        <v>230</v>
      </c>
      <c r="B313" s="109">
        <v>794</v>
      </c>
    </row>
    <row r="314" spans="1:2">
      <c r="A314" s="92" t="s">
        <v>231</v>
      </c>
      <c r="B314" s="109">
        <v>995</v>
      </c>
    </row>
    <row r="315" spans="1:2">
      <c r="A315" s="92" t="s">
        <v>639</v>
      </c>
      <c r="B315" s="109">
        <v>439</v>
      </c>
    </row>
    <row r="316" spans="1:2">
      <c r="A316" s="93" t="s">
        <v>394</v>
      </c>
      <c r="B316" s="108">
        <v>19198</v>
      </c>
    </row>
    <row r="317" spans="1:2">
      <c r="A317" s="92" t="s">
        <v>395</v>
      </c>
      <c r="B317" s="109">
        <v>13868</v>
      </c>
    </row>
    <row r="318" spans="1:2">
      <c r="A318" s="92" t="s">
        <v>396</v>
      </c>
      <c r="B318" s="109">
        <v>5330</v>
      </c>
    </row>
    <row r="319" spans="1:2">
      <c r="A319" s="93" t="s">
        <v>397</v>
      </c>
      <c r="B319" s="108">
        <v>12440</v>
      </c>
    </row>
    <row r="320" spans="1:2">
      <c r="A320" s="92" t="s">
        <v>398</v>
      </c>
      <c r="B320" s="109">
        <v>5002</v>
      </c>
    </row>
    <row r="321" spans="1:2">
      <c r="A321" s="92" t="s">
        <v>399</v>
      </c>
      <c r="B321" s="109">
        <v>4060</v>
      </c>
    </row>
    <row r="322" spans="1:2">
      <c r="A322" s="92" t="s">
        <v>400</v>
      </c>
      <c r="B322" s="109">
        <v>3378</v>
      </c>
    </row>
    <row r="323" spans="1:2">
      <c r="A323" s="93" t="s">
        <v>401</v>
      </c>
      <c r="B323" s="108">
        <v>26861</v>
      </c>
    </row>
    <row r="324" spans="1:2">
      <c r="A324" s="92" t="s">
        <v>402</v>
      </c>
      <c r="B324" s="109">
        <v>1598</v>
      </c>
    </row>
    <row r="325" spans="1:2">
      <c r="A325" s="92" t="s">
        <v>403</v>
      </c>
      <c r="B325" s="109">
        <v>1008</v>
      </c>
    </row>
    <row r="326" spans="1:2">
      <c r="A326" s="92" t="s">
        <v>404</v>
      </c>
      <c r="B326" s="109">
        <v>1307</v>
      </c>
    </row>
    <row r="327" spans="1:2">
      <c r="A327" s="92" t="s">
        <v>405</v>
      </c>
      <c r="B327" s="109">
        <v>9914</v>
      </c>
    </row>
    <row r="328" spans="1:2">
      <c r="A328" s="92" t="s">
        <v>832</v>
      </c>
      <c r="B328" s="109">
        <v>2174</v>
      </c>
    </row>
    <row r="329" spans="1:2">
      <c r="A329" s="92" t="s">
        <v>406</v>
      </c>
      <c r="B329" s="109">
        <v>9482</v>
      </c>
    </row>
    <row r="330" spans="1:2">
      <c r="A330" s="92" t="s">
        <v>407</v>
      </c>
      <c r="B330" s="109">
        <v>1377</v>
      </c>
    </row>
    <row r="331" spans="1:2">
      <c r="A331" s="93" t="s">
        <v>408</v>
      </c>
      <c r="B331" s="108">
        <v>108</v>
      </c>
    </row>
    <row r="332" spans="1:2">
      <c r="A332" s="92" t="s">
        <v>409</v>
      </c>
      <c r="B332" s="109">
        <v>108</v>
      </c>
    </row>
    <row r="333" spans="1:2">
      <c r="A333" s="93" t="s">
        <v>410</v>
      </c>
      <c r="B333" s="108">
        <v>2809</v>
      </c>
    </row>
    <row r="334" spans="1:2">
      <c r="A334" s="92" t="s">
        <v>833</v>
      </c>
      <c r="B334" s="109">
        <v>92</v>
      </c>
    </row>
    <row r="335" spans="1:2">
      <c r="A335" s="92" t="s">
        <v>411</v>
      </c>
      <c r="B335" s="109">
        <v>2689</v>
      </c>
    </row>
    <row r="336" spans="1:2">
      <c r="A336" s="92" t="s">
        <v>412</v>
      </c>
      <c r="B336" s="109">
        <v>28</v>
      </c>
    </row>
    <row r="337" spans="1:2">
      <c r="A337" s="93" t="s">
        <v>413</v>
      </c>
      <c r="B337" s="108">
        <v>18099</v>
      </c>
    </row>
    <row r="338" spans="1:2">
      <c r="A338" s="92" t="s">
        <v>414</v>
      </c>
      <c r="B338" s="109">
        <v>5131</v>
      </c>
    </row>
    <row r="339" spans="1:2">
      <c r="A339" s="92" t="s">
        <v>415</v>
      </c>
      <c r="B339" s="109">
        <v>12549</v>
      </c>
    </row>
    <row r="340" spans="1:2">
      <c r="A340" s="92" t="s">
        <v>1080</v>
      </c>
      <c r="B340" s="109">
        <v>420</v>
      </c>
    </row>
    <row r="341" spans="1:2">
      <c r="A341" s="93" t="s">
        <v>416</v>
      </c>
      <c r="B341" s="108">
        <v>6188</v>
      </c>
    </row>
    <row r="342" spans="1:2">
      <c r="A342" s="92" t="s">
        <v>417</v>
      </c>
      <c r="B342" s="109">
        <v>6188</v>
      </c>
    </row>
    <row r="343" spans="1:2">
      <c r="A343" s="93" t="s">
        <v>418</v>
      </c>
      <c r="B343" s="108">
        <v>3234</v>
      </c>
    </row>
    <row r="344" spans="1:2">
      <c r="A344" s="92" t="s">
        <v>419</v>
      </c>
      <c r="B344" s="109">
        <v>3176</v>
      </c>
    </row>
    <row r="345" spans="1:2">
      <c r="A345" s="92" t="s">
        <v>420</v>
      </c>
      <c r="B345" s="109">
        <v>58</v>
      </c>
    </row>
    <row r="346" spans="1:2">
      <c r="A346" s="93" t="s">
        <v>421</v>
      </c>
      <c r="B346" s="108">
        <v>287</v>
      </c>
    </row>
    <row r="347" spans="1:2">
      <c r="A347" s="92" t="s">
        <v>422</v>
      </c>
      <c r="B347" s="109">
        <v>287</v>
      </c>
    </row>
    <row r="348" spans="1:2">
      <c r="A348" s="93" t="s">
        <v>640</v>
      </c>
      <c r="B348" s="108">
        <v>1188</v>
      </c>
    </row>
    <row r="349" spans="1:2">
      <c r="A349" s="92" t="s">
        <v>230</v>
      </c>
      <c r="B349" s="109">
        <v>553</v>
      </c>
    </row>
    <row r="350" spans="1:2">
      <c r="A350" s="92" t="s">
        <v>231</v>
      </c>
      <c r="B350" s="109">
        <v>334</v>
      </c>
    </row>
    <row r="351" spans="1:2">
      <c r="A351" s="92" t="s">
        <v>253</v>
      </c>
      <c r="B351" s="109">
        <v>38</v>
      </c>
    </row>
    <row r="352" spans="1:2">
      <c r="A352" s="92" t="s">
        <v>834</v>
      </c>
      <c r="B352" s="109">
        <v>67</v>
      </c>
    </row>
    <row r="353" spans="1:2">
      <c r="A353" s="92" t="s">
        <v>835</v>
      </c>
      <c r="B353" s="109">
        <v>168</v>
      </c>
    </row>
    <row r="354" spans="1:2">
      <c r="A354" s="92" t="s">
        <v>236</v>
      </c>
      <c r="B354" s="109">
        <v>28</v>
      </c>
    </row>
    <row r="355" spans="1:2">
      <c r="A355" s="93" t="s">
        <v>641</v>
      </c>
      <c r="B355" s="108">
        <v>72</v>
      </c>
    </row>
    <row r="356" spans="1:2">
      <c r="A356" s="92" t="s">
        <v>642</v>
      </c>
      <c r="B356" s="109">
        <v>72</v>
      </c>
    </row>
    <row r="357" spans="1:2">
      <c r="A357" s="93" t="s">
        <v>643</v>
      </c>
      <c r="B357" s="108">
        <v>967</v>
      </c>
    </row>
    <row r="358" spans="1:2">
      <c r="A358" s="92" t="s">
        <v>644</v>
      </c>
      <c r="B358" s="109">
        <v>967</v>
      </c>
    </row>
    <row r="359" spans="1:2">
      <c r="A359" s="93" t="s">
        <v>26</v>
      </c>
      <c r="B359" s="108">
        <v>29361</v>
      </c>
    </row>
    <row r="360" spans="1:2">
      <c r="A360" s="93" t="s">
        <v>423</v>
      </c>
      <c r="B360" s="108">
        <v>1358</v>
      </c>
    </row>
    <row r="361" spans="1:2">
      <c r="A361" s="92" t="s">
        <v>230</v>
      </c>
      <c r="B361" s="109">
        <v>417</v>
      </c>
    </row>
    <row r="362" spans="1:2">
      <c r="A362" s="92" t="s">
        <v>231</v>
      </c>
      <c r="B362" s="109">
        <v>515</v>
      </c>
    </row>
    <row r="363" spans="1:2">
      <c r="A363" s="92" t="s">
        <v>645</v>
      </c>
      <c r="B363" s="109">
        <v>321</v>
      </c>
    </row>
    <row r="364" spans="1:2">
      <c r="A364" s="92" t="s">
        <v>424</v>
      </c>
      <c r="B364" s="109">
        <v>105</v>
      </c>
    </row>
    <row r="365" spans="1:2">
      <c r="A365" s="93" t="s">
        <v>425</v>
      </c>
      <c r="B365" s="108">
        <v>17700</v>
      </c>
    </row>
    <row r="366" spans="1:2">
      <c r="A366" s="92" t="s">
        <v>426</v>
      </c>
      <c r="B366" s="109">
        <v>1140</v>
      </c>
    </row>
    <row r="367" spans="1:2">
      <c r="A367" s="92" t="s">
        <v>427</v>
      </c>
      <c r="B367" s="109">
        <v>3936</v>
      </c>
    </row>
    <row r="368" spans="1:2">
      <c r="A368" s="92" t="s">
        <v>428</v>
      </c>
      <c r="B368" s="109">
        <v>7651</v>
      </c>
    </row>
    <row r="369" spans="1:2">
      <c r="A369" s="92" t="s">
        <v>1081</v>
      </c>
      <c r="B369" s="109">
        <v>40</v>
      </c>
    </row>
    <row r="370" spans="1:2">
      <c r="A370" s="92" t="s">
        <v>429</v>
      </c>
      <c r="B370" s="109">
        <v>4933</v>
      </c>
    </row>
    <row r="371" spans="1:2">
      <c r="A371" s="93" t="s">
        <v>430</v>
      </c>
      <c r="B371" s="108">
        <v>170</v>
      </c>
    </row>
    <row r="372" spans="1:2">
      <c r="A372" s="92" t="s">
        <v>431</v>
      </c>
      <c r="B372" s="109">
        <v>170</v>
      </c>
    </row>
    <row r="373" spans="1:2">
      <c r="A373" s="93" t="s">
        <v>432</v>
      </c>
      <c r="B373" s="108">
        <v>159</v>
      </c>
    </row>
    <row r="374" spans="1:2">
      <c r="A374" s="92" t="s">
        <v>836</v>
      </c>
      <c r="B374" s="109">
        <v>147</v>
      </c>
    </row>
    <row r="375" spans="1:2">
      <c r="A375" s="92" t="s">
        <v>1082</v>
      </c>
      <c r="B375" s="109">
        <v>12</v>
      </c>
    </row>
    <row r="376" spans="1:2">
      <c r="A376" s="93" t="s">
        <v>837</v>
      </c>
      <c r="B376" s="108">
        <v>1037</v>
      </c>
    </row>
    <row r="377" spans="1:2">
      <c r="A377" s="92" t="s">
        <v>838</v>
      </c>
      <c r="B377" s="109">
        <v>1001</v>
      </c>
    </row>
    <row r="378" spans="1:2">
      <c r="A378" s="92" t="s">
        <v>1083</v>
      </c>
      <c r="B378" s="109">
        <v>37</v>
      </c>
    </row>
    <row r="379" spans="1:2">
      <c r="A379" s="93" t="s">
        <v>839</v>
      </c>
      <c r="B379" s="108">
        <v>3</v>
      </c>
    </row>
    <row r="380" spans="1:2">
      <c r="A380" s="92" t="s">
        <v>840</v>
      </c>
      <c r="B380" s="109">
        <v>3</v>
      </c>
    </row>
    <row r="381" spans="1:2">
      <c r="A381" s="93" t="s">
        <v>433</v>
      </c>
      <c r="B381" s="108">
        <v>1775</v>
      </c>
    </row>
    <row r="382" spans="1:2">
      <c r="A382" s="92" t="s">
        <v>646</v>
      </c>
      <c r="B382" s="109">
        <v>843</v>
      </c>
    </row>
    <row r="383" spans="1:2">
      <c r="A383" s="92" t="s">
        <v>647</v>
      </c>
      <c r="B383" s="109">
        <v>919</v>
      </c>
    </row>
    <row r="384" spans="1:2">
      <c r="A384" s="92" t="s">
        <v>434</v>
      </c>
      <c r="B384" s="109">
        <v>13</v>
      </c>
    </row>
    <row r="385" spans="1:2">
      <c r="A385" s="93" t="s">
        <v>435</v>
      </c>
      <c r="B385" s="108">
        <v>7158</v>
      </c>
    </row>
    <row r="386" spans="1:2">
      <c r="A386" s="92" t="s">
        <v>436</v>
      </c>
      <c r="B386" s="109">
        <v>7158</v>
      </c>
    </row>
    <row r="387" spans="1:2">
      <c r="A387" s="93" t="s">
        <v>28</v>
      </c>
      <c r="B387" s="108">
        <v>99716</v>
      </c>
    </row>
    <row r="388" spans="1:2">
      <c r="A388" s="93" t="s">
        <v>437</v>
      </c>
      <c r="B388" s="108">
        <v>21657</v>
      </c>
    </row>
    <row r="389" spans="1:2">
      <c r="A389" s="92" t="s">
        <v>230</v>
      </c>
      <c r="B389" s="109">
        <v>2207</v>
      </c>
    </row>
    <row r="390" spans="1:2">
      <c r="A390" s="92" t="s">
        <v>231</v>
      </c>
      <c r="B390" s="109">
        <v>6812</v>
      </c>
    </row>
    <row r="391" spans="1:2">
      <c r="A391" s="92" t="s">
        <v>438</v>
      </c>
      <c r="B391" s="109">
        <v>9863</v>
      </c>
    </row>
    <row r="392" spans="1:2">
      <c r="A392" s="92" t="s">
        <v>841</v>
      </c>
      <c r="B392" s="109">
        <v>42</v>
      </c>
    </row>
    <row r="393" spans="1:2">
      <c r="A393" s="92" t="s">
        <v>439</v>
      </c>
      <c r="B393" s="109">
        <v>2733</v>
      </c>
    </row>
    <row r="394" spans="1:2">
      <c r="A394" s="93" t="s">
        <v>440</v>
      </c>
      <c r="B394" s="108">
        <v>11911</v>
      </c>
    </row>
    <row r="395" spans="1:2">
      <c r="A395" s="92" t="s">
        <v>1084</v>
      </c>
      <c r="B395" s="109">
        <v>103</v>
      </c>
    </row>
    <row r="396" spans="1:2">
      <c r="A396" s="92" t="s">
        <v>441</v>
      </c>
      <c r="B396" s="109">
        <v>11808</v>
      </c>
    </row>
    <row r="397" spans="1:2">
      <c r="A397" s="93" t="s">
        <v>442</v>
      </c>
      <c r="B397" s="108">
        <v>40564</v>
      </c>
    </row>
    <row r="398" spans="1:2">
      <c r="A398" s="92" t="s">
        <v>443</v>
      </c>
      <c r="B398" s="109">
        <v>40564</v>
      </c>
    </row>
    <row r="399" spans="1:2">
      <c r="A399" s="93" t="s">
        <v>444</v>
      </c>
      <c r="B399" s="108">
        <v>1988</v>
      </c>
    </row>
    <row r="400" spans="1:2">
      <c r="A400" s="92" t="s">
        <v>445</v>
      </c>
      <c r="B400" s="109">
        <v>1988</v>
      </c>
    </row>
    <row r="401" spans="1:2">
      <c r="A401" s="93" t="s">
        <v>446</v>
      </c>
      <c r="B401" s="108">
        <v>23596</v>
      </c>
    </row>
    <row r="402" spans="1:2">
      <c r="A402" s="92" t="s">
        <v>447</v>
      </c>
      <c r="B402" s="109">
        <v>23596</v>
      </c>
    </row>
    <row r="403" spans="1:2">
      <c r="A403" s="93" t="s">
        <v>30</v>
      </c>
      <c r="B403" s="108">
        <v>52136</v>
      </c>
    </row>
    <row r="404" spans="1:2">
      <c r="A404" s="93" t="s">
        <v>842</v>
      </c>
      <c r="B404" s="108">
        <v>28055</v>
      </c>
    </row>
    <row r="405" spans="1:2">
      <c r="A405" s="92" t="s">
        <v>230</v>
      </c>
      <c r="B405" s="109">
        <v>1765</v>
      </c>
    </row>
    <row r="406" spans="1:2">
      <c r="A406" s="92" t="s">
        <v>231</v>
      </c>
      <c r="B406" s="109">
        <v>826</v>
      </c>
    </row>
    <row r="407" spans="1:2">
      <c r="A407" s="92" t="s">
        <v>236</v>
      </c>
      <c r="B407" s="109">
        <v>3535</v>
      </c>
    </row>
    <row r="408" spans="1:2">
      <c r="A408" s="92" t="s">
        <v>448</v>
      </c>
      <c r="B408" s="109">
        <v>415</v>
      </c>
    </row>
    <row r="409" spans="1:2">
      <c r="A409" s="92" t="s">
        <v>449</v>
      </c>
      <c r="B409" s="109">
        <v>828</v>
      </c>
    </row>
    <row r="410" spans="1:2">
      <c r="A410" s="92" t="s">
        <v>450</v>
      </c>
      <c r="B410" s="109">
        <v>473</v>
      </c>
    </row>
    <row r="411" spans="1:2">
      <c r="A411" s="92" t="s">
        <v>451</v>
      </c>
      <c r="B411" s="109">
        <v>46</v>
      </c>
    </row>
    <row r="412" spans="1:2">
      <c r="A412" s="92" t="s">
        <v>452</v>
      </c>
      <c r="B412" s="109">
        <v>67</v>
      </c>
    </row>
    <row r="413" spans="1:2">
      <c r="A413" s="92" t="s">
        <v>843</v>
      </c>
      <c r="B413" s="109">
        <v>754</v>
      </c>
    </row>
    <row r="414" spans="1:2">
      <c r="A414" s="92" t="s">
        <v>453</v>
      </c>
      <c r="B414" s="109">
        <v>11</v>
      </c>
    </row>
    <row r="415" spans="1:2">
      <c r="A415" s="92" t="s">
        <v>1085</v>
      </c>
      <c r="B415" s="109">
        <v>60</v>
      </c>
    </row>
    <row r="416" spans="1:2">
      <c r="A416" s="92" t="s">
        <v>844</v>
      </c>
      <c r="B416" s="109">
        <v>4018</v>
      </c>
    </row>
    <row r="417" spans="1:2">
      <c r="A417" s="92" t="s">
        <v>845</v>
      </c>
      <c r="B417" s="109">
        <v>885</v>
      </c>
    </row>
    <row r="418" spans="1:2">
      <c r="A418" s="92" t="s">
        <v>1086</v>
      </c>
      <c r="B418" s="109">
        <v>101</v>
      </c>
    </row>
    <row r="419" spans="1:2">
      <c r="A419" s="92" t="s">
        <v>454</v>
      </c>
      <c r="B419" s="109">
        <v>891</v>
      </c>
    </row>
    <row r="420" spans="1:2">
      <c r="A420" s="92" t="s">
        <v>455</v>
      </c>
      <c r="B420" s="109">
        <v>6000</v>
      </c>
    </row>
    <row r="421" spans="1:2">
      <c r="A421" s="92" t="s">
        <v>456</v>
      </c>
      <c r="B421" s="109">
        <v>28</v>
      </c>
    </row>
    <row r="422" spans="1:2">
      <c r="A422" s="92" t="s">
        <v>846</v>
      </c>
      <c r="B422" s="109">
        <v>6150</v>
      </c>
    </row>
    <row r="423" spans="1:2">
      <c r="A423" s="92" t="s">
        <v>847</v>
      </c>
      <c r="B423" s="109">
        <v>1202</v>
      </c>
    </row>
    <row r="424" spans="1:2">
      <c r="A424" s="93" t="s">
        <v>648</v>
      </c>
      <c r="B424" s="108">
        <v>7793</v>
      </c>
    </row>
    <row r="425" spans="1:2">
      <c r="A425" s="92" t="s">
        <v>230</v>
      </c>
      <c r="B425" s="109">
        <v>503</v>
      </c>
    </row>
    <row r="426" spans="1:2">
      <c r="A426" s="92" t="s">
        <v>231</v>
      </c>
      <c r="B426" s="109">
        <v>76</v>
      </c>
    </row>
    <row r="427" spans="1:2">
      <c r="A427" s="92" t="s">
        <v>649</v>
      </c>
      <c r="B427" s="109">
        <v>2211</v>
      </c>
    </row>
    <row r="428" spans="1:2">
      <c r="A428" s="92" t="s">
        <v>848</v>
      </c>
      <c r="B428" s="109">
        <v>1436</v>
      </c>
    </row>
    <row r="429" spans="1:2">
      <c r="A429" s="92" t="s">
        <v>849</v>
      </c>
      <c r="B429" s="109">
        <v>3</v>
      </c>
    </row>
    <row r="430" spans="1:2">
      <c r="A430" s="92" t="s">
        <v>457</v>
      </c>
      <c r="B430" s="109">
        <v>1241</v>
      </c>
    </row>
    <row r="431" spans="1:2">
      <c r="A431" s="92" t="s">
        <v>458</v>
      </c>
      <c r="B431" s="109">
        <v>902</v>
      </c>
    </row>
    <row r="432" spans="1:2">
      <c r="A432" s="92" t="s">
        <v>459</v>
      </c>
      <c r="B432" s="109">
        <v>365</v>
      </c>
    </row>
    <row r="433" spans="1:2">
      <c r="A433" s="92" t="s">
        <v>850</v>
      </c>
      <c r="B433" s="109">
        <v>1036</v>
      </c>
    </row>
    <row r="434" spans="1:2">
      <c r="A434" s="92" t="s">
        <v>851</v>
      </c>
      <c r="B434" s="109">
        <v>19</v>
      </c>
    </row>
    <row r="435" spans="1:2">
      <c r="A435" s="93" t="s">
        <v>460</v>
      </c>
      <c r="B435" s="108">
        <v>14593</v>
      </c>
    </row>
    <row r="436" spans="1:2">
      <c r="A436" s="92" t="s">
        <v>230</v>
      </c>
      <c r="B436" s="109">
        <v>1158</v>
      </c>
    </row>
    <row r="437" spans="1:2">
      <c r="A437" s="92" t="s">
        <v>231</v>
      </c>
      <c r="B437" s="109">
        <v>57</v>
      </c>
    </row>
    <row r="438" spans="1:2">
      <c r="A438" s="92" t="s">
        <v>461</v>
      </c>
      <c r="B438" s="109">
        <v>1608</v>
      </c>
    </row>
    <row r="439" spans="1:2">
      <c r="A439" s="92" t="s">
        <v>462</v>
      </c>
      <c r="B439" s="109">
        <v>5514</v>
      </c>
    </row>
    <row r="440" spans="1:2">
      <c r="A440" s="92" t="s">
        <v>463</v>
      </c>
      <c r="B440" s="109">
        <v>2885</v>
      </c>
    </row>
    <row r="441" spans="1:2">
      <c r="A441" s="92" t="s">
        <v>464</v>
      </c>
      <c r="B441" s="109">
        <v>203</v>
      </c>
    </row>
    <row r="442" spans="1:2">
      <c r="A442" s="92" t="s">
        <v>465</v>
      </c>
      <c r="B442" s="109">
        <v>43</v>
      </c>
    </row>
    <row r="443" spans="1:2">
      <c r="A443" s="92" t="s">
        <v>466</v>
      </c>
      <c r="B443" s="109">
        <v>244</v>
      </c>
    </row>
    <row r="444" spans="1:2">
      <c r="A444" s="92" t="s">
        <v>467</v>
      </c>
      <c r="B444" s="109">
        <v>1258</v>
      </c>
    </row>
    <row r="445" spans="1:2">
      <c r="A445" s="92" t="s">
        <v>468</v>
      </c>
      <c r="B445" s="109">
        <v>150</v>
      </c>
    </row>
    <row r="446" spans="1:2">
      <c r="A446" s="92" t="s">
        <v>469</v>
      </c>
      <c r="B446" s="109">
        <v>432</v>
      </c>
    </row>
    <row r="447" spans="1:2">
      <c r="A447" s="92" t="s">
        <v>1088</v>
      </c>
      <c r="B447" s="109">
        <v>200</v>
      </c>
    </row>
    <row r="448" spans="1:2">
      <c r="A448" s="92" t="s">
        <v>852</v>
      </c>
      <c r="B448" s="109">
        <v>8</v>
      </c>
    </row>
    <row r="449" spans="1:2">
      <c r="A449" s="92" t="s">
        <v>1089</v>
      </c>
      <c r="B449" s="109">
        <v>-1</v>
      </c>
    </row>
    <row r="450" spans="1:2">
      <c r="A450" s="92" t="s">
        <v>470</v>
      </c>
      <c r="B450" s="109">
        <v>25</v>
      </c>
    </row>
    <row r="451" spans="1:2">
      <c r="A451" s="92" t="s">
        <v>1087</v>
      </c>
      <c r="B451" s="109">
        <v>60</v>
      </c>
    </row>
    <row r="452" spans="1:2">
      <c r="A452" s="92" t="s">
        <v>471</v>
      </c>
      <c r="B452" s="109">
        <v>47</v>
      </c>
    </row>
    <row r="453" spans="1:2">
      <c r="A453" s="92" t="s">
        <v>1090</v>
      </c>
      <c r="B453" s="109">
        <v>703</v>
      </c>
    </row>
    <row r="454" spans="1:2">
      <c r="A454" s="93" t="s">
        <v>472</v>
      </c>
      <c r="B454" s="108">
        <v>610</v>
      </c>
    </row>
    <row r="455" spans="1:2">
      <c r="A455" s="92" t="s">
        <v>473</v>
      </c>
      <c r="B455" s="109">
        <v>134</v>
      </c>
    </row>
    <row r="456" spans="1:2">
      <c r="A456" s="92" t="s">
        <v>853</v>
      </c>
      <c r="B456" s="109">
        <v>17</v>
      </c>
    </row>
    <row r="457" spans="1:2">
      <c r="A457" s="92" t="s">
        <v>854</v>
      </c>
      <c r="B457" s="109">
        <v>28</v>
      </c>
    </row>
    <row r="458" spans="1:2">
      <c r="A458" s="92" t="s">
        <v>650</v>
      </c>
      <c r="B458" s="109">
        <v>152</v>
      </c>
    </row>
    <row r="459" spans="1:2">
      <c r="A459" s="92" t="s">
        <v>474</v>
      </c>
      <c r="B459" s="109">
        <v>279</v>
      </c>
    </row>
    <row r="460" spans="1:2">
      <c r="A460" s="93" t="s">
        <v>475</v>
      </c>
      <c r="B460" s="108">
        <v>541</v>
      </c>
    </row>
    <row r="461" spans="1:2">
      <c r="A461" s="92" t="s">
        <v>1091</v>
      </c>
      <c r="B461" s="109">
        <v>116</v>
      </c>
    </row>
    <row r="462" spans="1:2">
      <c r="A462" s="92" t="s">
        <v>476</v>
      </c>
      <c r="B462" s="109">
        <v>425</v>
      </c>
    </row>
    <row r="463" spans="1:2">
      <c r="A463" s="93" t="s">
        <v>477</v>
      </c>
      <c r="B463" s="108">
        <v>542</v>
      </c>
    </row>
    <row r="464" spans="1:2">
      <c r="A464" s="92" t="s">
        <v>651</v>
      </c>
      <c r="B464" s="109">
        <v>96</v>
      </c>
    </row>
    <row r="465" spans="1:2">
      <c r="A465" s="92" t="s">
        <v>478</v>
      </c>
      <c r="B465" s="109">
        <v>446</v>
      </c>
    </row>
    <row r="466" spans="1:2">
      <c r="A466" s="93" t="s">
        <v>543</v>
      </c>
      <c r="B466" s="108">
        <v>1</v>
      </c>
    </row>
    <row r="467" spans="1:2">
      <c r="A467" s="92" t="s">
        <v>544</v>
      </c>
      <c r="B467" s="109">
        <v>1</v>
      </c>
    </row>
    <row r="468" spans="1:2">
      <c r="A468" s="93" t="s">
        <v>32</v>
      </c>
      <c r="B468" s="108">
        <v>12500</v>
      </c>
    </row>
    <row r="469" spans="1:2">
      <c r="A469" s="93" t="s">
        <v>479</v>
      </c>
      <c r="B469" s="108">
        <v>10907</v>
      </c>
    </row>
    <row r="470" spans="1:2">
      <c r="A470" s="92" t="s">
        <v>230</v>
      </c>
      <c r="B470" s="109">
        <v>760</v>
      </c>
    </row>
    <row r="471" spans="1:2">
      <c r="A471" s="92" t="s">
        <v>231</v>
      </c>
      <c r="B471" s="109">
        <v>112</v>
      </c>
    </row>
    <row r="472" spans="1:2">
      <c r="A472" s="92" t="s">
        <v>480</v>
      </c>
      <c r="B472" s="109">
        <v>43</v>
      </c>
    </row>
    <row r="473" spans="1:2">
      <c r="A473" s="92" t="s">
        <v>481</v>
      </c>
      <c r="B473" s="109">
        <v>3125</v>
      </c>
    </row>
    <row r="474" spans="1:2">
      <c r="A474" s="92" t="s">
        <v>482</v>
      </c>
      <c r="B474" s="109">
        <v>47</v>
      </c>
    </row>
    <row r="475" spans="1:2">
      <c r="A475" s="92" t="s">
        <v>483</v>
      </c>
      <c r="B475" s="109">
        <v>5767</v>
      </c>
    </row>
    <row r="476" spans="1:2">
      <c r="A476" s="92" t="s">
        <v>1092</v>
      </c>
      <c r="B476" s="109">
        <v>17</v>
      </c>
    </row>
    <row r="477" spans="1:2">
      <c r="A477" s="92" t="s">
        <v>1093</v>
      </c>
      <c r="B477" s="109">
        <v>8</v>
      </c>
    </row>
    <row r="478" spans="1:2">
      <c r="A478" s="92" t="s">
        <v>1094</v>
      </c>
      <c r="B478" s="109">
        <v>140</v>
      </c>
    </row>
    <row r="479" spans="1:2">
      <c r="A479" s="92" t="s">
        <v>484</v>
      </c>
      <c r="B479" s="109">
        <v>431</v>
      </c>
    </row>
    <row r="480" spans="1:2">
      <c r="A480" s="92" t="s">
        <v>485</v>
      </c>
      <c r="B480" s="109">
        <v>457</v>
      </c>
    </row>
    <row r="481" spans="1:2">
      <c r="A481" s="93" t="s">
        <v>1095</v>
      </c>
      <c r="B481" s="108">
        <v>895</v>
      </c>
    </row>
    <row r="482" spans="1:2">
      <c r="A482" s="92" t="s">
        <v>1096</v>
      </c>
      <c r="B482" s="109">
        <v>895</v>
      </c>
    </row>
    <row r="483" spans="1:2">
      <c r="A483" s="93" t="s">
        <v>1097</v>
      </c>
      <c r="B483" s="108">
        <v>42</v>
      </c>
    </row>
    <row r="484" spans="1:2">
      <c r="A484" s="92" t="s">
        <v>855</v>
      </c>
      <c r="B484" s="109">
        <v>42</v>
      </c>
    </row>
    <row r="485" spans="1:2">
      <c r="A485" s="93" t="s">
        <v>486</v>
      </c>
      <c r="B485" s="108">
        <v>625</v>
      </c>
    </row>
    <row r="486" spans="1:2">
      <c r="A486" s="92" t="s">
        <v>652</v>
      </c>
      <c r="B486" s="109">
        <v>164</v>
      </c>
    </row>
    <row r="487" spans="1:2">
      <c r="A487" s="92" t="s">
        <v>487</v>
      </c>
      <c r="B487" s="109">
        <v>461</v>
      </c>
    </row>
    <row r="488" spans="1:2">
      <c r="A488" s="93" t="s">
        <v>653</v>
      </c>
      <c r="B488" s="108">
        <v>31</v>
      </c>
    </row>
    <row r="489" spans="1:2">
      <c r="A489" s="92" t="s">
        <v>654</v>
      </c>
      <c r="B489" s="109">
        <v>31</v>
      </c>
    </row>
    <row r="490" spans="1:2">
      <c r="A490" s="93" t="s">
        <v>799</v>
      </c>
      <c r="B490" s="108">
        <v>16974</v>
      </c>
    </row>
    <row r="491" spans="1:2">
      <c r="A491" s="93" t="s">
        <v>488</v>
      </c>
      <c r="B491" s="108">
        <v>5382</v>
      </c>
    </row>
    <row r="492" spans="1:2">
      <c r="A492" s="92" t="s">
        <v>489</v>
      </c>
      <c r="B492" s="109">
        <v>5382</v>
      </c>
    </row>
    <row r="493" spans="1:2">
      <c r="A493" s="93" t="s">
        <v>490</v>
      </c>
      <c r="B493" s="108">
        <v>9479</v>
      </c>
    </row>
    <row r="494" spans="1:2">
      <c r="A494" s="92" t="s">
        <v>230</v>
      </c>
      <c r="B494" s="109">
        <v>717</v>
      </c>
    </row>
    <row r="495" spans="1:2">
      <c r="A495" s="92" t="s">
        <v>231</v>
      </c>
      <c r="B495" s="109">
        <v>1230</v>
      </c>
    </row>
    <row r="496" spans="1:2">
      <c r="A496" s="92" t="s">
        <v>1098</v>
      </c>
      <c r="B496" s="109">
        <v>1</v>
      </c>
    </row>
    <row r="497" spans="1:2">
      <c r="A497" s="92" t="s">
        <v>1099</v>
      </c>
      <c r="B497" s="109">
        <v>7035</v>
      </c>
    </row>
    <row r="498" spans="1:2">
      <c r="A498" s="92" t="s">
        <v>236</v>
      </c>
      <c r="B498" s="109">
        <v>328</v>
      </c>
    </row>
    <row r="499" spans="1:2">
      <c r="A499" s="92" t="s">
        <v>491</v>
      </c>
      <c r="B499" s="109">
        <v>168</v>
      </c>
    </row>
    <row r="500" spans="1:2">
      <c r="A500" s="93" t="s">
        <v>492</v>
      </c>
      <c r="B500" s="108">
        <v>909</v>
      </c>
    </row>
    <row r="501" spans="1:2">
      <c r="A501" s="92" t="s">
        <v>230</v>
      </c>
      <c r="B501" s="109">
        <v>423</v>
      </c>
    </row>
    <row r="502" spans="1:2">
      <c r="A502" s="92" t="s">
        <v>231</v>
      </c>
      <c r="B502" s="109">
        <v>362</v>
      </c>
    </row>
    <row r="503" spans="1:2">
      <c r="A503" s="92" t="s">
        <v>545</v>
      </c>
      <c r="B503" s="109">
        <v>124</v>
      </c>
    </row>
    <row r="504" spans="1:2">
      <c r="A504" s="93" t="s">
        <v>493</v>
      </c>
      <c r="B504" s="108">
        <v>1204</v>
      </c>
    </row>
    <row r="505" spans="1:2">
      <c r="A505" s="92" t="s">
        <v>494</v>
      </c>
      <c r="B505" s="109">
        <v>1204</v>
      </c>
    </row>
    <row r="506" spans="1:2">
      <c r="A506" s="93" t="s">
        <v>36</v>
      </c>
      <c r="B506" s="108">
        <v>7771</v>
      </c>
    </row>
    <row r="507" spans="1:2">
      <c r="A507" s="93" t="s">
        <v>495</v>
      </c>
      <c r="B507" s="108">
        <v>3974</v>
      </c>
    </row>
    <row r="508" spans="1:2">
      <c r="A508" s="92" t="s">
        <v>230</v>
      </c>
      <c r="B508" s="109">
        <v>252</v>
      </c>
    </row>
    <row r="509" spans="1:2">
      <c r="A509" s="92" t="s">
        <v>231</v>
      </c>
      <c r="B509" s="109">
        <v>61</v>
      </c>
    </row>
    <row r="510" spans="1:2">
      <c r="A510" s="92" t="s">
        <v>496</v>
      </c>
      <c r="B510" s="109">
        <v>3661</v>
      </c>
    </row>
    <row r="511" spans="1:2">
      <c r="A511" s="93" t="s">
        <v>498</v>
      </c>
      <c r="B511" s="108">
        <v>3679</v>
      </c>
    </row>
    <row r="512" spans="1:2">
      <c r="A512" s="92" t="s">
        <v>499</v>
      </c>
      <c r="B512" s="109">
        <v>3679</v>
      </c>
    </row>
    <row r="513" spans="1:2">
      <c r="A513" s="93" t="s">
        <v>500</v>
      </c>
      <c r="B513" s="108">
        <v>118</v>
      </c>
    </row>
    <row r="514" spans="1:2">
      <c r="A514" s="92" t="s">
        <v>856</v>
      </c>
      <c r="B514" s="109">
        <v>113</v>
      </c>
    </row>
    <row r="515" spans="1:2">
      <c r="A515" s="92" t="s">
        <v>1100</v>
      </c>
      <c r="B515" s="109">
        <v>5</v>
      </c>
    </row>
    <row r="516" spans="1:2">
      <c r="A516" s="93" t="s">
        <v>583</v>
      </c>
      <c r="B516" s="108">
        <v>7340</v>
      </c>
    </row>
    <row r="517" spans="1:2">
      <c r="A517" s="93" t="s">
        <v>857</v>
      </c>
      <c r="B517" s="108">
        <v>639</v>
      </c>
    </row>
    <row r="518" spans="1:2">
      <c r="A518" s="92" t="s">
        <v>230</v>
      </c>
      <c r="B518" s="109">
        <v>196</v>
      </c>
    </row>
    <row r="519" spans="1:2">
      <c r="A519" s="92" t="s">
        <v>231</v>
      </c>
      <c r="B519" s="109">
        <v>434</v>
      </c>
    </row>
    <row r="520" spans="1:2">
      <c r="A520" s="92" t="s">
        <v>236</v>
      </c>
      <c r="B520" s="109">
        <v>9</v>
      </c>
    </row>
    <row r="521" spans="1:2">
      <c r="A521" s="93" t="s">
        <v>655</v>
      </c>
      <c r="B521" s="108">
        <v>6701</v>
      </c>
    </row>
    <row r="522" spans="1:2">
      <c r="A522" s="92" t="s">
        <v>656</v>
      </c>
      <c r="B522" s="109">
        <v>6701</v>
      </c>
    </row>
    <row r="523" spans="1:2">
      <c r="A523" s="93" t="s">
        <v>657</v>
      </c>
      <c r="B523" s="108">
        <v>4076</v>
      </c>
    </row>
    <row r="524" spans="1:2">
      <c r="A524" s="93" t="s">
        <v>658</v>
      </c>
      <c r="B524" s="108">
        <v>3494</v>
      </c>
    </row>
    <row r="525" spans="1:2">
      <c r="A525" s="92" t="s">
        <v>858</v>
      </c>
      <c r="B525" s="109">
        <v>435</v>
      </c>
    </row>
    <row r="526" spans="1:2">
      <c r="A526" s="92" t="s">
        <v>502</v>
      </c>
      <c r="B526" s="109">
        <v>339</v>
      </c>
    </row>
    <row r="527" spans="1:2">
      <c r="A527" s="92" t="s">
        <v>1101</v>
      </c>
      <c r="B527" s="109">
        <v>2720</v>
      </c>
    </row>
    <row r="528" spans="1:2">
      <c r="A528" s="93" t="s">
        <v>504</v>
      </c>
      <c r="B528" s="108">
        <v>363</v>
      </c>
    </row>
    <row r="529" spans="1:2">
      <c r="A529" s="92" t="s">
        <v>505</v>
      </c>
      <c r="B529" s="109">
        <v>65</v>
      </c>
    </row>
    <row r="530" spans="1:2">
      <c r="A530" s="92" t="s">
        <v>1102</v>
      </c>
      <c r="B530" s="109">
        <v>5</v>
      </c>
    </row>
    <row r="531" spans="1:2">
      <c r="A531" s="92" t="s">
        <v>506</v>
      </c>
      <c r="B531" s="109">
        <v>238</v>
      </c>
    </row>
    <row r="532" spans="1:2">
      <c r="A532" s="92" t="s">
        <v>507</v>
      </c>
      <c r="B532" s="109">
        <v>55</v>
      </c>
    </row>
    <row r="533" spans="1:2">
      <c r="A533" s="93" t="s">
        <v>659</v>
      </c>
      <c r="B533" s="108">
        <v>219</v>
      </c>
    </row>
    <row r="534" spans="1:2">
      <c r="A534" s="92" t="s">
        <v>660</v>
      </c>
      <c r="B534" s="109">
        <v>219</v>
      </c>
    </row>
    <row r="535" spans="1:2">
      <c r="A535" s="93" t="s">
        <v>40</v>
      </c>
      <c r="B535" s="108">
        <v>50821</v>
      </c>
    </row>
    <row r="536" spans="1:2">
      <c r="A536" s="93" t="s">
        <v>508</v>
      </c>
      <c r="B536" s="108">
        <v>28821</v>
      </c>
    </row>
    <row r="537" spans="1:2">
      <c r="A537" s="92" t="s">
        <v>509</v>
      </c>
      <c r="B537" s="109">
        <v>319</v>
      </c>
    </row>
    <row r="538" spans="1:2">
      <c r="A538" s="92" t="s">
        <v>510</v>
      </c>
      <c r="B538" s="109">
        <v>22</v>
      </c>
    </row>
    <row r="539" spans="1:2">
      <c r="A539" s="92" t="s">
        <v>511</v>
      </c>
      <c r="B539" s="109">
        <v>57</v>
      </c>
    </row>
    <row r="540" spans="1:2">
      <c r="A540" s="92" t="s">
        <v>1103</v>
      </c>
      <c r="B540" s="109">
        <v>3348</v>
      </c>
    </row>
    <row r="541" spans="1:2">
      <c r="A541" s="92" t="s">
        <v>859</v>
      </c>
      <c r="B541" s="109">
        <v>9941</v>
      </c>
    </row>
    <row r="542" spans="1:2">
      <c r="A542" s="92" t="s">
        <v>546</v>
      </c>
      <c r="B542" s="109">
        <v>15135</v>
      </c>
    </row>
    <row r="543" spans="1:2">
      <c r="A543" s="93" t="s">
        <v>512</v>
      </c>
      <c r="B543" s="108">
        <v>22000</v>
      </c>
    </row>
    <row r="544" spans="1:2">
      <c r="A544" s="92" t="s">
        <v>513</v>
      </c>
      <c r="B544" s="109">
        <v>17605</v>
      </c>
    </row>
    <row r="545" spans="1:2">
      <c r="A545" s="92" t="s">
        <v>514</v>
      </c>
      <c r="B545" s="109">
        <v>4395</v>
      </c>
    </row>
    <row r="546" spans="1:2">
      <c r="A546" s="93" t="s">
        <v>42</v>
      </c>
      <c r="B546" s="108">
        <v>2003</v>
      </c>
    </row>
    <row r="547" spans="1:2">
      <c r="A547" s="93" t="s">
        <v>515</v>
      </c>
      <c r="B547" s="108">
        <v>1678</v>
      </c>
    </row>
    <row r="548" spans="1:2">
      <c r="A548" s="92" t="s">
        <v>516</v>
      </c>
      <c r="B548" s="109">
        <v>1657</v>
      </c>
    </row>
    <row r="549" spans="1:2">
      <c r="A549" s="92" t="s">
        <v>860</v>
      </c>
      <c r="B549" s="109">
        <v>21</v>
      </c>
    </row>
    <row r="550" spans="1:2">
      <c r="A550" s="93" t="s">
        <v>861</v>
      </c>
      <c r="B550" s="108">
        <v>325</v>
      </c>
    </row>
    <row r="551" spans="1:2">
      <c r="A551" s="92" t="s">
        <v>1104</v>
      </c>
      <c r="B551" s="109">
        <v>2</v>
      </c>
    </row>
    <row r="552" spans="1:2">
      <c r="A552" s="92" t="s">
        <v>1105</v>
      </c>
      <c r="B552" s="109">
        <v>323</v>
      </c>
    </row>
    <row r="553" spans="1:2">
      <c r="A553" s="93" t="s">
        <v>584</v>
      </c>
      <c r="B553" s="108">
        <v>11449</v>
      </c>
    </row>
    <row r="554" spans="1:2">
      <c r="A554" s="93" t="s">
        <v>661</v>
      </c>
      <c r="B554" s="108">
        <v>3915</v>
      </c>
    </row>
    <row r="555" spans="1:2">
      <c r="A555" s="92" t="s">
        <v>230</v>
      </c>
      <c r="B555" s="109">
        <v>880</v>
      </c>
    </row>
    <row r="556" spans="1:2">
      <c r="A556" s="92" t="s">
        <v>231</v>
      </c>
      <c r="B556" s="109">
        <v>40</v>
      </c>
    </row>
    <row r="557" spans="1:2">
      <c r="A557" s="92" t="s">
        <v>662</v>
      </c>
      <c r="B557" s="109">
        <v>141</v>
      </c>
    </row>
    <row r="558" spans="1:2">
      <c r="A558" s="92" t="s">
        <v>663</v>
      </c>
      <c r="B558" s="109">
        <v>388</v>
      </c>
    </row>
    <row r="559" spans="1:2">
      <c r="A559" s="92" t="s">
        <v>664</v>
      </c>
      <c r="B559" s="109">
        <v>1398</v>
      </c>
    </row>
    <row r="560" spans="1:2">
      <c r="A560" s="92" t="s">
        <v>236</v>
      </c>
      <c r="B560" s="109">
        <v>720</v>
      </c>
    </row>
    <row r="561" spans="1:2">
      <c r="A561" s="92" t="s">
        <v>665</v>
      </c>
      <c r="B561" s="109">
        <v>347</v>
      </c>
    </row>
    <row r="562" spans="1:2">
      <c r="A562" s="93" t="s">
        <v>666</v>
      </c>
      <c r="B562" s="108">
        <v>5626</v>
      </c>
    </row>
    <row r="563" spans="1:2">
      <c r="A563" s="92" t="s">
        <v>667</v>
      </c>
      <c r="B563" s="109">
        <v>5350</v>
      </c>
    </row>
    <row r="564" spans="1:2">
      <c r="A564" s="92" t="s">
        <v>668</v>
      </c>
      <c r="B564" s="109">
        <v>276</v>
      </c>
    </row>
    <row r="565" spans="1:2">
      <c r="A565" s="93" t="s">
        <v>503</v>
      </c>
      <c r="B565" s="108">
        <v>50</v>
      </c>
    </row>
    <row r="566" spans="1:2">
      <c r="A566" s="92" t="s">
        <v>1106</v>
      </c>
      <c r="B566" s="109">
        <v>50</v>
      </c>
    </row>
    <row r="567" spans="1:2">
      <c r="A567" s="93" t="s">
        <v>669</v>
      </c>
      <c r="B567" s="108">
        <v>955</v>
      </c>
    </row>
    <row r="568" spans="1:2">
      <c r="A568" s="92" t="s">
        <v>501</v>
      </c>
      <c r="B568" s="109">
        <v>955</v>
      </c>
    </row>
    <row r="569" spans="1:2">
      <c r="A569" s="93" t="s">
        <v>862</v>
      </c>
      <c r="B569" s="108">
        <v>892</v>
      </c>
    </row>
    <row r="570" spans="1:2">
      <c r="A570" s="92" t="s">
        <v>863</v>
      </c>
      <c r="B570" s="109">
        <v>486</v>
      </c>
    </row>
    <row r="571" spans="1:2">
      <c r="A571" s="92" t="s">
        <v>1107</v>
      </c>
      <c r="B571" s="109">
        <v>6</v>
      </c>
    </row>
    <row r="572" spans="1:2">
      <c r="A572" s="92" t="s">
        <v>864</v>
      </c>
      <c r="B572" s="109">
        <v>400</v>
      </c>
    </row>
    <row r="573" spans="1:2">
      <c r="A573" s="93" t="s">
        <v>1108</v>
      </c>
      <c r="B573" s="108">
        <v>12</v>
      </c>
    </row>
    <row r="574" spans="1:2">
      <c r="A574" s="92" t="s">
        <v>1109</v>
      </c>
      <c r="B574" s="109">
        <v>12</v>
      </c>
    </row>
    <row r="575" spans="1:2">
      <c r="A575" s="93" t="s">
        <v>517</v>
      </c>
      <c r="B575" s="108">
        <v>35</v>
      </c>
    </row>
    <row r="576" spans="1:2">
      <c r="A576" s="93" t="s">
        <v>518</v>
      </c>
      <c r="B576" s="108">
        <v>35</v>
      </c>
    </row>
    <row r="577" spans="1:2">
      <c r="A577" s="92" t="s">
        <v>519</v>
      </c>
      <c r="B577" s="109">
        <v>35</v>
      </c>
    </row>
    <row r="578" spans="1:2">
      <c r="A578" s="93" t="s">
        <v>46</v>
      </c>
      <c r="B578" s="108">
        <v>23767</v>
      </c>
    </row>
    <row r="579" spans="1:2">
      <c r="A579" s="93" t="s">
        <v>520</v>
      </c>
      <c r="B579" s="108">
        <v>23767</v>
      </c>
    </row>
    <row r="580" spans="1:2">
      <c r="A580" s="92" t="s">
        <v>521</v>
      </c>
      <c r="B580" s="109">
        <v>23388</v>
      </c>
    </row>
    <row r="581" spans="1:2">
      <c r="A581" s="92" t="s">
        <v>865</v>
      </c>
      <c r="B581" s="109">
        <v>379</v>
      </c>
    </row>
    <row r="582" spans="1:2">
      <c r="A582" s="93" t="s">
        <v>67</v>
      </c>
      <c r="B582" s="108">
        <v>6</v>
      </c>
    </row>
    <row r="583" spans="1:2">
      <c r="A583" s="93" t="s">
        <v>547</v>
      </c>
      <c r="B583" s="108">
        <v>6</v>
      </c>
    </row>
  </sheetData>
  <mergeCells count="1">
    <mergeCell ref="A1:B1"/>
  </mergeCells>
  <phoneticPr fontId="3" type="noConversion"/>
  <printOptions horizontalCentered="1"/>
  <pageMargins left="0.70866141732283472" right="0.70866141732283472" top="0.74803149606299213" bottom="0.74803149606299213" header="0.31496062992125984" footer="0.31496062992125984"/>
  <pageSetup paperSize="9" firstPageNumber="9" orientation="portrait" useFirstPageNumber="1" r:id="rId1"/>
  <headerFooter>
    <oddFooter>第 &amp;P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Zeros="0" workbookViewId="0">
      <pane xSplit="1" ySplit="4" topLeftCell="B5" activePane="bottomRight" state="frozen"/>
      <selection activeCell="B24" sqref="B24"/>
      <selection pane="topRight" activeCell="B24" sqref="B24"/>
      <selection pane="bottomLeft" activeCell="B24" sqref="B24"/>
      <selection pane="bottomRight" sqref="A1:D1"/>
    </sheetView>
  </sheetViews>
  <sheetFormatPr defaultColWidth="6.875" defaultRowHeight="12.75" customHeight="1"/>
  <cols>
    <col min="1" max="1" width="30.375" style="104" customWidth="1"/>
    <col min="2" max="2" width="20" style="107" customWidth="1"/>
    <col min="3" max="3" width="15.625" style="29" customWidth="1"/>
    <col min="4" max="4" width="19.625" style="29" customWidth="1"/>
    <col min="5" max="5" width="12.625" style="29" customWidth="1"/>
    <col min="6" max="6" width="10.125" style="29" customWidth="1"/>
    <col min="7" max="7" width="4.625" style="29" customWidth="1"/>
    <col min="8" max="9" width="6.875" style="29"/>
    <col min="10" max="10" width="18.75" style="29" customWidth="1"/>
    <col min="11" max="11" width="13.125" style="29" customWidth="1"/>
    <col min="12" max="255" width="6.875" style="29"/>
    <col min="256" max="256" width="10.625" style="29" customWidth="1"/>
    <col min="257" max="257" width="12.625" style="29" customWidth="1"/>
    <col min="258" max="260" width="14.25" style="29" customWidth="1"/>
    <col min="261" max="261" width="12.625" style="29" customWidth="1"/>
    <col min="262" max="263" width="4.625" style="29" customWidth="1"/>
    <col min="264" max="511" width="6.875" style="29"/>
    <col min="512" max="512" width="10.625" style="29" customWidth="1"/>
    <col min="513" max="513" width="12.625" style="29" customWidth="1"/>
    <col min="514" max="516" width="14.25" style="29" customWidth="1"/>
    <col min="517" max="517" width="12.625" style="29" customWidth="1"/>
    <col min="518" max="519" width="4.625" style="29" customWidth="1"/>
    <col min="520" max="767" width="6.875" style="29"/>
    <col min="768" max="768" width="10.625" style="29" customWidth="1"/>
    <col min="769" max="769" width="12.625" style="29" customWidth="1"/>
    <col min="770" max="772" width="14.25" style="29" customWidth="1"/>
    <col min="773" max="773" width="12.625" style="29" customWidth="1"/>
    <col min="774" max="775" width="4.625" style="29" customWidth="1"/>
    <col min="776" max="1023" width="6.875" style="29"/>
    <col min="1024" max="1024" width="10.625" style="29" customWidth="1"/>
    <col min="1025" max="1025" width="12.625" style="29" customWidth="1"/>
    <col min="1026" max="1028" width="14.25" style="29" customWidth="1"/>
    <col min="1029" max="1029" width="12.625" style="29" customWidth="1"/>
    <col min="1030" max="1031" width="4.625" style="29" customWidth="1"/>
    <col min="1032" max="1279" width="6.875" style="29"/>
    <col min="1280" max="1280" width="10.625" style="29" customWidth="1"/>
    <col min="1281" max="1281" width="12.625" style="29" customWidth="1"/>
    <col min="1282" max="1284" width="14.25" style="29" customWidth="1"/>
    <col min="1285" max="1285" width="12.625" style="29" customWidth="1"/>
    <col min="1286" max="1287" width="4.625" style="29" customWidth="1"/>
    <col min="1288" max="1535" width="6.875" style="29"/>
    <col min="1536" max="1536" width="10.625" style="29" customWidth="1"/>
    <col min="1537" max="1537" width="12.625" style="29" customWidth="1"/>
    <col min="1538" max="1540" width="14.25" style="29" customWidth="1"/>
    <col min="1541" max="1541" width="12.625" style="29" customWidth="1"/>
    <col min="1542" max="1543" width="4.625" style="29" customWidth="1"/>
    <col min="1544" max="1791" width="6.875" style="29"/>
    <col min="1792" max="1792" width="10.625" style="29" customWidth="1"/>
    <col min="1793" max="1793" width="12.625" style="29" customWidth="1"/>
    <col min="1794" max="1796" width="14.25" style="29" customWidth="1"/>
    <col min="1797" max="1797" width="12.625" style="29" customWidth="1"/>
    <col min="1798" max="1799" width="4.625" style="29" customWidth="1"/>
    <col min="1800" max="2047" width="6.875" style="29"/>
    <col min="2048" max="2048" width="10.625" style="29" customWidth="1"/>
    <col min="2049" max="2049" width="12.625" style="29" customWidth="1"/>
    <col min="2050" max="2052" width="14.25" style="29" customWidth="1"/>
    <col min="2053" max="2053" width="12.625" style="29" customWidth="1"/>
    <col min="2054" max="2055" width="4.625" style="29" customWidth="1"/>
    <col min="2056" max="2303" width="6.875" style="29"/>
    <col min="2304" max="2304" width="10.625" style="29" customWidth="1"/>
    <col min="2305" max="2305" width="12.625" style="29" customWidth="1"/>
    <col min="2306" max="2308" width="14.25" style="29" customWidth="1"/>
    <col min="2309" max="2309" width="12.625" style="29" customWidth="1"/>
    <col min="2310" max="2311" width="4.625" style="29" customWidth="1"/>
    <col min="2312" max="2559" width="6.875" style="29"/>
    <col min="2560" max="2560" width="10.625" style="29" customWidth="1"/>
    <col min="2561" max="2561" width="12.625" style="29" customWidth="1"/>
    <col min="2562" max="2564" width="14.25" style="29" customWidth="1"/>
    <col min="2565" max="2565" width="12.625" style="29" customWidth="1"/>
    <col min="2566" max="2567" width="4.625" style="29" customWidth="1"/>
    <col min="2568" max="2815" width="6.875" style="29"/>
    <col min="2816" max="2816" width="10.625" style="29" customWidth="1"/>
    <col min="2817" max="2817" width="12.625" style="29" customWidth="1"/>
    <col min="2818" max="2820" width="14.25" style="29" customWidth="1"/>
    <col min="2821" max="2821" width="12.625" style="29" customWidth="1"/>
    <col min="2822" max="2823" width="4.625" style="29" customWidth="1"/>
    <col min="2824" max="3071" width="6.875" style="29"/>
    <col min="3072" max="3072" width="10.625" style="29" customWidth="1"/>
    <col min="3073" max="3073" width="12.625" style="29" customWidth="1"/>
    <col min="3074" max="3076" width="14.25" style="29" customWidth="1"/>
    <col min="3077" max="3077" width="12.625" style="29" customWidth="1"/>
    <col min="3078" max="3079" width="4.625" style="29" customWidth="1"/>
    <col min="3080" max="3327" width="6.875" style="29"/>
    <col min="3328" max="3328" width="10.625" style="29" customWidth="1"/>
    <col min="3329" max="3329" width="12.625" style="29" customWidth="1"/>
    <col min="3330" max="3332" width="14.25" style="29" customWidth="1"/>
    <col min="3333" max="3333" width="12.625" style="29" customWidth="1"/>
    <col min="3334" max="3335" width="4.625" style="29" customWidth="1"/>
    <col min="3336" max="3583" width="6.875" style="29"/>
    <col min="3584" max="3584" width="10.625" style="29" customWidth="1"/>
    <col min="3585" max="3585" width="12.625" style="29" customWidth="1"/>
    <col min="3586" max="3588" width="14.25" style="29" customWidth="1"/>
    <col min="3589" max="3589" width="12.625" style="29" customWidth="1"/>
    <col min="3590" max="3591" width="4.625" style="29" customWidth="1"/>
    <col min="3592" max="3839" width="6.875" style="29"/>
    <col min="3840" max="3840" width="10.625" style="29" customWidth="1"/>
    <col min="3841" max="3841" width="12.625" style="29" customWidth="1"/>
    <col min="3842" max="3844" width="14.25" style="29" customWidth="1"/>
    <col min="3845" max="3845" width="12.625" style="29" customWidth="1"/>
    <col min="3846" max="3847" width="4.625" style="29" customWidth="1"/>
    <col min="3848" max="4095" width="6.875" style="29"/>
    <col min="4096" max="4096" width="10.625" style="29" customWidth="1"/>
    <col min="4097" max="4097" width="12.625" style="29" customWidth="1"/>
    <col min="4098" max="4100" width="14.25" style="29" customWidth="1"/>
    <col min="4101" max="4101" width="12.625" style="29" customWidth="1"/>
    <col min="4102" max="4103" width="4.625" style="29" customWidth="1"/>
    <col min="4104" max="4351" width="6.875" style="29"/>
    <col min="4352" max="4352" width="10.625" style="29" customWidth="1"/>
    <col min="4353" max="4353" width="12.625" style="29" customWidth="1"/>
    <col min="4354" max="4356" width="14.25" style="29" customWidth="1"/>
    <col min="4357" max="4357" width="12.625" style="29" customWidth="1"/>
    <col min="4358" max="4359" width="4.625" style="29" customWidth="1"/>
    <col min="4360" max="4607" width="6.875" style="29"/>
    <col min="4608" max="4608" width="10.625" style="29" customWidth="1"/>
    <col min="4609" max="4609" width="12.625" style="29" customWidth="1"/>
    <col min="4610" max="4612" width="14.25" style="29" customWidth="1"/>
    <col min="4613" max="4613" width="12.625" style="29" customWidth="1"/>
    <col min="4614" max="4615" width="4.625" style="29" customWidth="1"/>
    <col min="4616" max="4863" width="6.875" style="29"/>
    <col min="4864" max="4864" width="10.625" style="29" customWidth="1"/>
    <col min="4865" max="4865" width="12.625" style="29" customWidth="1"/>
    <col min="4866" max="4868" width="14.25" style="29" customWidth="1"/>
    <col min="4869" max="4869" width="12.625" style="29" customWidth="1"/>
    <col min="4870" max="4871" width="4.625" style="29" customWidth="1"/>
    <col min="4872" max="5119" width="6.875" style="29"/>
    <col min="5120" max="5120" width="10.625" style="29" customWidth="1"/>
    <col min="5121" max="5121" width="12.625" style="29" customWidth="1"/>
    <col min="5122" max="5124" width="14.25" style="29" customWidth="1"/>
    <col min="5125" max="5125" width="12.625" style="29" customWidth="1"/>
    <col min="5126" max="5127" width="4.625" style="29" customWidth="1"/>
    <col min="5128" max="5375" width="6.875" style="29"/>
    <col min="5376" max="5376" width="10.625" style="29" customWidth="1"/>
    <col min="5377" max="5377" width="12.625" style="29" customWidth="1"/>
    <col min="5378" max="5380" width="14.25" style="29" customWidth="1"/>
    <col min="5381" max="5381" width="12.625" style="29" customWidth="1"/>
    <col min="5382" max="5383" width="4.625" style="29" customWidth="1"/>
    <col min="5384" max="5631" width="6.875" style="29"/>
    <col min="5632" max="5632" width="10.625" style="29" customWidth="1"/>
    <col min="5633" max="5633" width="12.625" style="29" customWidth="1"/>
    <col min="5634" max="5636" width="14.25" style="29" customWidth="1"/>
    <col min="5637" max="5637" width="12.625" style="29" customWidth="1"/>
    <col min="5638" max="5639" width="4.625" style="29" customWidth="1"/>
    <col min="5640" max="5887" width="6.875" style="29"/>
    <col min="5888" max="5888" width="10.625" style="29" customWidth="1"/>
    <col min="5889" max="5889" width="12.625" style="29" customWidth="1"/>
    <col min="5890" max="5892" width="14.25" style="29" customWidth="1"/>
    <col min="5893" max="5893" width="12.625" style="29" customWidth="1"/>
    <col min="5894" max="5895" width="4.625" style="29" customWidth="1"/>
    <col min="5896" max="6143" width="6.875" style="29"/>
    <col min="6144" max="6144" width="10.625" style="29" customWidth="1"/>
    <col min="6145" max="6145" width="12.625" style="29" customWidth="1"/>
    <col min="6146" max="6148" width="14.25" style="29" customWidth="1"/>
    <col min="6149" max="6149" width="12.625" style="29" customWidth="1"/>
    <col min="6150" max="6151" width="4.625" style="29" customWidth="1"/>
    <col min="6152" max="6399" width="6.875" style="29"/>
    <col min="6400" max="6400" width="10.625" style="29" customWidth="1"/>
    <col min="6401" max="6401" width="12.625" style="29" customWidth="1"/>
    <col min="6402" max="6404" width="14.25" style="29" customWidth="1"/>
    <col min="6405" max="6405" width="12.625" style="29" customWidth="1"/>
    <col min="6406" max="6407" width="4.625" style="29" customWidth="1"/>
    <col min="6408" max="6655" width="6.875" style="29"/>
    <col min="6656" max="6656" width="10.625" style="29" customWidth="1"/>
    <col min="6657" max="6657" width="12.625" style="29" customWidth="1"/>
    <col min="6658" max="6660" width="14.25" style="29" customWidth="1"/>
    <col min="6661" max="6661" width="12.625" style="29" customWidth="1"/>
    <col min="6662" max="6663" width="4.625" style="29" customWidth="1"/>
    <col min="6664" max="6911" width="6.875" style="29"/>
    <col min="6912" max="6912" width="10.625" style="29" customWidth="1"/>
    <col min="6913" max="6913" width="12.625" style="29" customWidth="1"/>
    <col min="6914" max="6916" width="14.25" style="29" customWidth="1"/>
    <col min="6917" max="6917" width="12.625" style="29" customWidth="1"/>
    <col min="6918" max="6919" width="4.625" style="29" customWidth="1"/>
    <col min="6920" max="7167" width="6.875" style="29"/>
    <col min="7168" max="7168" width="10.625" style="29" customWidth="1"/>
    <col min="7169" max="7169" width="12.625" style="29" customWidth="1"/>
    <col min="7170" max="7172" width="14.25" style="29" customWidth="1"/>
    <col min="7173" max="7173" width="12.625" style="29" customWidth="1"/>
    <col min="7174" max="7175" width="4.625" style="29" customWidth="1"/>
    <col min="7176" max="7423" width="6.875" style="29"/>
    <col min="7424" max="7424" width="10.625" style="29" customWidth="1"/>
    <col min="7425" max="7425" width="12.625" style="29" customWidth="1"/>
    <col min="7426" max="7428" width="14.25" style="29" customWidth="1"/>
    <col min="7429" max="7429" width="12.625" style="29" customWidth="1"/>
    <col min="7430" max="7431" width="4.625" style="29" customWidth="1"/>
    <col min="7432" max="7679" width="6.875" style="29"/>
    <col min="7680" max="7680" width="10.625" style="29" customWidth="1"/>
    <col min="7681" max="7681" width="12.625" style="29" customWidth="1"/>
    <col min="7682" max="7684" width="14.25" style="29" customWidth="1"/>
    <col min="7685" max="7685" width="12.625" style="29" customWidth="1"/>
    <col min="7686" max="7687" width="4.625" style="29" customWidth="1"/>
    <col min="7688" max="7935" width="6.875" style="29"/>
    <col min="7936" max="7936" width="10.625" style="29" customWidth="1"/>
    <col min="7937" max="7937" width="12.625" style="29" customWidth="1"/>
    <col min="7938" max="7940" width="14.25" style="29" customWidth="1"/>
    <col min="7941" max="7941" width="12.625" style="29" customWidth="1"/>
    <col min="7942" max="7943" width="4.625" style="29" customWidth="1"/>
    <col min="7944" max="8191" width="6.875" style="29"/>
    <col min="8192" max="8192" width="10.625" style="29" customWidth="1"/>
    <col min="8193" max="8193" width="12.625" style="29" customWidth="1"/>
    <col min="8194" max="8196" width="14.25" style="29" customWidth="1"/>
    <col min="8197" max="8197" width="12.625" style="29" customWidth="1"/>
    <col min="8198" max="8199" width="4.625" style="29" customWidth="1"/>
    <col min="8200" max="8447" width="6.875" style="29"/>
    <col min="8448" max="8448" width="10.625" style="29" customWidth="1"/>
    <col min="8449" max="8449" width="12.625" style="29" customWidth="1"/>
    <col min="8450" max="8452" width="14.25" style="29" customWidth="1"/>
    <col min="8453" max="8453" width="12.625" style="29" customWidth="1"/>
    <col min="8454" max="8455" width="4.625" style="29" customWidth="1"/>
    <col min="8456" max="8703" width="6.875" style="29"/>
    <col min="8704" max="8704" width="10.625" style="29" customWidth="1"/>
    <col min="8705" max="8705" width="12.625" style="29" customWidth="1"/>
    <col min="8706" max="8708" width="14.25" style="29" customWidth="1"/>
    <col min="8709" max="8709" width="12.625" style="29" customWidth="1"/>
    <col min="8710" max="8711" width="4.625" style="29" customWidth="1"/>
    <col min="8712" max="8959" width="6.875" style="29"/>
    <col min="8960" max="8960" width="10.625" style="29" customWidth="1"/>
    <col min="8961" max="8961" width="12.625" style="29" customWidth="1"/>
    <col min="8962" max="8964" width="14.25" style="29" customWidth="1"/>
    <col min="8965" max="8965" width="12.625" style="29" customWidth="1"/>
    <col min="8966" max="8967" width="4.625" style="29" customWidth="1"/>
    <col min="8968" max="9215" width="6.875" style="29"/>
    <col min="9216" max="9216" width="10.625" style="29" customWidth="1"/>
    <col min="9217" max="9217" width="12.625" style="29" customWidth="1"/>
    <col min="9218" max="9220" width="14.25" style="29" customWidth="1"/>
    <col min="9221" max="9221" width="12.625" style="29" customWidth="1"/>
    <col min="9222" max="9223" width="4.625" style="29" customWidth="1"/>
    <col min="9224" max="9471" width="6.875" style="29"/>
    <col min="9472" max="9472" width="10.625" style="29" customWidth="1"/>
    <col min="9473" max="9473" width="12.625" style="29" customWidth="1"/>
    <col min="9474" max="9476" width="14.25" style="29" customWidth="1"/>
    <col min="9477" max="9477" width="12.625" style="29" customWidth="1"/>
    <col min="9478" max="9479" width="4.625" style="29" customWidth="1"/>
    <col min="9480" max="9727" width="6.875" style="29"/>
    <col min="9728" max="9728" width="10.625" style="29" customWidth="1"/>
    <col min="9729" max="9729" width="12.625" style="29" customWidth="1"/>
    <col min="9730" max="9732" width="14.25" style="29" customWidth="1"/>
    <col min="9733" max="9733" width="12.625" style="29" customWidth="1"/>
    <col min="9734" max="9735" width="4.625" style="29" customWidth="1"/>
    <col min="9736" max="9983" width="6.875" style="29"/>
    <col min="9984" max="9984" width="10.625" style="29" customWidth="1"/>
    <col min="9985" max="9985" width="12.625" style="29" customWidth="1"/>
    <col min="9986" max="9988" width="14.25" style="29" customWidth="1"/>
    <col min="9989" max="9989" width="12.625" style="29" customWidth="1"/>
    <col min="9990" max="9991" width="4.625" style="29" customWidth="1"/>
    <col min="9992" max="10239" width="6.875" style="29"/>
    <col min="10240" max="10240" width="10.625" style="29" customWidth="1"/>
    <col min="10241" max="10241" width="12.625" style="29" customWidth="1"/>
    <col min="10242" max="10244" width="14.25" style="29" customWidth="1"/>
    <col min="10245" max="10245" width="12.625" style="29" customWidth="1"/>
    <col min="10246" max="10247" width="4.625" style="29" customWidth="1"/>
    <col min="10248" max="10495" width="6.875" style="29"/>
    <col min="10496" max="10496" width="10.625" style="29" customWidth="1"/>
    <col min="10497" max="10497" width="12.625" style="29" customWidth="1"/>
    <col min="10498" max="10500" width="14.25" style="29" customWidth="1"/>
    <col min="10501" max="10501" width="12.625" style="29" customWidth="1"/>
    <col min="10502" max="10503" width="4.625" style="29" customWidth="1"/>
    <col min="10504" max="10751" width="6.875" style="29"/>
    <col min="10752" max="10752" width="10.625" style="29" customWidth="1"/>
    <col min="10753" max="10753" width="12.625" style="29" customWidth="1"/>
    <col min="10754" max="10756" width="14.25" style="29" customWidth="1"/>
    <col min="10757" max="10757" width="12.625" style="29" customWidth="1"/>
    <col min="10758" max="10759" width="4.625" style="29" customWidth="1"/>
    <col min="10760" max="11007" width="6.875" style="29"/>
    <col min="11008" max="11008" width="10.625" style="29" customWidth="1"/>
    <col min="11009" max="11009" width="12.625" style="29" customWidth="1"/>
    <col min="11010" max="11012" width="14.25" style="29" customWidth="1"/>
    <col min="11013" max="11013" width="12.625" style="29" customWidth="1"/>
    <col min="11014" max="11015" width="4.625" style="29" customWidth="1"/>
    <col min="11016" max="11263" width="6.875" style="29"/>
    <col min="11264" max="11264" width="10.625" style="29" customWidth="1"/>
    <col min="11265" max="11265" width="12.625" style="29" customWidth="1"/>
    <col min="11266" max="11268" width="14.25" style="29" customWidth="1"/>
    <col min="11269" max="11269" width="12.625" style="29" customWidth="1"/>
    <col min="11270" max="11271" width="4.625" style="29" customWidth="1"/>
    <col min="11272" max="11519" width="6.875" style="29"/>
    <col min="11520" max="11520" width="10.625" style="29" customWidth="1"/>
    <col min="11521" max="11521" width="12.625" style="29" customWidth="1"/>
    <col min="11522" max="11524" width="14.25" style="29" customWidth="1"/>
    <col min="11525" max="11525" width="12.625" style="29" customWidth="1"/>
    <col min="11526" max="11527" width="4.625" style="29" customWidth="1"/>
    <col min="11528" max="11775" width="6.875" style="29"/>
    <col min="11776" max="11776" width="10.625" style="29" customWidth="1"/>
    <col min="11777" max="11777" width="12.625" style="29" customWidth="1"/>
    <col min="11778" max="11780" width="14.25" style="29" customWidth="1"/>
    <col min="11781" max="11781" width="12.625" style="29" customWidth="1"/>
    <col min="11782" max="11783" width="4.625" style="29" customWidth="1"/>
    <col min="11784" max="12031" width="6.875" style="29"/>
    <col min="12032" max="12032" width="10.625" style="29" customWidth="1"/>
    <col min="12033" max="12033" width="12.625" style="29" customWidth="1"/>
    <col min="12034" max="12036" width="14.25" style="29" customWidth="1"/>
    <col min="12037" max="12037" width="12.625" style="29" customWidth="1"/>
    <col min="12038" max="12039" width="4.625" style="29" customWidth="1"/>
    <col min="12040" max="12287" width="6.875" style="29"/>
    <col min="12288" max="12288" width="10.625" style="29" customWidth="1"/>
    <col min="12289" max="12289" width="12.625" style="29" customWidth="1"/>
    <col min="12290" max="12292" width="14.25" style="29" customWidth="1"/>
    <col min="12293" max="12293" width="12.625" style="29" customWidth="1"/>
    <col min="12294" max="12295" width="4.625" style="29" customWidth="1"/>
    <col min="12296" max="12543" width="6.875" style="29"/>
    <col min="12544" max="12544" width="10.625" style="29" customWidth="1"/>
    <col min="12545" max="12545" width="12.625" style="29" customWidth="1"/>
    <col min="12546" max="12548" width="14.25" style="29" customWidth="1"/>
    <col min="12549" max="12549" width="12.625" style="29" customWidth="1"/>
    <col min="12550" max="12551" width="4.625" style="29" customWidth="1"/>
    <col min="12552" max="12799" width="6.875" style="29"/>
    <col min="12800" max="12800" width="10.625" style="29" customWidth="1"/>
    <col min="12801" max="12801" width="12.625" style="29" customWidth="1"/>
    <col min="12802" max="12804" width="14.25" style="29" customWidth="1"/>
    <col min="12805" max="12805" width="12.625" style="29" customWidth="1"/>
    <col min="12806" max="12807" width="4.625" style="29" customWidth="1"/>
    <col min="12808" max="13055" width="6.875" style="29"/>
    <col min="13056" max="13056" width="10.625" style="29" customWidth="1"/>
    <col min="13057" max="13057" width="12.625" style="29" customWidth="1"/>
    <col min="13058" max="13060" width="14.25" style="29" customWidth="1"/>
    <col min="13061" max="13061" width="12.625" style="29" customWidth="1"/>
    <col min="13062" max="13063" width="4.625" style="29" customWidth="1"/>
    <col min="13064" max="13311" width="6.875" style="29"/>
    <col min="13312" max="13312" width="10.625" style="29" customWidth="1"/>
    <col min="13313" max="13313" width="12.625" style="29" customWidth="1"/>
    <col min="13314" max="13316" width="14.25" style="29" customWidth="1"/>
    <col min="13317" max="13317" width="12.625" style="29" customWidth="1"/>
    <col min="13318" max="13319" width="4.625" style="29" customWidth="1"/>
    <col min="13320" max="13567" width="6.875" style="29"/>
    <col min="13568" max="13568" width="10.625" style="29" customWidth="1"/>
    <col min="13569" max="13569" width="12.625" style="29" customWidth="1"/>
    <col min="13570" max="13572" width="14.25" style="29" customWidth="1"/>
    <col min="13573" max="13573" width="12.625" style="29" customWidth="1"/>
    <col min="13574" max="13575" width="4.625" style="29" customWidth="1"/>
    <col min="13576" max="13823" width="6.875" style="29"/>
    <col min="13824" max="13824" width="10.625" style="29" customWidth="1"/>
    <col min="13825" max="13825" width="12.625" style="29" customWidth="1"/>
    <col min="13826" max="13828" width="14.25" style="29" customWidth="1"/>
    <col min="13829" max="13829" width="12.625" style="29" customWidth="1"/>
    <col min="13830" max="13831" width="4.625" style="29" customWidth="1"/>
    <col min="13832" max="14079" width="6.875" style="29"/>
    <col min="14080" max="14080" width="10.625" style="29" customWidth="1"/>
    <col min="14081" max="14081" width="12.625" style="29" customWidth="1"/>
    <col min="14082" max="14084" width="14.25" style="29" customWidth="1"/>
    <col min="14085" max="14085" width="12.625" style="29" customWidth="1"/>
    <col min="14086" max="14087" width="4.625" style="29" customWidth="1"/>
    <col min="14088" max="14335" width="6.875" style="29"/>
    <col min="14336" max="14336" width="10.625" style="29" customWidth="1"/>
    <col min="14337" max="14337" width="12.625" style="29" customWidth="1"/>
    <col min="14338" max="14340" width="14.25" style="29" customWidth="1"/>
    <col min="14341" max="14341" width="12.625" style="29" customWidth="1"/>
    <col min="14342" max="14343" width="4.625" style="29" customWidth="1"/>
    <col min="14344" max="14591" width="6.875" style="29"/>
    <col min="14592" max="14592" width="10.625" style="29" customWidth="1"/>
    <col min="14593" max="14593" width="12.625" style="29" customWidth="1"/>
    <col min="14594" max="14596" width="14.25" style="29" customWidth="1"/>
    <col min="14597" max="14597" width="12.625" style="29" customWidth="1"/>
    <col min="14598" max="14599" width="4.625" style="29" customWidth="1"/>
    <col min="14600" max="14847" width="6.875" style="29"/>
    <col min="14848" max="14848" width="10.625" style="29" customWidth="1"/>
    <col min="14849" max="14849" width="12.625" style="29" customWidth="1"/>
    <col min="14850" max="14852" width="14.25" style="29" customWidth="1"/>
    <col min="14853" max="14853" width="12.625" style="29" customWidth="1"/>
    <col min="14854" max="14855" width="4.625" style="29" customWidth="1"/>
    <col min="14856" max="15103" width="6.875" style="29"/>
    <col min="15104" max="15104" width="10.625" style="29" customWidth="1"/>
    <col min="15105" max="15105" width="12.625" style="29" customWidth="1"/>
    <col min="15106" max="15108" width="14.25" style="29" customWidth="1"/>
    <col min="15109" max="15109" width="12.625" style="29" customWidth="1"/>
    <col min="15110" max="15111" width="4.625" style="29" customWidth="1"/>
    <col min="15112" max="15359" width="6.875" style="29"/>
    <col min="15360" max="15360" width="10.625" style="29" customWidth="1"/>
    <col min="15361" max="15361" width="12.625" style="29" customWidth="1"/>
    <col min="15362" max="15364" width="14.25" style="29" customWidth="1"/>
    <col min="15365" max="15365" width="12.625" style="29" customWidth="1"/>
    <col min="15366" max="15367" width="4.625" style="29" customWidth="1"/>
    <col min="15368" max="15615" width="6.875" style="29"/>
    <col min="15616" max="15616" width="10.625" style="29" customWidth="1"/>
    <col min="15617" max="15617" width="12.625" style="29" customWidth="1"/>
    <col min="15618" max="15620" width="14.25" style="29" customWidth="1"/>
    <col min="15621" max="15621" width="12.625" style="29" customWidth="1"/>
    <col min="15622" max="15623" width="4.625" style="29" customWidth="1"/>
    <col min="15624" max="15871" width="6.875" style="29"/>
    <col min="15872" max="15872" width="10.625" style="29" customWidth="1"/>
    <col min="15873" max="15873" width="12.625" style="29" customWidth="1"/>
    <col min="15874" max="15876" width="14.25" style="29" customWidth="1"/>
    <col min="15877" max="15877" width="12.625" style="29" customWidth="1"/>
    <col min="15878" max="15879" width="4.625" style="29" customWidth="1"/>
    <col min="15880" max="16127" width="6.875" style="29"/>
    <col min="16128" max="16128" width="10.625" style="29" customWidth="1"/>
    <col min="16129" max="16129" width="12.625" style="29" customWidth="1"/>
    <col min="16130" max="16132" width="14.25" style="29" customWidth="1"/>
    <col min="16133" max="16133" width="12.625" style="29" customWidth="1"/>
    <col min="16134" max="16135" width="4.625" style="29" customWidth="1"/>
    <col min="16136" max="16384" width="6.875" style="29"/>
  </cols>
  <sheetData>
    <row r="1" spans="1:5" ht="30" customHeight="1">
      <c r="A1" s="244" t="s">
        <v>1513</v>
      </c>
      <c r="B1" s="244"/>
      <c r="C1" s="244"/>
      <c r="D1" s="244"/>
    </row>
    <row r="2" spans="1:5" ht="17.25" customHeight="1">
      <c r="A2" s="100" t="s">
        <v>217</v>
      </c>
      <c r="B2" s="105"/>
      <c r="C2" s="30"/>
      <c r="D2" s="31" t="s">
        <v>218</v>
      </c>
    </row>
    <row r="3" spans="1:5" ht="45.75" customHeight="1">
      <c r="A3" s="101" t="s">
        <v>737</v>
      </c>
      <c r="B3" s="245" t="s">
        <v>1114</v>
      </c>
      <c r="C3" s="246"/>
      <c r="D3" s="247"/>
    </row>
    <row r="4" spans="1:5" ht="14.1" customHeight="1">
      <c r="A4" s="102" t="s">
        <v>867</v>
      </c>
      <c r="B4" s="106" t="s">
        <v>219</v>
      </c>
      <c r="C4" s="69" t="s">
        <v>220</v>
      </c>
      <c r="D4" s="69" t="s">
        <v>221</v>
      </c>
    </row>
    <row r="5" spans="1:5" ht="14.1" customHeight="1">
      <c r="A5" s="102" t="s">
        <v>1116</v>
      </c>
      <c r="B5" s="112">
        <f>SUM(B6,B11,B22,B30,B37,B41,B44,B48,B51,B57,B61,B66)</f>
        <v>493847</v>
      </c>
      <c r="C5" s="112">
        <f t="shared" ref="C5:D5" si="0">SUM(C6,C11,C22,C30,C37,C41,C44,C48,C51,C57,C61,C66)</f>
        <v>362850</v>
      </c>
      <c r="D5" s="112">
        <f t="shared" si="0"/>
        <v>130997</v>
      </c>
    </row>
    <row r="6" spans="1:5" ht="14.1" customHeight="1">
      <c r="A6" s="93" t="s">
        <v>682</v>
      </c>
      <c r="B6" s="112">
        <v>139174</v>
      </c>
      <c r="C6" s="112">
        <v>139174</v>
      </c>
      <c r="D6" s="110"/>
    </row>
    <row r="7" spans="1:5" ht="14.1" customHeight="1">
      <c r="A7" s="92" t="s">
        <v>683</v>
      </c>
      <c r="B7" s="112">
        <v>51642</v>
      </c>
      <c r="C7" s="112">
        <v>51642</v>
      </c>
      <c r="D7" s="110"/>
    </row>
    <row r="8" spans="1:5" ht="14.1" customHeight="1">
      <c r="A8" s="92" t="s">
        <v>684</v>
      </c>
      <c r="B8" s="112">
        <v>51923</v>
      </c>
      <c r="C8" s="112">
        <v>51923</v>
      </c>
      <c r="D8" s="110"/>
    </row>
    <row r="9" spans="1:5" ht="14.1" customHeight="1">
      <c r="A9" s="92" t="s">
        <v>685</v>
      </c>
      <c r="B9" s="112">
        <v>6794</v>
      </c>
      <c r="C9" s="112">
        <v>6794</v>
      </c>
      <c r="D9" s="111"/>
    </row>
    <row r="10" spans="1:5" ht="14.1" customHeight="1">
      <c r="A10" s="92" t="s">
        <v>686</v>
      </c>
      <c r="B10" s="112">
        <v>28814</v>
      </c>
      <c r="C10" s="112">
        <v>28814</v>
      </c>
      <c r="D10" s="110"/>
    </row>
    <row r="11" spans="1:5" ht="14.1" customHeight="1">
      <c r="A11" s="93" t="s">
        <v>687</v>
      </c>
      <c r="B11" s="112">
        <v>44438</v>
      </c>
      <c r="C11" s="110">
        <f t="shared" ref="C11" si="1">SUM(C12:C21)</f>
        <v>0</v>
      </c>
      <c r="D11" s="112">
        <v>44438</v>
      </c>
      <c r="E11" s="35"/>
    </row>
    <row r="12" spans="1:5" ht="14.1" customHeight="1">
      <c r="A12" s="92" t="s">
        <v>688</v>
      </c>
      <c r="B12" s="112">
        <v>25263</v>
      </c>
      <c r="C12" s="110"/>
      <c r="D12" s="112">
        <v>25263</v>
      </c>
      <c r="E12" s="35"/>
    </row>
    <row r="13" spans="1:5" ht="14.1" customHeight="1">
      <c r="A13" s="92" t="s">
        <v>689</v>
      </c>
      <c r="B13" s="112">
        <v>116</v>
      </c>
      <c r="C13" s="110"/>
      <c r="D13" s="112">
        <v>116</v>
      </c>
      <c r="E13" s="36"/>
    </row>
    <row r="14" spans="1:5" ht="14.1" customHeight="1">
      <c r="A14" s="92" t="s">
        <v>690</v>
      </c>
      <c r="B14" s="112">
        <v>319</v>
      </c>
      <c r="C14" s="110"/>
      <c r="D14" s="112">
        <v>319</v>
      </c>
    </row>
    <row r="15" spans="1:5" ht="14.1" customHeight="1">
      <c r="A15" s="92" t="s">
        <v>691</v>
      </c>
      <c r="B15" s="112">
        <v>155</v>
      </c>
      <c r="C15" s="110"/>
      <c r="D15" s="112">
        <v>155</v>
      </c>
    </row>
    <row r="16" spans="1:5" ht="14.1" customHeight="1">
      <c r="A16" s="92" t="s">
        <v>692</v>
      </c>
      <c r="B16" s="112">
        <v>8269</v>
      </c>
      <c r="C16" s="110"/>
      <c r="D16" s="112">
        <v>8269</v>
      </c>
    </row>
    <row r="17" spans="1:4" ht="14.1" customHeight="1">
      <c r="A17" s="92" t="s">
        <v>693</v>
      </c>
      <c r="B17" s="112">
        <v>234</v>
      </c>
      <c r="C17" s="110"/>
      <c r="D17" s="112">
        <v>234</v>
      </c>
    </row>
    <row r="18" spans="1:4" ht="14.1" customHeight="1">
      <c r="A18" s="92" t="s">
        <v>694</v>
      </c>
      <c r="B18" s="112">
        <v>0</v>
      </c>
      <c r="C18" s="110"/>
      <c r="D18" s="112">
        <v>0</v>
      </c>
    </row>
    <row r="19" spans="1:4" ht="14.1" customHeight="1">
      <c r="A19" s="92" t="s">
        <v>695</v>
      </c>
      <c r="B19" s="112">
        <v>1726</v>
      </c>
      <c r="C19" s="110"/>
      <c r="D19" s="112">
        <v>1726</v>
      </c>
    </row>
    <row r="20" spans="1:4" ht="14.1" customHeight="1">
      <c r="A20" s="92" t="s">
        <v>696</v>
      </c>
      <c r="B20" s="112">
        <v>474</v>
      </c>
      <c r="C20" s="110"/>
      <c r="D20" s="112">
        <v>474</v>
      </c>
    </row>
    <row r="21" spans="1:4" ht="14.1" customHeight="1">
      <c r="A21" s="92" t="s">
        <v>697</v>
      </c>
      <c r="B21" s="112">
        <v>7883</v>
      </c>
      <c r="C21" s="110"/>
      <c r="D21" s="112">
        <v>7883</v>
      </c>
    </row>
    <row r="22" spans="1:4" ht="14.1" customHeight="1">
      <c r="A22" s="93" t="s">
        <v>698</v>
      </c>
      <c r="B22" s="112">
        <v>0</v>
      </c>
      <c r="C22" s="110"/>
      <c r="D22" s="110"/>
    </row>
    <row r="23" spans="1:4" ht="14.1" customHeight="1">
      <c r="A23" s="92" t="s">
        <v>699</v>
      </c>
      <c r="B23" s="112">
        <v>0</v>
      </c>
      <c r="C23" s="110"/>
      <c r="D23" s="111"/>
    </row>
    <row r="24" spans="1:4" ht="14.1" customHeight="1">
      <c r="A24" s="92" t="s">
        <v>700</v>
      </c>
      <c r="B24" s="112">
        <v>0</v>
      </c>
      <c r="C24" s="110"/>
      <c r="D24" s="111"/>
    </row>
    <row r="25" spans="1:4" ht="14.1" customHeight="1">
      <c r="A25" s="92" t="s">
        <v>701</v>
      </c>
      <c r="B25" s="112">
        <v>0</v>
      </c>
      <c r="C25" s="110"/>
      <c r="D25" s="111"/>
    </row>
    <row r="26" spans="1:4" ht="14.1" customHeight="1">
      <c r="A26" s="92" t="s">
        <v>702</v>
      </c>
      <c r="B26" s="112">
        <v>0</v>
      </c>
      <c r="C26" s="110"/>
      <c r="D26" s="111"/>
    </row>
    <row r="27" spans="1:4" ht="14.1" customHeight="1">
      <c r="A27" s="92" t="s">
        <v>703</v>
      </c>
      <c r="B27" s="112">
        <v>0</v>
      </c>
      <c r="C27" s="110"/>
      <c r="D27" s="111"/>
    </row>
    <row r="28" spans="1:4" ht="14.1" customHeight="1">
      <c r="A28" s="92" t="s">
        <v>704</v>
      </c>
      <c r="B28" s="112">
        <v>0</v>
      </c>
      <c r="C28" s="110"/>
      <c r="D28" s="111"/>
    </row>
    <row r="29" spans="1:4" ht="14.1" customHeight="1">
      <c r="A29" s="92" t="s">
        <v>705</v>
      </c>
      <c r="B29" s="112">
        <v>0</v>
      </c>
      <c r="C29" s="110"/>
      <c r="D29" s="111"/>
    </row>
    <row r="30" spans="1:4" ht="14.1" customHeight="1">
      <c r="A30" s="93" t="s">
        <v>706</v>
      </c>
      <c r="B30" s="112">
        <v>0</v>
      </c>
      <c r="C30" s="110"/>
      <c r="D30" s="111"/>
    </row>
    <row r="31" spans="1:4" ht="14.1" customHeight="1">
      <c r="A31" s="92" t="s">
        <v>699</v>
      </c>
      <c r="B31" s="112">
        <v>0</v>
      </c>
      <c r="C31" s="110"/>
      <c r="D31" s="111"/>
    </row>
    <row r="32" spans="1:4" ht="14.1" customHeight="1">
      <c r="A32" s="92" t="s">
        <v>700</v>
      </c>
      <c r="B32" s="112">
        <v>0</v>
      </c>
      <c r="C32" s="110"/>
      <c r="D32" s="111"/>
    </row>
    <row r="33" spans="1:4" ht="14.1" customHeight="1">
      <c r="A33" s="92" t="s">
        <v>701</v>
      </c>
      <c r="B33" s="112">
        <v>0</v>
      </c>
      <c r="C33" s="110"/>
      <c r="D33" s="111"/>
    </row>
    <row r="34" spans="1:4" ht="14.1" customHeight="1">
      <c r="A34" s="92" t="s">
        <v>703</v>
      </c>
      <c r="B34" s="112">
        <v>0</v>
      </c>
      <c r="C34" s="110"/>
      <c r="D34" s="111"/>
    </row>
    <row r="35" spans="1:4" ht="14.1" customHeight="1">
      <c r="A35" s="92" t="s">
        <v>704</v>
      </c>
      <c r="B35" s="112">
        <v>0</v>
      </c>
      <c r="C35" s="110"/>
      <c r="D35" s="111"/>
    </row>
    <row r="36" spans="1:4" ht="14.1" customHeight="1">
      <c r="A36" s="92" t="s">
        <v>705</v>
      </c>
      <c r="B36" s="112">
        <v>0</v>
      </c>
      <c r="C36" s="110"/>
      <c r="D36" s="111"/>
    </row>
    <row r="37" spans="1:4" ht="14.1" customHeight="1">
      <c r="A37" s="93" t="s">
        <v>707</v>
      </c>
      <c r="B37" s="112">
        <v>284249</v>
      </c>
      <c r="C37" s="110">
        <f t="shared" ref="C37:D37" si="2">SUM(C38:C40)</f>
        <v>197690</v>
      </c>
      <c r="D37" s="111">
        <f t="shared" si="2"/>
        <v>86559</v>
      </c>
    </row>
    <row r="38" spans="1:4" ht="14.1" customHeight="1">
      <c r="A38" s="92" t="s">
        <v>708</v>
      </c>
      <c r="B38" s="112">
        <v>197690</v>
      </c>
      <c r="C38" s="112">
        <v>197690</v>
      </c>
      <c r="D38" s="111"/>
    </row>
    <row r="39" spans="1:4" ht="14.1" customHeight="1">
      <c r="A39" s="92" t="s">
        <v>709</v>
      </c>
      <c r="B39" s="112">
        <v>86558</v>
      </c>
      <c r="C39" s="110"/>
      <c r="D39" s="112">
        <v>86558</v>
      </c>
    </row>
    <row r="40" spans="1:4" ht="14.1" customHeight="1">
      <c r="A40" s="92" t="s">
        <v>710</v>
      </c>
      <c r="B40" s="112">
        <v>1</v>
      </c>
      <c r="C40" s="110"/>
      <c r="D40" s="112">
        <v>1</v>
      </c>
    </row>
    <row r="41" spans="1:4" ht="14.1" customHeight="1">
      <c r="A41" s="93" t="s">
        <v>711</v>
      </c>
      <c r="B41" s="112">
        <v>0</v>
      </c>
      <c r="C41" s="110"/>
      <c r="D41" s="110"/>
    </row>
    <row r="42" spans="1:4" ht="14.1" customHeight="1">
      <c r="A42" s="92" t="s">
        <v>712</v>
      </c>
      <c r="B42" s="112">
        <v>0</v>
      </c>
      <c r="C42" s="110"/>
      <c r="D42" s="110"/>
    </row>
    <row r="43" spans="1:4" ht="14.1" customHeight="1">
      <c r="A43" s="92" t="s">
        <v>713</v>
      </c>
      <c r="B43" s="112">
        <v>0</v>
      </c>
      <c r="C43" s="110"/>
      <c r="D43" s="110"/>
    </row>
    <row r="44" spans="1:4" ht="14.1" customHeight="1">
      <c r="A44" s="93" t="s">
        <v>714</v>
      </c>
      <c r="B44" s="112">
        <v>0</v>
      </c>
      <c r="C44" s="110"/>
      <c r="D44" s="110"/>
    </row>
    <row r="45" spans="1:4" ht="14.1" customHeight="1">
      <c r="A45" s="92" t="s">
        <v>715</v>
      </c>
      <c r="B45" s="112">
        <v>0</v>
      </c>
      <c r="C45" s="110"/>
      <c r="D45" s="110"/>
    </row>
    <row r="46" spans="1:4" ht="14.1" customHeight="1">
      <c r="A46" s="92" t="s">
        <v>716</v>
      </c>
      <c r="B46" s="112">
        <v>0</v>
      </c>
      <c r="C46" s="110"/>
      <c r="D46" s="110"/>
    </row>
    <row r="47" spans="1:4" ht="14.1" customHeight="1">
      <c r="A47" s="92" t="s">
        <v>717</v>
      </c>
      <c r="B47" s="112">
        <v>0</v>
      </c>
      <c r="C47" s="110"/>
      <c r="D47" s="110"/>
    </row>
    <row r="48" spans="1:4" ht="14.1" customHeight="1">
      <c r="A48" s="93" t="s">
        <v>718</v>
      </c>
      <c r="B48" s="112">
        <v>0</v>
      </c>
      <c r="C48" s="110"/>
      <c r="D48" s="110"/>
    </row>
    <row r="49" spans="1:4" ht="14.1" customHeight="1">
      <c r="A49" s="92" t="s">
        <v>719</v>
      </c>
      <c r="B49" s="112">
        <v>0</v>
      </c>
      <c r="C49" s="110"/>
      <c r="D49" s="110"/>
    </row>
    <row r="50" spans="1:4" ht="14.1" customHeight="1">
      <c r="A50" s="92" t="s">
        <v>720</v>
      </c>
      <c r="B50" s="112">
        <v>0</v>
      </c>
      <c r="C50" s="110"/>
      <c r="D50" s="110"/>
    </row>
    <row r="51" spans="1:4" ht="12.75" customHeight="1">
      <c r="A51" s="93" t="s">
        <v>222</v>
      </c>
      <c r="B51" s="112">
        <v>25986</v>
      </c>
      <c r="C51" s="112">
        <v>25986</v>
      </c>
      <c r="D51" s="110">
        <f t="shared" ref="D51" si="3">SUM(D52:D56)</f>
        <v>0</v>
      </c>
    </row>
    <row r="52" spans="1:4" ht="12.75" customHeight="1">
      <c r="A52" s="92" t="s">
        <v>721</v>
      </c>
      <c r="B52" s="112">
        <v>23529</v>
      </c>
      <c r="C52" s="112">
        <v>23529</v>
      </c>
      <c r="D52" s="110"/>
    </row>
    <row r="53" spans="1:4" ht="12.75" customHeight="1">
      <c r="A53" s="92" t="s">
        <v>722</v>
      </c>
      <c r="B53" s="112">
        <v>0</v>
      </c>
      <c r="C53" s="112">
        <v>0</v>
      </c>
      <c r="D53" s="110"/>
    </row>
    <row r="54" spans="1:4" ht="12.75" customHeight="1">
      <c r="A54" s="92" t="s">
        <v>723</v>
      </c>
      <c r="B54" s="112">
        <v>0</v>
      </c>
      <c r="C54" s="112">
        <v>0</v>
      </c>
      <c r="D54" s="110"/>
    </row>
    <row r="55" spans="1:4" ht="12.75" customHeight="1">
      <c r="A55" s="92" t="s">
        <v>724</v>
      </c>
      <c r="B55" s="112">
        <v>118</v>
      </c>
      <c r="C55" s="112">
        <v>118</v>
      </c>
      <c r="D55" s="110"/>
    </row>
    <row r="56" spans="1:4" ht="12.75" customHeight="1">
      <c r="A56" s="92" t="s">
        <v>725</v>
      </c>
      <c r="B56" s="112">
        <v>2340</v>
      </c>
      <c r="C56" s="112">
        <v>2340</v>
      </c>
      <c r="D56" s="110"/>
    </row>
    <row r="57" spans="1:4" ht="12.75" customHeight="1">
      <c r="A57" s="93" t="s">
        <v>726</v>
      </c>
      <c r="B57" s="112">
        <v>0</v>
      </c>
      <c r="C57" s="110"/>
      <c r="D57" s="110"/>
    </row>
    <row r="58" spans="1:4" ht="12.75" customHeight="1">
      <c r="A58" s="92" t="s">
        <v>727</v>
      </c>
      <c r="B58" s="112">
        <v>0</v>
      </c>
      <c r="C58" s="110"/>
      <c r="D58" s="110"/>
    </row>
    <row r="59" spans="1:4" ht="12.75" customHeight="1">
      <c r="A59" s="92" t="s">
        <v>728</v>
      </c>
      <c r="B59" s="112">
        <v>0</v>
      </c>
      <c r="C59" s="110"/>
      <c r="D59" s="110"/>
    </row>
    <row r="60" spans="1:4" ht="12.75" customHeight="1">
      <c r="A60" s="103" t="s">
        <v>1115</v>
      </c>
      <c r="B60" s="112">
        <v>0</v>
      </c>
      <c r="C60" s="110"/>
      <c r="D60" s="110"/>
    </row>
    <row r="61" spans="1:4" ht="12.75" customHeight="1">
      <c r="A61" s="93" t="s">
        <v>729</v>
      </c>
      <c r="B61" s="112">
        <v>0</v>
      </c>
      <c r="C61" s="110"/>
      <c r="D61" s="110"/>
    </row>
    <row r="62" spans="1:4" ht="12.75" customHeight="1">
      <c r="A62" s="92" t="s">
        <v>730</v>
      </c>
      <c r="B62" s="112">
        <v>0</v>
      </c>
      <c r="C62" s="110"/>
      <c r="D62" s="110"/>
    </row>
    <row r="63" spans="1:4" ht="12.75" customHeight="1">
      <c r="A63" s="92" t="s">
        <v>731</v>
      </c>
      <c r="B63" s="112">
        <v>0</v>
      </c>
      <c r="C63" s="110"/>
      <c r="D63" s="110"/>
    </row>
    <row r="64" spans="1:4" ht="12.75" customHeight="1">
      <c r="A64" s="92" t="s">
        <v>732</v>
      </c>
      <c r="B64" s="112">
        <v>0</v>
      </c>
      <c r="C64" s="110"/>
      <c r="D64" s="110"/>
    </row>
    <row r="65" spans="1:4" ht="12.75" customHeight="1">
      <c r="A65" s="92" t="s">
        <v>733</v>
      </c>
      <c r="B65" s="112">
        <v>0</v>
      </c>
      <c r="C65" s="110"/>
      <c r="D65" s="110"/>
    </row>
    <row r="66" spans="1:4" ht="12.75" customHeight="1">
      <c r="A66" s="93" t="s">
        <v>44</v>
      </c>
      <c r="B66" s="112">
        <v>0</v>
      </c>
      <c r="C66" s="110"/>
      <c r="D66" s="110"/>
    </row>
    <row r="67" spans="1:4" ht="12.75" customHeight="1">
      <c r="A67" s="92" t="s">
        <v>734</v>
      </c>
      <c r="B67" s="112">
        <v>0</v>
      </c>
      <c r="C67" s="110"/>
      <c r="D67" s="110"/>
    </row>
    <row r="68" spans="1:4" ht="12.75" customHeight="1">
      <c r="A68" s="92" t="s">
        <v>735</v>
      </c>
      <c r="B68" s="112">
        <v>0</v>
      </c>
      <c r="C68" s="110"/>
      <c r="D68" s="110"/>
    </row>
    <row r="69" spans="1:4" ht="12.75" customHeight="1">
      <c r="A69" s="190" t="s">
        <v>736</v>
      </c>
      <c r="B69" s="112">
        <v>0</v>
      </c>
      <c r="C69" s="110"/>
      <c r="D69" s="110"/>
    </row>
    <row r="70" spans="1:4" ht="12.75" customHeight="1">
      <c r="A70" s="92" t="s">
        <v>228</v>
      </c>
      <c r="B70" s="112">
        <v>0</v>
      </c>
      <c r="C70" s="110"/>
      <c r="D70" s="110"/>
    </row>
  </sheetData>
  <mergeCells count="2">
    <mergeCell ref="A1:D1"/>
    <mergeCell ref="B3:D3"/>
  </mergeCells>
  <phoneticPr fontId="3" type="noConversion"/>
  <printOptions horizontalCentered="1"/>
  <pageMargins left="0.78740157480314965" right="0.59055118110236227" top="0.70866141732283472" bottom="0.78740157480314965" header="0.31496062992125984" footer="0.31496062992125984"/>
  <pageSetup paperSize="9" firstPageNumber="21" orientation="portrait" useFirstPageNumber="1" r:id="rId1"/>
  <headerFooter alignWithMargins="0">
    <oddFooter>&amp;C第 &amp;P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showZeros="0" workbookViewId="0">
      <pane xSplit="1" ySplit="2" topLeftCell="B75" activePane="bottomRight" state="frozen"/>
      <selection pane="topRight" activeCell="B1" sqref="B1"/>
      <selection pane="bottomLeft" activeCell="A4" sqref="A4"/>
      <selection pane="bottomRight" sqref="A1:D1"/>
    </sheetView>
  </sheetViews>
  <sheetFormatPr defaultRowHeight="13.5"/>
  <cols>
    <col min="1" max="1" width="40" customWidth="1"/>
    <col min="2" max="2" width="8.25" customWidth="1"/>
    <col min="3" max="3" width="35" customWidth="1"/>
    <col min="4" max="4" width="8.25" customWidth="1"/>
    <col min="5" max="5" width="38.25" bestFit="1" customWidth="1"/>
  </cols>
  <sheetData>
    <row r="1" spans="1:5" ht="22.5" customHeight="1">
      <c r="A1" s="248" t="s">
        <v>1514</v>
      </c>
      <c r="B1" s="248"/>
      <c r="C1" s="248"/>
      <c r="D1" s="248"/>
    </row>
    <row r="2" spans="1:5" ht="15.75" customHeight="1">
      <c r="A2" s="24" t="s">
        <v>180</v>
      </c>
      <c r="B2" s="249" t="s">
        <v>75</v>
      </c>
      <c r="C2" s="249"/>
      <c r="D2" s="249"/>
    </row>
    <row r="3" spans="1:5" ht="13.35" customHeight="1">
      <c r="A3" s="64" t="s">
        <v>8</v>
      </c>
      <c r="B3" s="25">
        <v>713323</v>
      </c>
      <c r="C3" s="64" t="s">
        <v>9</v>
      </c>
      <c r="D3" s="25">
        <v>1033477</v>
      </c>
      <c r="E3" s="49"/>
    </row>
    <row r="4" spans="1:5" ht="13.35" customHeight="1">
      <c r="A4" s="26" t="s">
        <v>55</v>
      </c>
      <c r="B4" s="25">
        <v>381191</v>
      </c>
      <c r="C4" s="26" t="s">
        <v>86</v>
      </c>
      <c r="D4" s="25">
        <v>118126</v>
      </c>
    </row>
    <row r="5" spans="1:5" ht="13.35" customHeight="1">
      <c r="A5" s="26" t="s">
        <v>87</v>
      </c>
      <c r="B5" s="25">
        <v>78545</v>
      </c>
      <c r="C5" s="26" t="s">
        <v>88</v>
      </c>
      <c r="D5" s="25">
        <v>0</v>
      </c>
      <c r="E5" s="49"/>
    </row>
    <row r="6" spans="1:5" ht="13.35" customHeight="1">
      <c r="A6" s="26" t="s">
        <v>89</v>
      </c>
      <c r="B6" s="25">
        <v>5684</v>
      </c>
      <c r="C6" s="26" t="s">
        <v>754</v>
      </c>
      <c r="D6" s="25">
        <v>0</v>
      </c>
    </row>
    <row r="7" spans="1:5" ht="13.35" customHeight="1">
      <c r="A7" s="26" t="s">
        <v>590</v>
      </c>
      <c r="B7" s="25">
        <v>0</v>
      </c>
      <c r="C7" s="26" t="s">
        <v>755</v>
      </c>
      <c r="D7" s="25">
        <v>0</v>
      </c>
    </row>
    <row r="8" spans="1:5" ht="13.35" customHeight="1">
      <c r="A8" s="26" t="s">
        <v>591</v>
      </c>
      <c r="B8" s="25">
        <v>10867</v>
      </c>
      <c r="C8" s="26" t="s">
        <v>756</v>
      </c>
      <c r="D8" s="25">
        <v>0</v>
      </c>
    </row>
    <row r="9" spans="1:5" ht="13.35" customHeight="1">
      <c r="A9" s="26" t="s">
        <v>592</v>
      </c>
      <c r="B9" s="25">
        <v>4842</v>
      </c>
      <c r="C9" s="26" t="s">
        <v>757</v>
      </c>
      <c r="D9" s="25">
        <v>0</v>
      </c>
    </row>
    <row r="10" spans="1:5" ht="13.35" customHeight="1">
      <c r="A10" s="26" t="s">
        <v>593</v>
      </c>
      <c r="B10" s="25">
        <v>57152</v>
      </c>
      <c r="C10" s="26" t="s">
        <v>758</v>
      </c>
      <c r="D10" s="25">
        <v>0</v>
      </c>
    </row>
    <row r="11" spans="1:5" ht="13.35" customHeight="1">
      <c r="A11" s="26" t="s">
        <v>594</v>
      </c>
      <c r="B11" s="25">
        <v>0</v>
      </c>
      <c r="C11" s="26" t="s">
        <v>759</v>
      </c>
      <c r="D11" s="25">
        <v>0</v>
      </c>
    </row>
    <row r="12" spans="1:5" ht="13.35" customHeight="1">
      <c r="A12" s="26" t="s">
        <v>90</v>
      </c>
      <c r="B12" s="25">
        <v>227878</v>
      </c>
      <c r="C12" s="26" t="s">
        <v>91</v>
      </c>
      <c r="D12" s="25">
        <v>67618</v>
      </c>
    </row>
    <row r="13" spans="1:5" ht="13.35" customHeight="1">
      <c r="A13" s="26" t="s">
        <v>92</v>
      </c>
      <c r="B13" s="25">
        <v>3421</v>
      </c>
      <c r="C13" s="26" t="s">
        <v>93</v>
      </c>
      <c r="D13" s="25">
        <v>51089</v>
      </c>
    </row>
    <row r="14" spans="1:5" ht="13.35" customHeight="1">
      <c r="A14" s="26" t="s">
        <v>94</v>
      </c>
      <c r="B14" s="25">
        <v>23196</v>
      </c>
      <c r="C14" s="26" t="s">
        <v>95</v>
      </c>
      <c r="D14" s="25">
        <v>2865</v>
      </c>
    </row>
    <row r="15" spans="1:5" ht="13.35" customHeight="1">
      <c r="A15" s="26" t="s">
        <v>96</v>
      </c>
      <c r="B15" s="25">
        <v>6271</v>
      </c>
      <c r="C15" s="26" t="s">
        <v>97</v>
      </c>
      <c r="D15" s="25">
        <v>8019</v>
      </c>
    </row>
    <row r="16" spans="1:5" ht="13.35" customHeight="1">
      <c r="A16" s="26" t="s">
        <v>98</v>
      </c>
      <c r="B16" s="25">
        <v>85059</v>
      </c>
      <c r="C16" s="26" t="s">
        <v>99</v>
      </c>
      <c r="D16" s="25">
        <v>0</v>
      </c>
    </row>
    <row r="17" spans="1:5" ht="13.35" customHeight="1">
      <c r="A17" s="26" t="s">
        <v>100</v>
      </c>
      <c r="B17" s="25">
        <v>0</v>
      </c>
      <c r="C17" s="26" t="s">
        <v>101</v>
      </c>
      <c r="D17" s="25">
        <v>0</v>
      </c>
    </row>
    <row r="18" spans="1:5" ht="13.35" customHeight="1">
      <c r="A18" s="26" t="s">
        <v>102</v>
      </c>
      <c r="B18" s="25">
        <v>0</v>
      </c>
      <c r="C18" s="26" t="s">
        <v>103</v>
      </c>
      <c r="D18" s="25">
        <v>0</v>
      </c>
    </row>
    <row r="19" spans="1:5" ht="13.35" customHeight="1">
      <c r="A19" s="26" t="s">
        <v>104</v>
      </c>
      <c r="B19" s="25">
        <v>0</v>
      </c>
      <c r="C19" s="26" t="s">
        <v>105</v>
      </c>
      <c r="D19" s="25">
        <v>0</v>
      </c>
    </row>
    <row r="20" spans="1:5" ht="13.35" customHeight="1">
      <c r="A20" s="26" t="s">
        <v>106</v>
      </c>
      <c r="B20" s="25">
        <v>0</v>
      </c>
      <c r="C20" s="26" t="s">
        <v>107</v>
      </c>
      <c r="D20" s="25">
        <v>0</v>
      </c>
    </row>
    <row r="21" spans="1:5" ht="13.35" customHeight="1">
      <c r="A21" s="26" t="s">
        <v>108</v>
      </c>
      <c r="B21" s="25">
        <v>15123</v>
      </c>
      <c r="C21" s="26" t="s">
        <v>760</v>
      </c>
      <c r="D21" s="25">
        <v>3948</v>
      </c>
    </row>
    <row r="22" spans="1:5" ht="13.35" customHeight="1">
      <c r="A22" s="26" t="s">
        <v>595</v>
      </c>
      <c r="B22" s="25">
        <v>0</v>
      </c>
      <c r="C22" s="26" t="s">
        <v>761</v>
      </c>
      <c r="D22" s="25">
        <v>0</v>
      </c>
    </row>
    <row r="23" spans="1:5" ht="13.35" customHeight="1">
      <c r="A23" s="26" t="s">
        <v>596</v>
      </c>
      <c r="B23" s="25">
        <v>0</v>
      </c>
      <c r="C23" s="33" t="s">
        <v>762</v>
      </c>
      <c r="D23" s="25">
        <v>0</v>
      </c>
    </row>
    <row r="24" spans="1:5" ht="13.35" customHeight="1">
      <c r="A24" s="26" t="s">
        <v>597</v>
      </c>
      <c r="B24" s="25">
        <v>0</v>
      </c>
      <c r="C24" s="26" t="s">
        <v>763</v>
      </c>
      <c r="D24" s="25">
        <v>0</v>
      </c>
    </row>
    <row r="25" spans="1:5" ht="13.35" customHeight="1">
      <c r="A25" s="26" t="s">
        <v>548</v>
      </c>
      <c r="B25" s="25">
        <v>1742</v>
      </c>
      <c r="C25" s="26" t="s">
        <v>764</v>
      </c>
      <c r="D25" s="25">
        <v>0</v>
      </c>
    </row>
    <row r="26" spans="1:5" ht="13.35" customHeight="1">
      <c r="A26" s="26" t="s">
        <v>598</v>
      </c>
      <c r="B26" s="25">
        <v>0</v>
      </c>
      <c r="C26" s="26" t="s">
        <v>765</v>
      </c>
      <c r="D26" s="25">
        <v>0</v>
      </c>
    </row>
    <row r="27" spans="1:5" ht="13.35" customHeight="1">
      <c r="A27" s="26" t="s">
        <v>599</v>
      </c>
      <c r="B27" s="25">
        <v>0</v>
      </c>
      <c r="C27" s="26" t="s">
        <v>766</v>
      </c>
      <c r="D27" s="25">
        <v>0</v>
      </c>
    </row>
    <row r="28" spans="1:5" ht="13.35" customHeight="1">
      <c r="A28" s="26" t="s">
        <v>600</v>
      </c>
      <c r="B28" s="25">
        <v>0</v>
      </c>
      <c r="C28" s="26" t="s">
        <v>767</v>
      </c>
      <c r="D28" s="25">
        <v>0</v>
      </c>
    </row>
    <row r="29" spans="1:5" ht="13.35" customHeight="1">
      <c r="A29" s="26" t="s">
        <v>601</v>
      </c>
      <c r="B29" s="25">
        <v>3990</v>
      </c>
      <c r="C29" s="26" t="s">
        <v>768</v>
      </c>
      <c r="D29" s="25">
        <v>0</v>
      </c>
      <c r="E29" s="50"/>
    </row>
    <row r="30" spans="1:5" ht="13.35" customHeight="1">
      <c r="A30" s="26" t="s">
        <v>602</v>
      </c>
      <c r="B30" s="25">
        <v>24633</v>
      </c>
      <c r="C30" s="26" t="s">
        <v>769</v>
      </c>
      <c r="D30" s="25">
        <v>0</v>
      </c>
    </row>
    <row r="31" spans="1:5" ht="13.35" customHeight="1">
      <c r="A31" s="26" t="s">
        <v>603</v>
      </c>
      <c r="B31" s="25">
        <v>0</v>
      </c>
      <c r="C31" s="26" t="s">
        <v>770</v>
      </c>
      <c r="D31" s="25">
        <v>0</v>
      </c>
    </row>
    <row r="32" spans="1:5" ht="13.35" customHeight="1">
      <c r="A32" s="26" t="s">
        <v>604</v>
      </c>
      <c r="B32" s="25">
        <v>464</v>
      </c>
      <c r="C32" s="26" t="s">
        <v>771</v>
      </c>
      <c r="D32" s="25">
        <v>0</v>
      </c>
    </row>
    <row r="33" spans="1:4" ht="13.35" customHeight="1">
      <c r="A33" s="26" t="s">
        <v>605</v>
      </c>
      <c r="B33" s="25">
        <v>30208</v>
      </c>
      <c r="C33" s="26" t="s">
        <v>772</v>
      </c>
      <c r="D33" s="25">
        <v>0</v>
      </c>
    </row>
    <row r="34" spans="1:4" ht="13.35" customHeight="1">
      <c r="A34" s="26" t="s">
        <v>773</v>
      </c>
      <c r="B34" s="25">
        <v>19813</v>
      </c>
      <c r="C34" s="26" t="s">
        <v>774</v>
      </c>
      <c r="D34" s="25">
        <v>0</v>
      </c>
    </row>
    <row r="35" spans="1:4" ht="13.35" customHeight="1">
      <c r="A35" s="26" t="s">
        <v>606</v>
      </c>
      <c r="B35" s="25">
        <v>793</v>
      </c>
      <c r="C35" s="26" t="s">
        <v>775</v>
      </c>
      <c r="D35" s="25">
        <v>0</v>
      </c>
    </row>
    <row r="36" spans="1:4" ht="13.35" customHeight="1">
      <c r="A36" s="26" t="s">
        <v>607</v>
      </c>
      <c r="B36" s="25">
        <v>0</v>
      </c>
      <c r="C36" s="26" t="s">
        <v>776</v>
      </c>
      <c r="D36" s="25">
        <v>0</v>
      </c>
    </row>
    <row r="37" spans="1:4" ht="13.35" customHeight="1">
      <c r="A37" s="26" t="s">
        <v>608</v>
      </c>
      <c r="B37" s="25">
        <v>9956</v>
      </c>
      <c r="C37" s="26" t="s">
        <v>777</v>
      </c>
      <c r="D37" s="25">
        <v>0</v>
      </c>
    </row>
    <row r="38" spans="1:4" ht="13.35" customHeight="1">
      <c r="A38" s="26" t="s">
        <v>609</v>
      </c>
      <c r="B38" s="25">
        <v>0</v>
      </c>
      <c r="C38" s="26" t="s">
        <v>778</v>
      </c>
      <c r="D38" s="25">
        <v>0</v>
      </c>
    </row>
    <row r="39" spans="1:4" ht="13.35" customHeight="1">
      <c r="A39" s="26" t="s">
        <v>918</v>
      </c>
      <c r="B39" s="25">
        <v>0</v>
      </c>
      <c r="C39" s="26" t="s">
        <v>919</v>
      </c>
      <c r="D39" s="25">
        <v>0</v>
      </c>
    </row>
    <row r="40" spans="1:4" ht="13.35" customHeight="1">
      <c r="A40" s="26" t="s">
        <v>610</v>
      </c>
      <c r="B40" s="25">
        <v>0</v>
      </c>
      <c r="C40" s="26" t="s">
        <v>779</v>
      </c>
      <c r="D40" s="25">
        <v>0</v>
      </c>
    </row>
    <row r="41" spans="1:4" ht="13.35" customHeight="1">
      <c r="A41" s="26" t="s">
        <v>920</v>
      </c>
      <c r="B41" s="25">
        <v>0</v>
      </c>
      <c r="C41" s="26" t="s">
        <v>780</v>
      </c>
      <c r="D41" s="25">
        <v>0</v>
      </c>
    </row>
    <row r="42" spans="1:4" ht="13.35" customHeight="1">
      <c r="A42" s="26" t="s">
        <v>921</v>
      </c>
      <c r="B42" s="25">
        <v>0</v>
      </c>
      <c r="C42" s="26" t="s">
        <v>781</v>
      </c>
      <c r="D42" s="25">
        <v>0</v>
      </c>
    </row>
    <row r="43" spans="1:4" ht="13.35" customHeight="1">
      <c r="A43" s="26" t="s">
        <v>611</v>
      </c>
      <c r="B43" s="25">
        <v>2828</v>
      </c>
      <c r="C43" s="26" t="s">
        <v>782</v>
      </c>
      <c r="D43" s="25">
        <v>0</v>
      </c>
    </row>
    <row r="44" spans="1:4" ht="13.35" customHeight="1">
      <c r="A44" s="26" t="s">
        <v>612</v>
      </c>
      <c r="B44" s="25">
        <v>0</v>
      </c>
      <c r="C44" s="26" t="s">
        <v>783</v>
      </c>
      <c r="D44" s="25">
        <v>0</v>
      </c>
    </row>
    <row r="45" spans="1:4" ht="13.35" customHeight="1">
      <c r="A45" s="26" t="s">
        <v>922</v>
      </c>
      <c r="B45" s="25">
        <v>0</v>
      </c>
      <c r="C45" s="26" t="s">
        <v>784</v>
      </c>
      <c r="D45" s="25">
        <v>0</v>
      </c>
    </row>
    <row r="46" spans="1:4" ht="13.35" customHeight="1">
      <c r="A46" s="26" t="s">
        <v>613</v>
      </c>
      <c r="B46" s="25">
        <v>0</v>
      </c>
      <c r="C46" s="26" t="s">
        <v>785</v>
      </c>
      <c r="D46" s="25">
        <v>0</v>
      </c>
    </row>
    <row r="47" spans="1:4" ht="13.35" customHeight="1">
      <c r="A47" s="26" t="s">
        <v>109</v>
      </c>
      <c r="B47" s="25">
        <v>381</v>
      </c>
      <c r="C47" s="26" t="s">
        <v>110</v>
      </c>
      <c r="D47" s="25">
        <v>1697</v>
      </c>
    </row>
    <row r="48" spans="1:4" ht="13.35" customHeight="1">
      <c r="A48" s="26" t="s">
        <v>111</v>
      </c>
      <c r="B48" s="25">
        <v>74768</v>
      </c>
      <c r="C48" s="26" t="s">
        <v>112</v>
      </c>
      <c r="D48" s="25">
        <v>50508</v>
      </c>
    </row>
    <row r="49" spans="1:4" ht="13.35" customHeight="1">
      <c r="A49" s="26" t="s">
        <v>113</v>
      </c>
      <c r="B49" s="25">
        <v>0</v>
      </c>
      <c r="C49" s="26" t="s">
        <v>113</v>
      </c>
      <c r="D49" s="25">
        <v>2454</v>
      </c>
    </row>
    <row r="50" spans="1:4" ht="13.35" customHeight="1">
      <c r="A50" s="26" t="s">
        <v>114</v>
      </c>
      <c r="B50" s="25">
        <v>0</v>
      </c>
      <c r="C50" s="26" t="s">
        <v>114</v>
      </c>
      <c r="D50" s="25">
        <v>0</v>
      </c>
    </row>
    <row r="51" spans="1:4" ht="13.35" customHeight="1">
      <c r="A51" s="26" t="s">
        <v>115</v>
      </c>
      <c r="B51" s="25">
        <v>1169</v>
      </c>
      <c r="C51" s="26" t="s">
        <v>115</v>
      </c>
      <c r="D51" s="25">
        <v>32</v>
      </c>
    </row>
    <row r="52" spans="1:4" ht="13.35" customHeight="1">
      <c r="A52" s="26" t="s">
        <v>116</v>
      </c>
      <c r="B52" s="25">
        <v>0</v>
      </c>
      <c r="C52" s="26" t="s">
        <v>116</v>
      </c>
      <c r="D52" s="25">
        <v>209</v>
      </c>
    </row>
    <row r="53" spans="1:4" ht="13.35" customHeight="1">
      <c r="A53" s="26" t="s">
        <v>117</v>
      </c>
      <c r="B53" s="25">
        <v>947</v>
      </c>
      <c r="C53" s="26" t="s">
        <v>117</v>
      </c>
      <c r="D53" s="25">
        <v>3</v>
      </c>
    </row>
    <row r="54" spans="1:4" ht="13.35" customHeight="1">
      <c r="A54" s="26" t="s">
        <v>118</v>
      </c>
      <c r="B54" s="25">
        <v>2631</v>
      </c>
      <c r="C54" s="26" t="s">
        <v>118</v>
      </c>
      <c r="D54" s="25">
        <v>0</v>
      </c>
    </row>
    <row r="55" spans="1:4" ht="13.35" customHeight="1">
      <c r="A55" s="26" t="s">
        <v>614</v>
      </c>
      <c r="B55" s="25">
        <v>1</v>
      </c>
      <c r="C55" s="26" t="s">
        <v>614</v>
      </c>
      <c r="D55" s="25">
        <v>375</v>
      </c>
    </row>
    <row r="56" spans="1:4" ht="13.35" customHeight="1">
      <c r="A56" s="26" t="s">
        <v>119</v>
      </c>
      <c r="B56" s="25">
        <v>116</v>
      </c>
      <c r="C56" s="26" t="s">
        <v>119</v>
      </c>
      <c r="D56" s="25">
        <v>6863</v>
      </c>
    </row>
    <row r="57" spans="1:4" ht="13.35" customHeight="1">
      <c r="A57" s="26" t="s">
        <v>615</v>
      </c>
      <c r="B57" s="25">
        <v>723</v>
      </c>
      <c r="C57" s="26" t="s">
        <v>615</v>
      </c>
      <c r="D57" s="25">
        <v>3470</v>
      </c>
    </row>
    <row r="58" spans="1:4" ht="13.35" customHeight="1">
      <c r="A58" s="26" t="s">
        <v>120</v>
      </c>
      <c r="B58" s="25">
        <v>2813</v>
      </c>
      <c r="C58" s="26" t="s">
        <v>120</v>
      </c>
      <c r="D58" s="25">
        <v>4354</v>
      </c>
    </row>
    <row r="59" spans="1:4" ht="13.35" customHeight="1">
      <c r="A59" s="26" t="s">
        <v>121</v>
      </c>
      <c r="B59" s="25">
        <v>1691</v>
      </c>
      <c r="C59" s="26" t="s">
        <v>121</v>
      </c>
      <c r="D59" s="25">
        <v>2373</v>
      </c>
    </row>
    <row r="60" spans="1:4" ht="13.35" customHeight="1">
      <c r="A60" s="26" t="s">
        <v>122</v>
      </c>
      <c r="B60" s="25">
        <v>25946</v>
      </c>
      <c r="C60" s="26" t="s">
        <v>122</v>
      </c>
      <c r="D60" s="25">
        <v>23174</v>
      </c>
    </row>
    <row r="61" spans="1:4" ht="13.35" customHeight="1">
      <c r="A61" s="26" t="s">
        <v>123</v>
      </c>
      <c r="B61" s="25">
        <v>5376</v>
      </c>
      <c r="C61" s="26" t="s">
        <v>123</v>
      </c>
      <c r="D61" s="25">
        <v>2008</v>
      </c>
    </row>
    <row r="62" spans="1:4" ht="13.35" customHeight="1">
      <c r="A62" s="26" t="s">
        <v>923</v>
      </c>
      <c r="B62" s="25">
        <v>9124</v>
      </c>
      <c r="C62" s="26" t="s">
        <v>923</v>
      </c>
      <c r="D62" s="25">
        <v>0</v>
      </c>
    </row>
    <row r="63" spans="1:4" ht="13.35" customHeight="1">
      <c r="A63" s="26" t="s">
        <v>124</v>
      </c>
      <c r="B63" s="25">
        <v>2328</v>
      </c>
      <c r="C63" s="26" t="s">
        <v>124</v>
      </c>
      <c r="D63" s="25">
        <v>90</v>
      </c>
    </row>
    <row r="64" spans="1:4" ht="13.35" customHeight="1">
      <c r="A64" s="26" t="s">
        <v>125</v>
      </c>
      <c r="B64" s="25">
        <v>0</v>
      </c>
      <c r="C64" s="26" t="s">
        <v>125</v>
      </c>
      <c r="D64" s="25">
        <v>0</v>
      </c>
    </row>
    <row r="65" spans="1:4" ht="13.35" customHeight="1">
      <c r="A65" s="26" t="s">
        <v>616</v>
      </c>
      <c r="B65" s="25">
        <v>1935</v>
      </c>
      <c r="C65" s="26" t="s">
        <v>616</v>
      </c>
      <c r="D65" s="25">
        <v>0</v>
      </c>
    </row>
    <row r="66" spans="1:4" ht="13.35" customHeight="1">
      <c r="A66" s="26" t="s">
        <v>126</v>
      </c>
      <c r="B66" s="25">
        <v>19499</v>
      </c>
      <c r="C66" s="26" t="s">
        <v>126</v>
      </c>
      <c r="D66" s="25">
        <v>255</v>
      </c>
    </row>
    <row r="67" spans="1:4" ht="13.35" customHeight="1">
      <c r="A67" s="26" t="s">
        <v>127</v>
      </c>
      <c r="B67" s="25">
        <v>0</v>
      </c>
      <c r="C67" s="26" t="s">
        <v>127</v>
      </c>
      <c r="D67" s="25">
        <v>0</v>
      </c>
    </row>
    <row r="68" spans="1:4" ht="13.35" customHeight="1">
      <c r="A68" s="26" t="s">
        <v>786</v>
      </c>
      <c r="B68" s="25">
        <v>469</v>
      </c>
      <c r="C68" s="26" t="s">
        <v>786</v>
      </c>
      <c r="D68" s="25">
        <v>4848</v>
      </c>
    </row>
    <row r="69" spans="1:4" ht="13.35" customHeight="1">
      <c r="A69" s="26" t="s">
        <v>128</v>
      </c>
      <c r="B69" s="25">
        <v>0</v>
      </c>
      <c r="C69" s="26" t="s">
        <v>129</v>
      </c>
      <c r="D69" s="25">
        <v>0</v>
      </c>
    </row>
    <row r="70" spans="1:4" ht="13.35" customHeight="1">
      <c r="A70" s="26" t="s">
        <v>130</v>
      </c>
      <c r="B70" s="25">
        <v>15076</v>
      </c>
      <c r="C70" s="26" t="s">
        <v>56</v>
      </c>
      <c r="D70" s="25">
        <v>82018</v>
      </c>
    </row>
    <row r="71" spans="1:4" ht="13.35" customHeight="1">
      <c r="A71" s="26" t="s">
        <v>131</v>
      </c>
      <c r="B71" s="25">
        <v>0</v>
      </c>
      <c r="C71" s="26" t="s">
        <v>132</v>
      </c>
      <c r="D71" s="25">
        <v>0</v>
      </c>
    </row>
    <row r="72" spans="1:4" ht="13.35" customHeight="1">
      <c r="A72" s="26" t="s">
        <v>133</v>
      </c>
      <c r="B72" s="25">
        <v>15076</v>
      </c>
      <c r="C72" s="26" t="s">
        <v>134</v>
      </c>
      <c r="D72" s="25">
        <v>82018</v>
      </c>
    </row>
    <row r="73" spans="1:4" ht="13.35" customHeight="1">
      <c r="A73" s="26" t="s">
        <v>135</v>
      </c>
      <c r="B73" s="25">
        <v>0</v>
      </c>
      <c r="C73" s="64"/>
      <c r="D73" s="25"/>
    </row>
    <row r="74" spans="1:4" ht="13.35" customHeight="1">
      <c r="A74" s="26" t="s">
        <v>136</v>
      </c>
      <c r="B74" s="25">
        <v>78482</v>
      </c>
      <c r="C74" s="26"/>
      <c r="D74" s="25"/>
    </row>
    <row r="75" spans="1:4" ht="13.35" customHeight="1">
      <c r="A75" s="26" t="s">
        <v>137</v>
      </c>
      <c r="B75" s="25">
        <v>134837</v>
      </c>
      <c r="C75" s="26" t="s">
        <v>138</v>
      </c>
      <c r="D75" s="25">
        <v>0</v>
      </c>
    </row>
    <row r="76" spans="1:4" ht="13.35" customHeight="1">
      <c r="A76" s="26" t="s">
        <v>787</v>
      </c>
      <c r="B76" s="25">
        <v>132837</v>
      </c>
      <c r="C76" s="26"/>
      <c r="D76" s="25"/>
    </row>
    <row r="77" spans="1:4" ht="13.35" customHeight="1">
      <c r="A77" s="26" t="s">
        <v>788</v>
      </c>
      <c r="B77" s="25">
        <v>2000</v>
      </c>
      <c r="C77" s="26"/>
      <c r="D77" s="25"/>
    </row>
    <row r="78" spans="1:4" ht="13.35" customHeight="1">
      <c r="A78" s="26" t="s">
        <v>789</v>
      </c>
      <c r="B78" s="25">
        <v>0</v>
      </c>
      <c r="C78" s="26"/>
      <c r="D78" s="25"/>
    </row>
    <row r="79" spans="1:4" ht="13.35" customHeight="1">
      <c r="A79" s="26" t="s">
        <v>139</v>
      </c>
      <c r="B79" s="25">
        <v>0</v>
      </c>
      <c r="C79" s="26" t="s">
        <v>140</v>
      </c>
      <c r="D79" s="25">
        <v>97116</v>
      </c>
    </row>
    <row r="80" spans="1:4" ht="13.35" customHeight="1">
      <c r="A80" s="26" t="s">
        <v>141</v>
      </c>
      <c r="B80" s="25">
        <v>0</v>
      </c>
      <c r="C80" s="26" t="s">
        <v>142</v>
      </c>
      <c r="D80" s="25">
        <v>97116</v>
      </c>
    </row>
    <row r="81" spans="1:4" ht="13.35" customHeight="1">
      <c r="A81" s="26" t="s">
        <v>143</v>
      </c>
      <c r="B81" s="25">
        <v>0</v>
      </c>
      <c r="C81" s="26" t="s">
        <v>144</v>
      </c>
      <c r="D81" s="25">
        <v>95000</v>
      </c>
    </row>
    <row r="82" spans="1:4" ht="13.35" customHeight="1">
      <c r="A82" s="26" t="s">
        <v>145</v>
      </c>
      <c r="B82" s="25">
        <v>0</v>
      </c>
      <c r="C82" s="26" t="s">
        <v>146</v>
      </c>
      <c r="D82" s="25">
        <v>0</v>
      </c>
    </row>
    <row r="83" spans="1:4" ht="13.35" customHeight="1">
      <c r="A83" s="26" t="s">
        <v>147</v>
      </c>
      <c r="B83" s="25">
        <v>0</v>
      </c>
      <c r="C83" s="26" t="s">
        <v>148</v>
      </c>
      <c r="D83" s="25">
        <v>2116</v>
      </c>
    </row>
    <row r="84" spans="1:4" ht="13.35" customHeight="1">
      <c r="A84" s="26" t="s">
        <v>149</v>
      </c>
      <c r="B84" s="25">
        <v>0</v>
      </c>
      <c r="C84" s="26" t="s">
        <v>150</v>
      </c>
      <c r="D84" s="25">
        <v>0</v>
      </c>
    </row>
    <row r="85" spans="1:4" ht="13.35" customHeight="1">
      <c r="A85" s="26" t="s">
        <v>151</v>
      </c>
      <c r="B85" s="25">
        <v>0</v>
      </c>
      <c r="C85" s="26"/>
      <c r="D85" s="25"/>
    </row>
    <row r="86" spans="1:4" ht="13.35" customHeight="1">
      <c r="A86" s="26" t="s">
        <v>63</v>
      </c>
      <c r="B86" s="25">
        <v>115000</v>
      </c>
      <c r="C86" s="26" t="s">
        <v>60</v>
      </c>
      <c r="D86" s="25">
        <v>0</v>
      </c>
    </row>
    <row r="87" spans="1:4" ht="13.35" customHeight="1">
      <c r="A87" s="26" t="s">
        <v>152</v>
      </c>
      <c r="B87" s="25">
        <v>115000</v>
      </c>
      <c r="C87" s="26" t="s">
        <v>153</v>
      </c>
      <c r="D87" s="25">
        <v>0</v>
      </c>
    </row>
    <row r="88" spans="1:4" ht="13.35" customHeight="1">
      <c r="A88" s="26" t="s">
        <v>154</v>
      </c>
      <c r="B88" s="25">
        <v>115000</v>
      </c>
      <c r="C88" s="26" t="s">
        <v>155</v>
      </c>
      <c r="D88" s="25">
        <v>0</v>
      </c>
    </row>
    <row r="89" spans="1:4" ht="13.35" customHeight="1">
      <c r="A89" s="26" t="s">
        <v>156</v>
      </c>
      <c r="B89" s="25">
        <v>0</v>
      </c>
      <c r="C89" s="26" t="s">
        <v>157</v>
      </c>
      <c r="D89" s="25">
        <v>0</v>
      </c>
    </row>
    <row r="90" spans="1:4" ht="13.35" customHeight="1">
      <c r="A90" s="26" t="s">
        <v>158</v>
      </c>
      <c r="B90" s="25">
        <v>0</v>
      </c>
      <c r="C90" s="26" t="s">
        <v>159</v>
      </c>
      <c r="D90" s="25">
        <v>0</v>
      </c>
    </row>
    <row r="91" spans="1:4" ht="13.35" customHeight="1">
      <c r="A91" s="26" t="s">
        <v>160</v>
      </c>
      <c r="B91" s="25">
        <v>0</v>
      </c>
      <c r="C91" s="26"/>
      <c r="D91" s="25"/>
    </row>
    <row r="92" spans="1:4" ht="13.35" customHeight="1">
      <c r="A92" s="26" t="s">
        <v>161</v>
      </c>
      <c r="B92" s="25">
        <v>0</v>
      </c>
      <c r="C92" s="26" t="s">
        <v>790</v>
      </c>
      <c r="D92" s="25">
        <v>0</v>
      </c>
    </row>
    <row r="93" spans="1:4" ht="13.35" customHeight="1">
      <c r="A93" s="26" t="s">
        <v>162</v>
      </c>
      <c r="B93" s="25">
        <v>0</v>
      </c>
      <c r="C93" s="26" t="s">
        <v>163</v>
      </c>
      <c r="D93" s="25">
        <v>0</v>
      </c>
    </row>
    <row r="94" spans="1:4" ht="13.35" customHeight="1">
      <c r="A94" s="26" t="s">
        <v>164</v>
      </c>
      <c r="B94" s="25">
        <v>0</v>
      </c>
      <c r="C94" s="26" t="s">
        <v>165</v>
      </c>
      <c r="D94" s="25">
        <v>0</v>
      </c>
    </row>
    <row r="95" spans="1:4" ht="13.35" customHeight="1">
      <c r="A95" s="26" t="s">
        <v>791</v>
      </c>
      <c r="B95" s="25">
        <v>93222</v>
      </c>
      <c r="C95" s="26" t="s">
        <v>62</v>
      </c>
      <c r="D95" s="25">
        <v>121846</v>
      </c>
    </row>
    <row r="96" spans="1:4" ht="13.35" customHeight="1">
      <c r="A96" s="26" t="s">
        <v>166</v>
      </c>
      <c r="B96" s="25">
        <v>0</v>
      </c>
      <c r="C96" s="26" t="s">
        <v>66</v>
      </c>
      <c r="D96" s="25">
        <v>0</v>
      </c>
    </row>
    <row r="97" spans="1:4" ht="13.35" customHeight="1">
      <c r="A97" s="26" t="s">
        <v>167</v>
      </c>
      <c r="B97" s="25">
        <v>0</v>
      </c>
      <c r="C97" s="26" t="s">
        <v>168</v>
      </c>
      <c r="D97" s="25">
        <v>0</v>
      </c>
    </row>
    <row r="98" spans="1:4" ht="13.35" customHeight="1">
      <c r="A98" s="26" t="s">
        <v>169</v>
      </c>
      <c r="B98" s="25">
        <v>0</v>
      </c>
      <c r="C98" s="26" t="s">
        <v>170</v>
      </c>
      <c r="D98" s="25">
        <v>0</v>
      </c>
    </row>
    <row r="99" spans="1:4" ht="13.35" customHeight="1">
      <c r="A99" s="26" t="s">
        <v>171</v>
      </c>
      <c r="B99" s="25">
        <v>0</v>
      </c>
      <c r="C99" s="26" t="s">
        <v>172</v>
      </c>
      <c r="D99" s="25">
        <v>0</v>
      </c>
    </row>
    <row r="100" spans="1:4" ht="13.35" customHeight="1">
      <c r="A100" s="26" t="s">
        <v>173</v>
      </c>
      <c r="B100" s="25">
        <v>0</v>
      </c>
      <c r="C100" s="26" t="s">
        <v>174</v>
      </c>
      <c r="D100" s="25">
        <v>0</v>
      </c>
    </row>
    <row r="101" spans="1:4" ht="13.35" customHeight="1">
      <c r="A101" s="26" t="s">
        <v>175</v>
      </c>
      <c r="B101" s="25">
        <v>0</v>
      </c>
      <c r="C101" s="26" t="s">
        <v>176</v>
      </c>
      <c r="D101" s="25">
        <v>0</v>
      </c>
    </row>
    <row r="102" spans="1:4" ht="13.35" customHeight="1">
      <c r="A102" s="26"/>
      <c r="B102" s="25"/>
      <c r="C102" s="26" t="s">
        <v>177</v>
      </c>
      <c r="D102" s="25">
        <v>0</v>
      </c>
    </row>
    <row r="103" spans="1:4" ht="13.35" customHeight="1">
      <c r="A103" s="26"/>
      <c r="B103" s="25"/>
      <c r="C103" s="26" t="s">
        <v>64</v>
      </c>
      <c r="D103" s="25">
        <v>78548</v>
      </c>
    </row>
    <row r="104" spans="1:4" ht="13.35" customHeight="1">
      <c r="A104" s="26"/>
      <c r="B104" s="25"/>
      <c r="C104" s="26" t="s">
        <v>178</v>
      </c>
      <c r="D104" s="25">
        <v>78548</v>
      </c>
    </row>
    <row r="105" spans="1:4" ht="13.35" customHeight="1">
      <c r="A105" s="26"/>
      <c r="B105" s="25"/>
      <c r="C105" s="26" t="s">
        <v>179</v>
      </c>
      <c r="D105" s="25">
        <v>0</v>
      </c>
    </row>
    <row r="106" spans="1:4" ht="13.35" customHeight="1">
      <c r="A106" s="26" t="s">
        <v>792</v>
      </c>
      <c r="B106" s="25">
        <v>1531131</v>
      </c>
      <c r="C106" s="26" t="s">
        <v>793</v>
      </c>
      <c r="D106" s="25">
        <v>1531131</v>
      </c>
    </row>
    <row r="107" spans="1:4" ht="13.35" customHeight="1"/>
    <row r="108" spans="1:4" ht="13.35" customHeight="1"/>
    <row r="109" spans="1:4" ht="13.35" customHeight="1"/>
  </sheetData>
  <mergeCells count="2">
    <mergeCell ref="A1:D1"/>
    <mergeCell ref="B2:D2"/>
  </mergeCells>
  <phoneticPr fontId="3" type="noConversion"/>
  <printOptions horizontalCentered="1"/>
  <pageMargins left="0.70866141732283472" right="0.51181102362204722" top="0.35433070866141736" bottom="0.51" header="0.31496062992125984" footer="0.15748031496062992"/>
  <pageSetup paperSize="9" firstPageNumber="23" orientation="portrait" useFirstPageNumber="1" r:id="rId1"/>
  <headerFooter>
    <oddFooter>&amp;C第 &amp;P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Zeros="0" workbookViewId="0">
      <selection sqref="A1:B1"/>
    </sheetView>
  </sheetViews>
  <sheetFormatPr defaultRowHeight="13.5"/>
  <cols>
    <col min="1" max="1" width="50.5" customWidth="1"/>
    <col min="2" max="2" width="33.125" customWidth="1"/>
  </cols>
  <sheetData>
    <row r="1" spans="1:2" ht="24">
      <c r="A1" s="248" t="s">
        <v>1515</v>
      </c>
      <c r="B1" s="248"/>
    </row>
    <row r="2" spans="1:2" ht="18.75" customHeight="1">
      <c r="A2" s="24" t="s">
        <v>526</v>
      </c>
      <c r="B2" s="28" t="s">
        <v>75</v>
      </c>
    </row>
    <row r="3" spans="1:2" ht="20.100000000000001" customHeight="1">
      <c r="A3" s="27" t="s">
        <v>205</v>
      </c>
      <c r="B3" s="46" t="s">
        <v>85</v>
      </c>
    </row>
    <row r="4" spans="1:2" ht="20.100000000000001" customHeight="1">
      <c r="A4" s="218" t="s">
        <v>206</v>
      </c>
      <c r="B4" s="229">
        <f>SUM(B5:B15)</f>
        <v>118126</v>
      </c>
    </row>
    <row r="5" spans="1:2" ht="20.100000000000001" customHeight="1">
      <c r="A5" s="230" t="s">
        <v>182</v>
      </c>
      <c r="B5" s="229">
        <v>4288</v>
      </c>
    </row>
    <row r="6" spans="1:2" ht="20.100000000000001" customHeight="1">
      <c r="A6" s="230" t="s">
        <v>183</v>
      </c>
      <c r="B6" s="229">
        <v>10293</v>
      </c>
    </row>
    <row r="7" spans="1:2" ht="20.100000000000001" customHeight="1">
      <c r="A7" s="230" t="s">
        <v>184</v>
      </c>
      <c r="B7" s="229">
        <v>9447</v>
      </c>
    </row>
    <row r="8" spans="1:2" ht="20.100000000000001" customHeight="1">
      <c r="A8" s="230" t="s">
        <v>185</v>
      </c>
      <c r="B8" s="229">
        <v>12431</v>
      </c>
    </row>
    <row r="9" spans="1:2" ht="20.100000000000001" customHeight="1">
      <c r="A9" s="230" t="s">
        <v>186</v>
      </c>
      <c r="B9" s="229">
        <v>12595</v>
      </c>
    </row>
    <row r="10" spans="1:2" ht="20.100000000000001" customHeight="1">
      <c r="A10" s="230" t="s">
        <v>187</v>
      </c>
      <c r="B10" s="229">
        <v>11772</v>
      </c>
    </row>
    <row r="11" spans="1:2" ht="20.100000000000001" customHeight="1">
      <c r="A11" s="230" t="s">
        <v>188</v>
      </c>
      <c r="B11" s="229">
        <v>9427</v>
      </c>
    </row>
    <row r="12" spans="1:2" ht="20.100000000000001" customHeight="1">
      <c r="A12" s="230" t="s">
        <v>189</v>
      </c>
      <c r="B12" s="229">
        <v>12788</v>
      </c>
    </row>
    <row r="13" spans="1:2" ht="20.100000000000001" customHeight="1">
      <c r="A13" s="230" t="s">
        <v>190</v>
      </c>
      <c r="B13" s="229">
        <v>13256</v>
      </c>
    </row>
    <row r="14" spans="1:2" ht="20.100000000000001" customHeight="1">
      <c r="A14" s="230" t="s">
        <v>191</v>
      </c>
      <c r="B14" s="229">
        <v>12156</v>
      </c>
    </row>
    <row r="15" spans="1:2" ht="20.100000000000001" customHeight="1">
      <c r="A15" s="231" t="s">
        <v>192</v>
      </c>
      <c r="B15" s="229">
        <v>9673</v>
      </c>
    </row>
  </sheetData>
  <mergeCells count="1">
    <mergeCell ref="A1:B1"/>
  </mergeCells>
  <phoneticPr fontId="3" type="noConversion"/>
  <printOptions horizontalCentered="1"/>
  <pageMargins left="0.70866141732283472" right="0.70866141732283472" top="0.74803149606299213" bottom="0.74803149606299213" header="0.31496062992125984" footer="0.31496062992125984"/>
  <pageSetup paperSize="9" firstPageNumber="25" orientation="portrait" useFirstPageNumber="1" r:id="rId1"/>
  <headerFooter>
    <oddFooter>&amp;C第 &amp;P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Zeros="0" workbookViewId="0">
      <selection sqref="A1:B1"/>
    </sheetView>
  </sheetViews>
  <sheetFormatPr defaultRowHeight="13.5"/>
  <cols>
    <col min="1" max="1" width="52" customWidth="1"/>
    <col min="2" max="2" width="36.25" style="68" customWidth="1"/>
  </cols>
  <sheetData>
    <row r="1" spans="1:2" ht="23.25">
      <c r="A1" s="250" t="s">
        <v>1516</v>
      </c>
      <c r="B1" s="250"/>
    </row>
    <row r="2" spans="1:2" ht="18.75" customHeight="1">
      <c r="A2" s="24" t="s">
        <v>528</v>
      </c>
      <c r="B2" s="65" t="s">
        <v>181</v>
      </c>
    </row>
    <row r="3" spans="1:2" ht="20.100000000000001" customHeight="1">
      <c r="A3" s="27" t="s">
        <v>205</v>
      </c>
      <c r="B3" s="66" t="s">
        <v>223</v>
      </c>
    </row>
    <row r="4" spans="1:2" ht="20.100000000000001" customHeight="1">
      <c r="A4" s="27" t="s">
        <v>206</v>
      </c>
      <c r="B4" s="67">
        <f>SUM(B5:B15)</f>
        <v>67618</v>
      </c>
    </row>
    <row r="5" spans="1:2" ht="20.100000000000001" customHeight="1">
      <c r="A5" s="47" t="s">
        <v>182</v>
      </c>
      <c r="B5" s="67">
        <v>2614</v>
      </c>
    </row>
    <row r="6" spans="1:2" ht="20.100000000000001" customHeight="1">
      <c r="A6" s="47" t="s">
        <v>183</v>
      </c>
      <c r="B6" s="67">
        <v>5668</v>
      </c>
    </row>
    <row r="7" spans="1:2" ht="20.100000000000001" customHeight="1">
      <c r="A7" s="47" t="s">
        <v>184</v>
      </c>
      <c r="B7" s="67">
        <v>5925</v>
      </c>
    </row>
    <row r="8" spans="1:2" ht="20.100000000000001" customHeight="1">
      <c r="A8" s="47" t="s">
        <v>185</v>
      </c>
      <c r="B8" s="67">
        <v>5937</v>
      </c>
    </row>
    <row r="9" spans="1:2" ht="20.100000000000001" customHeight="1">
      <c r="A9" s="47" t="s">
        <v>186</v>
      </c>
      <c r="B9" s="67">
        <v>6101</v>
      </c>
    </row>
    <row r="10" spans="1:2" ht="20.100000000000001" customHeight="1">
      <c r="A10" s="47" t="s">
        <v>187</v>
      </c>
      <c r="B10" s="67">
        <v>6589</v>
      </c>
    </row>
    <row r="11" spans="1:2" ht="20.100000000000001" customHeight="1">
      <c r="A11" s="47" t="s">
        <v>188</v>
      </c>
      <c r="B11" s="67">
        <v>7510</v>
      </c>
    </row>
    <row r="12" spans="1:2" ht="20.100000000000001" customHeight="1">
      <c r="A12" s="47" t="s">
        <v>189</v>
      </c>
      <c r="B12" s="67">
        <v>8605</v>
      </c>
    </row>
    <row r="13" spans="1:2" ht="20.100000000000001" customHeight="1">
      <c r="A13" s="47" t="s">
        <v>190</v>
      </c>
      <c r="B13" s="67">
        <v>7023</v>
      </c>
    </row>
    <row r="14" spans="1:2" ht="20.100000000000001" customHeight="1">
      <c r="A14" s="47" t="s">
        <v>191</v>
      </c>
      <c r="B14" s="67">
        <v>6099</v>
      </c>
    </row>
    <row r="15" spans="1:2" ht="20.100000000000001" customHeight="1">
      <c r="A15" s="47" t="s">
        <v>192</v>
      </c>
      <c r="B15" s="67">
        <v>5547</v>
      </c>
    </row>
  </sheetData>
  <mergeCells count="1">
    <mergeCell ref="A1:B1"/>
  </mergeCells>
  <phoneticPr fontId="3" type="noConversion"/>
  <printOptions horizontalCentered="1"/>
  <pageMargins left="0.70866141732283472" right="0.70866141732283472" top="0.74803149606299213" bottom="0.74803149606299213" header="0.31496062992125984" footer="0.31496062992125984"/>
  <pageSetup paperSize="9" firstPageNumber="26" orientation="portrait" useFirstPageNumber="1" r:id="rId1"/>
  <headerFooter>
    <oddFooter>&amp;C第 &amp;P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787"/>
  <sheetViews>
    <sheetView showZeros="0" workbookViewId="0">
      <selection sqref="A1:B1"/>
    </sheetView>
  </sheetViews>
  <sheetFormatPr defaultRowHeight="13.5"/>
  <cols>
    <col min="1" max="1" width="62.875" style="192" customWidth="1"/>
    <col min="2" max="2" width="20" style="68" customWidth="1"/>
  </cols>
  <sheetData>
    <row r="1" spans="1:3" ht="21">
      <c r="A1" s="251" t="s">
        <v>1517</v>
      </c>
      <c r="B1" s="251"/>
    </row>
    <row r="2" spans="1:3">
      <c r="A2" s="191" t="s">
        <v>526</v>
      </c>
      <c r="B2" s="65" t="s">
        <v>181</v>
      </c>
    </row>
    <row r="3" spans="1:3" s="34" customFormat="1" ht="11.25">
      <c r="A3" s="193" t="s">
        <v>224</v>
      </c>
      <c r="B3" s="194" t="s">
        <v>223</v>
      </c>
    </row>
    <row r="4" spans="1:3" s="34" customFormat="1" ht="14.25">
      <c r="A4" s="195" t="s">
        <v>924</v>
      </c>
      <c r="B4" s="196">
        <v>50508</v>
      </c>
      <c r="C4" s="115"/>
    </row>
    <row r="5" spans="1:3" s="34" customFormat="1">
      <c r="A5" s="197" t="s">
        <v>1469</v>
      </c>
      <c r="B5" s="198">
        <v>4625</v>
      </c>
    </row>
    <row r="6" spans="1:3" s="34" customFormat="1">
      <c r="A6" s="199" t="s">
        <v>1156</v>
      </c>
      <c r="B6" s="200">
        <v>1</v>
      </c>
    </row>
    <row r="7" spans="1:3" s="34" customFormat="1">
      <c r="A7" s="199" t="s">
        <v>1157</v>
      </c>
      <c r="B7" s="200">
        <v>2</v>
      </c>
    </row>
    <row r="8" spans="1:3" s="34" customFormat="1">
      <c r="A8" s="199" t="s">
        <v>1158</v>
      </c>
      <c r="B8" s="200">
        <v>8</v>
      </c>
    </row>
    <row r="9" spans="1:3" s="34" customFormat="1">
      <c r="A9" s="199" t="s">
        <v>1159</v>
      </c>
      <c r="B9" s="200">
        <v>2</v>
      </c>
    </row>
    <row r="10" spans="1:3" s="34" customFormat="1">
      <c r="A10" s="199" t="s">
        <v>1160</v>
      </c>
      <c r="B10" s="200">
        <v>3</v>
      </c>
    </row>
    <row r="11" spans="1:3" s="34" customFormat="1">
      <c r="A11" s="199" t="s">
        <v>1161</v>
      </c>
      <c r="B11" s="200">
        <v>37</v>
      </c>
    </row>
    <row r="12" spans="1:3" s="34" customFormat="1">
      <c r="A12" s="199" t="s">
        <v>1162</v>
      </c>
      <c r="B12" s="200">
        <v>2</v>
      </c>
    </row>
    <row r="13" spans="1:3" s="34" customFormat="1">
      <c r="A13" s="199" t="s">
        <v>1163</v>
      </c>
      <c r="B13" s="200">
        <v>2</v>
      </c>
    </row>
    <row r="14" spans="1:3" s="34" customFormat="1">
      <c r="A14" s="199" t="s">
        <v>1164</v>
      </c>
      <c r="B14" s="200">
        <v>94</v>
      </c>
    </row>
    <row r="15" spans="1:3" s="34" customFormat="1">
      <c r="A15" s="199" t="s">
        <v>1165</v>
      </c>
      <c r="B15" s="200">
        <v>2</v>
      </c>
    </row>
    <row r="16" spans="1:3" s="34" customFormat="1">
      <c r="A16" s="199" t="s">
        <v>1166</v>
      </c>
      <c r="B16" s="200">
        <v>7</v>
      </c>
    </row>
    <row r="17" spans="1:2" s="34" customFormat="1">
      <c r="A17" s="199" t="s">
        <v>1167</v>
      </c>
      <c r="B17" s="200">
        <v>16</v>
      </c>
    </row>
    <row r="18" spans="1:2" s="34" customFormat="1">
      <c r="A18" s="199" t="s">
        <v>1168</v>
      </c>
      <c r="B18" s="200">
        <v>1</v>
      </c>
    </row>
    <row r="19" spans="1:2" s="34" customFormat="1">
      <c r="A19" s="199" t="s">
        <v>1169</v>
      </c>
      <c r="B19" s="200">
        <v>3</v>
      </c>
    </row>
    <row r="20" spans="1:2" s="34" customFormat="1">
      <c r="A20" s="199" t="s">
        <v>1170</v>
      </c>
      <c r="B20" s="200">
        <v>1</v>
      </c>
    </row>
    <row r="21" spans="1:2" s="34" customFormat="1">
      <c r="A21" s="199" t="s">
        <v>959</v>
      </c>
      <c r="B21" s="200">
        <v>2</v>
      </c>
    </row>
    <row r="22" spans="1:2" s="34" customFormat="1">
      <c r="A22" s="199" t="s">
        <v>1171</v>
      </c>
      <c r="B22" s="200">
        <v>1</v>
      </c>
    </row>
    <row r="23" spans="1:2" s="34" customFormat="1">
      <c r="A23" s="199" t="s">
        <v>1172</v>
      </c>
      <c r="B23" s="200">
        <v>5</v>
      </c>
    </row>
    <row r="24" spans="1:2" s="34" customFormat="1">
      <c r="A24" s="199" t="s">
        <v>1173</v>
      </c>
      <c r="B24" s="200">
        <v>15</v>
      </c>
    </row>
    <row r="25" spans="1:2" s="34" customFormat="1">
      <c r="A25" s="199" t="s">
        <v>1152</v>
      </c>
      <c r="B25" s="200">
        <v>5</v>
      </c>
    </row>
    <row r="26" spans="1:2" s="34" customFormat="1">
      <c r="A26" s="199" t="s">
        <v>1174</v>
      </c>
      <c r="B26" s="200">
        <v>4</v>
      </c>
    </row>
    <row r="27" spans="1:2" s="34" customFormat="1">
      <c r="A27" s="199" t="s">
        <v>1175</v>
      </c>
      <c r="B27" s="200">
        <v>9</v>
      </c>
    </row>
    <row r="28" spans="1:2" s="34" customFormat="1">
      <c r="A28" s="199" t="s">
        <v>1176</v>
      </c>
      <c r="B28" s="200">
        <v>2</v>
      </c>
    </row>
    <row r="29" spans="1:2" s="34" customFormat="1">
      <c r="A29" s="199" t="s">
        <v>1177</v>
      </c>
      <c r="B29" s="200">
        <v>4</v>
      </c>
    </row>
    <row r="30" spans="1:2" s="34" customFormat="1">
      <c r="A30" s="199" t="s">
        <v>1178</v>
      </c>
      <c r="B30" s="200">
        <v>85</v>
      </c>
    </row>
    <row r="31" spans="1:2" s="34" customFormat="1">
      <c r="A31" s="199" t="s">
        <v>1179</v>
      </c>
      <c r="B31" s="200">
        <v>195</v>
      </c>
    </row>
    <row r="32" spans="1:2" s="34" customFormat="1">
      <c r="A32" s="199" t="s">
        <v>1180</v>
      </c>
      <c r="B32" s="200">
        <v>1</v>
      </c>
    </row>
    <row r="33" spans="1:2" s="34" customFormat="1">
      <c r="A33" s="199" t="s">
        <v>1181</v>
      </c>
      <c r="B33" s="200">
        <v>2</v>
      </c>
    </row>
    <row r="34" spans="1:2" s="34" customFormat="1">
      <c r="A34" s="199" t="s">
        <v>1182</v>
      </c>
      <c r="B34" s="200">
        <v>91</v>
      </c>
    </row>
    <row r="35" spans="1:2" s="34" customFormat="1">
      <c r="A35" s="199" t="s">
        <v>1183</v>
      </c>
      <c r="B35" s="200">
        <v>11</v>
      </c>
    </row>
    <row r="36" spans="1:2" s="34" customFormat="1">
      <c r="A36" s="199" t="s">
        <v>1184</v>
      </c>
      <c r="B36" s="200">
        <v>240</v>
      </c>
    </row>
    <row r="37" spans="1:2" s="34" customFormat="1">
      <c r="A37" s="199" t="s">
        <v>1185</v>
      </c>
      <c r="B37" s="200">
        <v>700</v>
      </c>
    </row>
    <row r="38" spans="1:2" s="34" customFormat="1">
      <c r="A38" s="199" t="s">
        <v>1186</v>
      </c>
      <c r="B38" s="200">
        <v>75</v>
      </c>
    </row>
    <row r="39" spans="1:2" s="34" customFormat="1">
      <c r="A39" s="199" t="s">
        <v>1187</v>
      </c>
      <c r="B39" s="200">
        <v>80</v>
      </c>
    </row>
    <row r="40" spans="1:2" s="34" customFormat="1">
      <c r="A40" s="199" t="s">
        <v>1188</v>
      </c>
      <c r="B40" s="200">
        <v>23</v>
      </c>
    </row>
    <row r="41" spans="1:2" s="34" customFormat="1">
      <c r="A41" s="199" t="s">
        <v>1189</v>
      </c>
      <c r="B41" s="200">
        <v>25</v>
      </c>
    </row>
    <row r="42" spans="1:2" s="34" customFormat="1">
      <c r="A42" s="199" t="s">
        <v>1190</v>
      </c>
      <c r="B42" s="200">
        <v>192</v>
      </c>
    </row>
    <row r="43" spans="1:2" s="34" customFormat="1">
      <c r="A43" s="199" t="s">
        <v>1191</v>
      </c>
      <c r="B43" s="200">
        <v>1</v>
      </c>
    </row>
    <row r="44" spans="1:2" s="34" customFormat="1">
      <c r="A44" s="199" t="s">
        <v>1192</v>
      </c>
      <c r="B44" s="200">
        <v>15</v>
      </c>
    </row>
    <row r="45" spans="1:2" s="34" customFormat="1">
      <c r="A45" s="199" t="s">
        <v>1193</v>
      </c>
      <c r="B45" s="200">
        <v>8</v>
      </c>
    </row>
    <row r="46" spans="1:2" s="34" customFormat="1" ht="24" customHeight="1">
      <c r="A46" s="199" t="s">
        <v>1194</v>
      </c>
      <c r="B46" s="200">
        <v>97</v>
      </c>
    </row>
    <row r="47" spans="1:2" s="34" customFormat="1">
      <c r="A47" s="199" t="s">
        <v>1195</v>
      </c>
      <c r="B47" s="200">
        <v>15</v>
      </c>
    </row>
    <row r="48" spans="1:2" s="34" customFormat="1">
      <c r="A48" s="199" t="s">
        <v>1196</v>
      </c>
      <c r="B48" s="200">
        <v>1</v>
      </c>
    </row>
    <row r="49" spans="1:2">
      <c r="A49" s="199" t="s">
        <v>1188</v>
      </c>
      <c r="B49" s="200">
        <v>24</v>
      </c>
    </row>
    <row r="50" spans="1:2">
      <c r="A50" s="199" t="s">
        <v>1189</v>
      </c>
      <c r="B50" s="200">
        <v>30</v>
      </c>
    </row>
    <row r="51" spans="1:2">
      <c r="A51" s="199" t="s">
        <v>1197</v>
      </c>
      <c r="B51" s="200">
        <v>158</v>
      </c>
    </row>
    <row r="52" spans="1:2">
      <c r="A52" s="199" t="s">
        <v>1198</v>
      </c>
      <c r="B52" s="200">
        <v>18</v>
      </c>
    </row>
    <row r="53" spans="1:2">
      <c r="A53" s="199" t="s">
        <v>1199</v>
      </c>
      <c r="B53" s="200">
        <v>61</v>
      </c>
    </row>
    <row r="54" spans="1:2">
      <c r="A54" s="199" t="s">
        <v>1200</v>
      </c>
      <c r="B54" s="200">
        <v>37</v>
      </c>
    </row>
    <row r="55" spans="1:2">
      <c r="A55" s="199" t="s">
        <v>1201</v>
      </c>
      <c r="B55" s="200">
        <v>12</v>
      </c>
    </row>
    <row r="56" spans="1:2">
      <c r="A56" s="199" t="s">
        <v>1202</v>
      </c>
      <c r="B56" s="200">
        <v>86</v>
      </c>
    </row>
    <row r="57" spans="1:2">
      <c r="A57" s="199" t="s">
        <v>1203</v>
      </c>
      <c r="B57" s="200">
        <v>45</v>
      </c>
    </row>
    <row r="58" spans="1:2">
      <c r="A58" s="199" t="s">
        <v>1204</v>
      </c>
      <c r="B58" s="200">
        <v>45</v>
      </c>
    </row>
    <row r="59" spans="1:2">
      <c r="A59" s="199" t="s">
        <v>1205</v>
      </c>
      <c r="B59" s="200">
        <v>4</v>
      </c>
    </row>
    <row r="60" spans="1:2">
      <c r="A60" s="199" t="s">
        <v>1206</v>
      </c>
      <c r="B60" s="200">
        <v>1</v>
      </c>
    </row>
    <row r="61" spans="1:2">
      <c r="A61" s="199" t="s">
        <v>1207</v>
      </c>
      <c r="B61" s="200">
        <v>1</v>
      </c>
    </row>
    <row r="62" spans="1:2">
      <c r="A62" s="199" t="s">
        <v>1208</v>
      </c>
      <c r="B62" s="200">
        <v>3</v>
      </c>
    </row>
    <row r="63" spans="1:2">
      <c r="A63" s="199" t="s">
        <v>1209</v>
      </c>
      <c r="B63" s="200">
        <v>3</v>
      </c>
    </row>
    <row r="64" spans="1:2">
      <c r="A64" s="199" t="s">
        <v>1210</v>
      </c>
      <c r="B64" s="200">
        <v>5</v>
      </c>
    </row>
    <row r="65" spans="1:2">
      <c r="A65" s="199" t="s">
        <v>1151</v>
      </c>
      <c r="B65" s="200">
        <v>21</v>
      </c>
    </row>
    <row r="66" spans="1:2">
      <c r="A66" s="199" t="s">
        <v>1211</v>
      </c>
      <c r="B66" s="200">
        <v>2</v>
      </c>
    </row>
    <row r="67" spans="1:2">
      <c r="A67" s="199" t="s">
        <v>1212</v>
      </c>
      <c r="B67" s="200">
        <v>1</v>
      </c>
    </row>
    <row r="68" spans="1:2">
      <c r="A68" s="199" t="s">
        <v>1213</v>
      </c>
      <c r="B68" s="200">
        <v>1</v>
      </c>
    </row>
    <row r="69" spans="1:2" ht="25.5" customHeight="1">
      <c r="A69" s="199" t="s">
        <v>1214</v>
      </c>
      <c r="B69" s="200">
        <v>5</v>
      </c>
    </row>
    <row r="70" spans="1:2">
      <c r="A70" s="199" t="s">
        <v>1215</v>
      </c>
      <c r="B70" s="200">
        <v>20</v>
      </c>
    </row>
    <row r="71" spans="1:2">
      <c r="A71" s="199" t="s">
        <v>1216</v>
      </c>
      <c r="B71" s="200">
        <v>5</v>
      </c>
    </row>
    <row r="72" spans="1:2">
      <c r="A72" s="199" t="s">
        <v>1217</v>
      </c>
      <c r="B72" s="200">
        <v>20</v>
      </c>
    </row>
    <row r="73" spans="1:2">
      <c r="A73" s="199" t="s">
        <v>1218</v>
      </c>
      <c r="B73" s="200">
        <v>10</v>
      </c>
    </row>
    <row r="74" spans="1:2">
      <c r="A74" s="199" t="s">
        <v>1219</v>
      </c>
      <c r="B74" s="200">
        <v>66</v>
      </c>
    </row>
    <row r="75" spans="1:2">
      <c r="A75" s="199" t="s">
        <v>1220</v>
      </c>
      <c r="B75" s="200">
        <v>74</v>
      </c>
    </row>
    <row r="76" spans="1:2">
      <c r="A76" s="199" t="s">
        <v>1221</v>
      </c>
      <c r="B76" s="200">
        <v>276</v>
      </c>
    </row>
    <row r="77" spans="1:2">
      <c r="A77" s="199" t="s">
        <v>1222</v>
      </c>
      <c r="B77" s="200">
        <v>198</v>
      </c>
    </row>
    <row r="78" spans="1:2">
      <c r="A78" s="199" t="s">
        <v>1223</v>
      </c>
      <c r="B78" s="200">
        <v>2</v>
      </c>
    </row>
    <row r="79" spans="1:2">
      <c r="A79" s="199" t="s">
        <v>1224</v>
      </c>
      <c r="B79" s="200">
        <v>104</v>
      </c>
    </row>
    <row r="80" spans="1:2">
      <c r="A80" s="199" t="s">
        <v>1225</v>
      </c>
      <c r="B80" s="200">
        <v>5</v>
      </c>
    </row>
    <row r="81" spans="1:2">
      <c r="A81" s="199" t="s">
        <v>1226</v>
      </c>
      <c r="B81" s="200">
        <v>53</v>
      </c>
    </row>
    <row r="82" spans="1:2">
      <c r="A82" s="199" t="s">
        <v>1227</v>
      </c>
      <c r="B82" s="200">
        <v>45</v>
      </c>
    </row>
    <row r="83" spans="1:2">
      <c r="A83" s="199" t="s">
        <v>1228</v>
      </c>
      <c r="B83" s="200">
        <v>292</v>
      </c>
    </row>
    <row r="84" spans="1:2">
      <c r="A84" s="199" t="s">
        <v>1229</v>
      </c>
      <c r="B84" s="200">
        <v>31</v>
      </c>
    </row>
    <row r="85" spans="1:2">
      <c r="A85" s="199" t="s">
        <v>1230</v>
      </c>
      <c r="B85" s="200">
        <v>8</v>
      </c>
    </row>
    <row r="86" spans="1:2">
      <c r="A86" s="199" t="s">
        <v>1231</v>
      </c>
      <c r="B86" s="200">
        <v>61</v>
      </c>
    </row>
    <row r="87" spans="1:2">
      <c r="A87" s="199" t="s">
        <v>1232</v>
      </c>
      <c r="B87" s="200">
        <v>290</v>
      </c>
    </row>
    <row r="88" spans="1:2">
      <c r="A88" s="199" t="s">
        <v>1233</v>
      </c>
      <c r="B88" s="200">
        <v>65</v>
      </c>
    </row>
    <row r="89" spans="1:2">
      <c r="A89" s="199" t="s">
        <v>1145</v>
      </c>
      <c r="B89" s="200">
        <v>2</v>
      </c>
    </row>
    <row r="90" spans="1:2">
      <c r="A90" s="199" t="s">
        <v>1234</v>
      </c>
      <c r="B90" s="200">
        <v>29</v>
      </c>
    </row>
    <row r="91" spans="1:2">
      <c r="A91" s="199" t="s">
        <v>1235</v>
      </c>
      <c r="B91" s="200">
        <v>1</v>
      </c>
    </row>
    <row r="92" spans="1:2">
      <c r="A92" s="199" t="s">
        <v>1236</v>
      </c>
      <c r="B92" s="200">
        <v>21</v>
      </c>
    </row>
    <row r="93" spans="1:2">
      <c r="A93" s="199" t="s">
        <v>1237</v>
      </c>
      <c r="B93" s="200">
        <v>289</v>
      </c>
    </row>
    <row r="94" spans="1:2">
      <c r="A94" s="199" t="s">
        <v>1238</v>
      </c>
      <c r="B94" s="200">
        <v>1</v>
      </c>
    </row>
    <row r="95" spans="1:2">
      <c r="A95" s="199" t="s">
        <v>1141</v>
      </c>
      <c r="B95" s="200">
        <v>9</v>
      </c>
    </row>
    <row r="96" spans="1:2">
      <c r="A96" s="197" t="s">
        <v>1470</v>
      </c>
      <c r="B96" s="198">
        <v>1674</v>
      </c>
    </row>
    <row r="97" spans="1:2">
      <c r="A97" s="201" t="s">
        <v>1119</v>
      </c>
      <c r="B97" s="202">
        <v>10</v>
      </c>
    </row>
    <row r="98" spans="1:2">
      <c r="A98" s="201" t="s">
        <v>1120</v>
      </c>
      <c r="B98" s="202">
        <v>170</v>
      </c>
    </row>
    <row r="99" spans="1:2">
      <c r="A99" s="201" t="s">
        <v>1121</v>
      </c>
      <c r="B99" s="202">
        <v>85</v>
      </c>
    </row>
    <row r="100" spans="1:2">
      <c r="A100" s="201" t="s">
        <v>1122</v>
      </c>
      <c r="B100" s="202">
        <v>155</v>
      </c>
    </row>
    <row r="101" spans="1:2">
      <c r="A101" s="201" t="s">
        <v>1123</v>
      </c>
      <c r="B101" s="202">
        <v>310</v>
      </c>
    </row>
    <row r="102" spans="1:2">
      <c r="A102" s="201" t="s">
        <v>1124</v>
      </c>
      <c r="B102" s="202">
        <v>186</v>
      </c>
    </row>
    <row r="103" spans="1:2">
      <c r="A103" s="201" t="s">
        <v>1125</v>
      </c>
      <c r="B103" s="202">
        <v>-78</v>
      </c>
    </row>
    <row r="104" spans="1:2">
      <c r="A104" s="201" t="s">
        <v>1126</v>
      </c>
      <c r="B104" s="202">
        <v>47</v>
      </c>
    </row>
    <row r="105" spans="1:2">
      <c r="A105" s="201" t="s">
        <v>1127</v>
      </c>
      <c r="B105" s="202">
        <v>99</v>
      </c>
    </row>
    <row r="106" spans="1:2">
      <c r="A106" s="201" t="s">
        <v>1128</v>
      </c>
      <c r="B106" s="202">
        <v>104</v>
      </c>
    </row>
    <row r="107" spans="1:2">
      <c r="A107" s="201" t="s">
        <v>1129</v>
      </c>
      <c r="B107" s="202">
        <v>68</v>
      </c>
    </row>
    <row r="108" spans="1:2">
      <c r="A108" s="201" t="s">
        <v>1130</v>
      </c>
      <c r="B108" s="202">
        <v>57</v>
      </c>
    </row>
    <row r="109" spans="1:2">
      <c r="A109" s="201" t="s">
        <v>1131</v>
      </c>
      <c r="B109" s="202">
        <v>60</v>
      </c>
    </row>
    <row r="110" spans="1:2">
      <c r="A110" s="201" t="s">
        <v>1132</v>
      </c>
      <c r="B110" s="202">
        <v>40</v>
      </c>
    </row>
    <row r="111" spans="1:2">
      <c r="A111" s="201" t="s">
        <v>1133</v>
      </c>
      <c r="B111" s="202">
        <v>7</v>
      </c>
    </row>
    <row r="112" spans="1:2">
      <c r="A112" s="201" t="s">
        <v>1134</v>
      </c>
      <c r="B112" s="202">
        <v>11</v>
      </c>
    </row>
    <row r="113" spans="1:2">
      <c r="A113" s="201" t="s">
        <v>1135</v>
      </c>
      <c r="B113" s="202">
        <v>84</v>
      </c>
    </row>
    <row r="114" spans="1:2">
      <c r="A114" s="201" t="s">
        <v>1136</v>
      </c>
      <c r="B114" s="202">
        <v>2</v>
      </c>
    </row>
    <row r="115" spans="1:2">
      <c r="A115" s="201" t="s">
        <v>1137</v>
      </c>
      <c r="B115" s="202">
        <v>14</v>
      </c>
    </row>
    <row r="116" spans="1:2">
      <c r="A116" s="201" t="s">
        <v>1138</v>
      </c>
      <c r="B116" s="202">
        <v>41</v>
      </c>
    </row>
    <row r="117" spans="1:2">
      <c r="A117" s="201" t="s">
        <v>1139</v>
      </c>
      <c r="B117" s="202">
        <v>41</v>
      </c>
    </row>
    <row r="118" spans="1:2">
      <c r="A118" s="201" t="s">
        <v>1140</v>
      </c>
      <c r="B118" s="202">
        <v>2</v>
      </c>
    </row>
    <row r="119" spans="1:2">
      <c r="A119" s="201" t="s">
        <v>1141</v>
      </c>
      <c r="B119" s="202">
        <v>2</v>
      </c>
    </row>
    <row r="120" spans="1:2">
      <c r="A120" s="201" t="s">
        <v>1142</v>
      </c>
      <c r="B120" s="202">
        <v>15</v>
      </c>
    </row>
    <row r="121" spans="1:2">
      <c r="A121" s="201" t="s">
        <v>1143</v>
      </c>
      <c r="B121" s="202">
        <v>13</v>
      </c>
    </row>
    <row r="122" spans="1:2">
      <c r="A122" s="201" t="s">
        <v>1144</v>
      </c>
      <c r="B122" s="202">
        <v>2</v>
      </c>
    </row>
    <row r="123" spans="1:2">
      <c r="A123" s="201" t="s">
        <v>1145</v>
      </c>
      <c r="B123" s="202">
        <v>6</v>
      </c>
    </row>
    <row r="124" spans="1:2">
      <c r="A124" s="201" t="s">
        <v>1146</v>
      </c>
      <c r="B124" s="202">
        <v>1</v>
      </c>
    </row>
    <row r="125" spans="1:2">
      <c r="A125" s="201" t="s">
        <v>1147</v>
      </c>
      <c r="B125" s="202">
        <v>4</v>
      </c>
    </row>
    <row r="126" spans="1:2">
      <c r="A126" s="201" t="s">
        <v>1148</v>
      </c>
      <c r="B126" s="202">
        <v>11</v>
      </c>
    </row>
    <row r="127" spans="1:2">
      <c r="A127" s="201" t="s">
        <v>1149</v>
      </c>
      <c r="B127" s="202">
        <v>68</v>
      </c>
    </row>
    <row r="128" spans="1:2">
      <c r="A128" s="201" t="s">
        <v>1150</v>
      </c>
      <c r="B128" s="202">
        <v>110</v>
      </c>
    </row>
    <row r="129" spans="1:2">
      <c r="A129" s="201" t="s">
        <v>1151</v>
      </c>
      <c r="B129" s="202">
        <v>21</v>
      </c>
    </row>
    <row r="130" spans="1:2">
      <c r="A130" s="201" t="s">
        <v>1152</v>
      </c>
      <c r="B130" s="202">
        <v>5</v>
      </c>
    </row>
    <row r="131" spans="1:2">
      <c r="A131" s="201" t="s">
        <v>1153</v>
      </c>
      <c r="B131" s="202">
        <v>12</v>
      </c>
    </row>
    <row r="132" spans="1:2">
      <c r="A132" s="201" t="s">
        <v>1154</v>
      </c>
      <c r="B132" s="202">
        <v>2</v>
      </c>
    </row>
    <row r="133" spans="1:2">
      <c r="A133" s="201" t="s">
        <v>1155</v>
      </c>
      <c r="B133" s="202">
        <v>-113</v>
      </c>
    </row>
    <row r="134" spans="1:2">
      <c r="A134" s="197" t="s">
        <v>1471</v>
      </c>
      <c r="B134" s="198">
        <v>3522</v>
      </c>
    </row>
    <row r="135" spans="1:2">
      <c r="A135" s="203" t="s">
        <v>1239</v>
      </c>
      <c r="B135" s="200">
        <v>26</v>
      </c>
    </row>
    <row r="136" spans="1:2">
      <c r="A136" s="203" t="s">
        <v>1240</v>
      </c>
      <c r="B136" s="200">
        <v>7</v>
      </c>
    </row>
    <row r="137" spans="1:2">
      <c r="A137" s="203" t="s">
        <v>1241</v>
      </c>
      <c r="B137" s="200">
        <v>25</v>
      </c>
    </row>
    <row r="138" spans="1:2">
      <c r="A138" s="203" t="s">
        <v>1159</v>
      </c>
      <c r="B138" s="200">
        <v>4</v>
      </c>
    </row>
    <row r="139" spans="1:2">
      <c r="A139" s="203" t="s">
        <v>1242</v>
      </c>
      <c r="B139" s="200">
        <v>13</v>
      </c>
    </row>
    <row r="140" spans="1:2">
      <c r="A140" s="203" t="s">
        <v>1243</v>
      </c>
      <c r="B140" s="200">
        <v>3</v>
      </c>
    </row>
    <row r="141" spans="1:2">
      <c r="A141" s="204" t="s">
        <v>1244</v>
      </c>
      <c r="B141" s="200">
        <v>65</v>
      </c>
    </row>
    <row r="142" spans="1:2">
      <c r="A142" s="204" t="s">
        <v>1245</v>
      </c>
      <c r="B142" s="200">
        <v>7</v>
      </c>
    </row>
    <row r="143" spans="1:2">
      <c r="A143" s="203" t="s">
        <v>1246</v>
      </c>
      <c r="B143" s="200">
        <v>1</v>
      </c>
    </row>
    <row r="144" spans="1:2">
      <c r="A144" s="204" t="s">
        <v>1247</v>
      </c>
      <c r="B144" s="200">
        <v>1</v>
      </c>
    </row>
    <row r="145" spans="1:2">
      <c r="A145" s="204" t="s">
        <v>1248</v>
      </c>
      <c r="B145" s="200">
        <v>3</v>
      </c>
    </row>
    <row r="146" spans="1:2">
      <c r="A146" s="203" t="s">
        <v>1238</v>
      </c>
      <c r="B146" s="200">
        <v>2</v>
      </c>
    </row>
    <row r="147" spans="1:2">
      <c r="A147" s="203" t="s">
        <v>1249</v>
      </c>
      <c r="B147" s="200">
        <v>4</v>
      </c>
    </row>
    <row r="148" spans="1:2">
      <c r="A148" s="203" t="s">
        <v>1145</v>
      </c>
      <c r="B148" s="200">
        <v>5</v>
      </c>
    </row>
    <row r="149" spans="1:2">
      <c r="A149" s="203" t="s">
        <v>1250</v>
      </c>
      <c r="B149" s="200">
        <v>8</v>
      </c>
    </row>
    <row r="150" spans="1:2">
      <c r="A150" s="203" t="s">
        <v>1233</v>
      </c>
      <c r="B150" s="200">
        <v>61</v>
      </c>
    </row>
    <row r="151" spans="1:2">
      <c r="A151" s="203" t="s">
        <v>1251</v>
      </c>
      <c r="B151" s="200">
        <v>50</v>
      </c>
    </row>
    <row r="152" spans="1:2">
      <c r="A152" s="203" t="s">
        <v>1252</v>
      </c>
      <c r="B152" s="200">
        <v>19</v>
      </c>
    </row>
    <row r="153" spans="1:2">
      <c r="A153" s="203" t="s">
        <v>1253</v>
      </c>
      <c r="B153" s="200">
        <v>339</v>
      </c>
    </row>
    <row r="154" spans="1:2">
      <c r="A154" s="203" t="s">
        <v>1229</v>
      </c>
      <c r="B154" s="200">
        <v>19</v>
      </c>
    </row>
    <row r="155" spans="1:2">
      <c r="A155" s="203" t="s">
        <v>1254</v>
      </c>
      <c r="B155" s="200">
        <v>5</v>
      </c>
    </row>
    <row r="156" spans="1:2">
      <c r="A156" s="203" t="s">
        <v>1255</v>
      </c>
      <c r="B156" s="200">
        <v>6</v>
      </c>
    </row>
    <row r="157" spans="1:2">
      <c r="A157" s="203" t="s">
        <v>1256</v>
      </c>
      <c r="B157" s="200">
        <v>34</v>
      </c>
    </row>
    <row r="158" spans="1:2">
      <c r="A158" s="203" t="s">
        <v>1256</v>
      </c>
      <c r="B158" s="200">
        <v>1</v>
      </c>
    </row>
    <row r="159" spans="1:2">
      <c r="A159" s="203" t="s">
        <v>1256</v>
      </c>
      <c r="B159" s="200">
        <v>3</v>
      </c>
    </row>
    <row r="160" spans="1:2">
      <c r="A160" s="203" t="s">
        <v>1257</v>
      </c>
      <c r="B160" s="200">
        <v>5</v>
      </c>
    </row>
    <row r="161" spans="1:2">
      <c r="A161" s="203" t="s">
        <v>1258</v>
      </c>
      <c r="B161" s="200">
        <v>1</v>
      </c>
    </row>
    <row r="162" spans="1:2">
      <c r="A162" s="203" t="s">
        <v>1259</v>
      </c>
      <c r="B162" s="200">
        <v>2</v>
      </c>
    </row>
    <row r="163" spans="1:2">
      <c r="A163" s="203" t="s">
        <v>1259</v>
      </c>
      <c r="B163" s="200">
        <v>1</v>
      </c>
    </row>
    <row r="164" spans="1:2">
      <c r="A164" s="203" t="s">
        <v>1260</v>
      </c>
      <c r="B164" s="200">
        <v>294</v>
      </c>
    </row>
    <row r="165" spans="1:2">
      <c r="A165" s="203" t="s">
        <v>1261</v>
      </c>
      <c r="B165" s="200">
        <v>65</v>
      </c>
    </row>
    <row r="166" spans="1:2">
      <c r="A166" s="203" t="s">
        <v>1164</v>
      </c>
      <c r="B166" s="200">
        <v>72</v>
      </c>
    </row>
    <row r="167" spans="1:2">
      <c r="A167" s="203" t="s">
        <v>1262</v>
      </c>
      <c r="B167" s="200">
        <v>1</v>
      </c>
    </row>
    <row r="168" spans="1:2">
      <c r="A168" s="203" t="s">
        <v>1263</v>
      </c>
      <c r="B168" s="200">
        <v>252</v>
      </c>
    </row>
    <row r="169" spans="1:2">
      <c r="A169" s="203" t="s">
        <v>1264</v>
      </c>
      <c r="B169" s="200">
        <v>10</v>
      </c>
    </row>
    <row r="170" spans="1:2">
      <c r="A170" s="203" t="s">
        <v>1265</v>
      </c>
      <c r="B170" s="200">
        <v>55</v>
      </c>
    </row>
    <row r="171" spans="1:2">
      <c r="A171" s="203" t="s">
        <v>1266</v>
      </c>
      <c r="B171" s="200">
        <v>14</v>
      </c>
    </row>
    <row r="172" spans="1:2">
      <c r="A172" s="203" t="s">
        <v>1236</v>
      </c>
      <c r="B172" s="200">
        <v>9</v>
      </c>
    </row>
    <row r="173" spans="1:2">
      <c r="A173" s="203" t="s">
        <v>1267</v>
      </c>
      <c r="B173" s="200">
        <v>3</v>
      </c>
    </row>
    <row r="174" spans="1:2">
      <c r="A174" s="203" t="s">
        <v>1268</v>
      </c>
      <c r="B174" s="200">
        <v>72</v>
      </c>
    </row>
    <row r="175" spans="1:2">
      <c r="A175" s="203" t="s">
        <v>1237</v>
      </c>
      <c r="B175" s="200">
        <v>255</v>
      </c>
    </row>
    <row r="176" spans="1:2">
      <c r="A176" s="203" t="s">
        <v>1269</v>
      </c>
      <c r="B176" s="200">
        <v>17</v>
      </c>
    </row>
    <row r="177" spans="1:2">
      <c r="A177" s="203" t="s">
        <v>1270</v>
      </c>
      <c r="B177" s="200">
        <v>23</v>
      </c>
    </row>
    <row r="178" spans="1:2">
      <c r="A178" s="203" t="s">
        <v>1271</v>
      </c>
      <c r="B178" s="200">
        <v>150</v>
      </c>
    </row>
    <row r="179" spans="1:2">
      <c r="A179" s="203" t="s">
        <v>1272</v>
      </c>
      <c r="B179" s="200">
        <v>21</v>
      </c>
    </row>
    <row r="180" spans="1:2">
      <c r="A180" s="203" t="s">
        <v>1272</v>
      </c>
      <c r="B180" s="200">
        <v>41</v>
      </c>
    </row>
    <row r="181" spans="1:2">
      <c r="A181" s="203" t="s">
        <v>1273</v>
      </c>
      <c r="B181" s="200">
        <v>1</v>
      </c>
    </row>
    <row r="182" spans="1:2">
      <c r="A182" s="203" t="s">
        <v>1274</v>
      </c>
      <c r="B182" s="200">
        <v>3</v>
      </c>
    </row>
    <row r="183" spans="1:2">
      <c r="A183" s="204" t="s">
        <v>1275</v>
      </c>
      <c r="B183" s="200">
        <v>23</v>
      </c>
    </row>
    <row r="184" spans="1:2">
      <c r="A184" s="203" t="s">
        <v>1276</v>
      </c>
      <c r="B184" s="200">
        <v>105</v>
      </c>
    </row>
    <row r="185" spans="1:2">
      <c r="A185" s="203" t="s">
        <v>1277</v>
      </c>
      <c r="B185" s="200">
        <v>13</v>
      </c>
    </row>
    <row r="186" spans="1:2">
      <c r="A186" s="203" t="s">
        <v>1278</v>
      </c>
      <c r="B186" s="200">
        <v>62</v>
      </c>
    </row>
    <row r="187" spans="1:2">
      <c r="A187" s="203" t="s">
        <v>1279</v>
      </c>
      <c r="B187" s="200">
        <v>185</v>
      </c>
    </row>
    <row r="188" spans="1:2">
      <c r="A188" s="204" t="s">
        <v>1280</v>
      </c>
      <c r="B188" s="200">
        <v>27</v>
      </c>
    </row>
    <row r="189" spans="1:2">
      <c r="A189" s="204" t="s">
        <v>1280</v>
      </c>
      <c r="B189" s="200">
        <v>17</v>
      </c>
    </row>
    <row r="190" spans="1:2">
      <c r="A190" s="203" t="s">
        <v>1281</v>
      </c>
      <c r="B190" s="200">
        <v>21</v>
      </c>
    </row>
    <row r="191" spans="1:2">
      <c r="A191" s="203" t="s">
        <v>1282</v>
      </c>
      <c r="B191" s="200">
        <v>70</v>
      </c>
    </row>
    <row r="192" spans="1:2">
      <c r="A192" s="203" t="s">
        <v>1283</v>
      </c>
      <c r="B192" s="200">
        <v>2</v>
      </c>
    </row>
    <row r="193" spans="1:2">
      <c r="A193" s="203" t="s">
        <v>1284</v>
      </c>
      <c r="B193" s="200">
        <v>47</v>
      </c>
    </row>
    <row r="194" spans="1:2">
      <c r="A194" s="203" t="s">
        <v>1285</v>
      </c>
      <c r="B194" s="200">
        <v>1</v>
      </c>
    </row>
    <row r="195" spans="1:2">
      <c r="A195" s="203" t="s">
        <v>1286</v>
      </c>
      <c r="B195" s="200">
        <v>2</v>
      </c>
    </row>
    <row r="196" spans="1:2">
      <c r="A196" s="203" t="s">
        <v>1287</v>
      </c>
      <c r="B196" s="200">
        <v>1</v>
      </c>
    </row>
    <row r="197" spans="1:2">
      <c r="A197" s="203" t="s">
        <v>1288</v>
      </c>
      <c r="B197" s="200">
        <v>10</v>
      </c>
    </row>
    <row r="198" spans="1:2">
      <c r="A198" s="203" t="s">
        <v>1289</v>
      </c>
      <c r="B198" s="200">
        <v>2</v>
      </c>
    </row>
    <row r="199" spans="1:2">
      <c r="A199" s="203" t="s">
        <v>1290</v>
      </c>
      <c r="B199" s="200">
        <v>62</v>
      </c>
    </row>
    <row r="200" spans="1:2">
      <c r="A200" s="203" t="s">
        <v>1291</v>
      </c>
      <c r="B200" s="200">
        <v>230</v>
      </c>
    </row>
    <row r="201" spans="1:2">
      <c r="A201" s="203" t="s">
        <v>1292</v>
      </c>
      <c r="B201" s="200">
        <v>57</v>
      </c>
    </row>
    <row r="202" spans="1:2">
      <c r="A202" s="203" t="s">
        <v>1293</v>
      </c>
      <c r="B202" s="200">
        <v>1</v>
      </c>
    </row>
    <row r="203" spans="1:2">
      <c r="A203" s="203" t="s">
        <v>1294</v>
      </c>
      <c r="B203" s="200">
        <v>19</v>
      </c>
    </row>
    <row r="204" spans="1:2">
      <c r="A204" s="203" t="s">
        <v>1295</v>
      </c>
      <c r="B204" s="200">
        <v>1</v>
      </c>
    </row>
    <row r="205" spans="1:2">
      <c r="A205" s="203" t="s">
        <v>1296</v>
      </c>
      <c r="B205" s="200">
        <v>238</v>
      </c>
    </row>
    <row r="206" spans="1:2">
      <c r="A206" s="203" t="s">
        <v>1297</v>
      </c>
      <c r="B206" s="200">
        <v>233</v>
      </c>
    </row>
    <row r="207" spans="1:2">
      <c r="A207" s="203" t="s">
        <v>1298</v>
      </c>
      <c r="B207" s="200">
        <v>12</v>
      </c>
    </row>
    <row r="208" spans="1:2">
      <c r="A208" s="203" t="s">
        <v>1299</v>
      </c>
      <c r="B208" s="200">
        <v>3</v>
      </c>
    </row>
    <row r="209" spans="1:2">
      <c r="A209" s="197" t="s">
        <v>1472</v>
      </c>
      <c r="B209" s="198">
        <v>6494</v>
      </c>
    </row>
    <row r="210" spans="1:2">
      <c r="A210" s="201" t="s">
        <v>1240</v>
      </c>
      <c r="B210" s="200">
        <v>9</v>
      </c>
    </row>
    <row r="211" spans="1:2">
      <c r="A211" s="201" t="s">
        <v>1219</v>
      </c>
      <c r="B211" s="200">
        <v>25</v>
      </c>
    </row>
    <row r="212" spans="1:2">
      <c r="A212" s="201" t="s">
        <v>1300</v>
      </c>
      <c r="B212" s="200">
        <v>10</v>
      </c>
    </row>
    <row r="213" spans="1:2">
      <c r="A213" s="201" t="s">
        <v>1161</v>
      </c>
      <c r="B213" s="200">
        <v>38</v>
      </c>
    </row>
    <row r="214" spans="1:2">
      <c r="A214" s="201" t="s">
        <v>1159</v>
      </c>
      <c r="B214" s="200">
        <v>4</v>
      </c>
    </row>
    <row r="215" spans="1:2">
      <c r="A215" s="201" t="s">
        <v>1160</v>
      </c>
      <c r="B215" s="200">
        <v>4</v>
      </c>
    </row>
    <row r="216" spans="1:2">
      <c r="A216" s="201" t="s">
        <v>1221</v>
      </c>
      <c r="B216" s="200">
        <v>70</v>
      </c>
    </row>
    <row r="217" spans="1:2">
      <c r="A217" s="201" t="s">
        <v>1301</v>
      </c>
      <c r="B217" s="200">
        <v>5</v>
      </c>
    </row>
    <row r="218" spans="1:2">
      <c r="A218" s="201" t="s">
        <v>1157</v>
      </c>
      <c r="B218" s="200">
        <v>1</v>
      </c>
    </row>
    <row r="219" spans="1:2">
      <c r="A219" s="201" t="s">
        <v>1302</v>
      </c>
      <c r="B219" s="200">
        <v>16</v>
      </c>
    </row>
    <row r="220" spans="1:2">
      <c r="A220" s="201" t="s">
        <v>1303</v>
      </c>
      <c r="B220" s="200">
        <v>254</v>
      </c>
    </row>
    <row r="221" spans="1:2">
      <c r="A221" s="201" t="s">
        <v>1225</v>
      </c>
      <c r="B221" s="200">
        <v>4</v>
      </c>
    </row>
    <row r="222" spans="1:2">
      <c r="A222" s="201" t="s">
        <v>1230</v>
      </c>
      <c r="B222" s="200">
        <v>15</v>
      </c>
    </row>
    <row r="223" spans="1:2">
      <c r="A223" s="201" t="s">
        <v>1145</v>
      </c>
      <c r="B223" s="200">
        <v>4</v>
      </c>
    </row>
    <row r="224" spans="1:2">
      <c r="A224" s="201" t="s">
        <v>1304</v>
      </c>
      <c r="B224" s="200">
        <v>67</v>
      </c>
    </row>
    <row r="225" spans="1:2">
      <c r="A225" s="201" t="s">
        <v>1233</v>
      </c>
      <c r="B225" s="200">
        <v>51</v>
      </c>
    </row>
    <row r="226" spans="1:2">
      <c r="A226" s="201" t="s">
        <v>1231</v>
      </c>
      <c r="B226" s="200">
        <v>46</v>
      </c>
    </row>
    <row r="227" spans="1:2">
      <c r="A227" s="201" t="s">
        <v>1169</v>
      </c>
      <c r="B227" s="200">
        <v>2</v>
      </c>
    </row>
    <row r="228" spans="1:2">
      <c r="A228" s="201" t="s">
        <v>1168</v>
      </c>
      <c r="B228" s="200">
        <v>1</v>
      </c>
    </row>
    <row r="229" spans="1:2">
      <c r="A229" s="201" t="s">
        <v>1167</v>
      </c>
      <c r="B229" s="200">
        <v>30</v>
      </c>
    </row>
    <row r="230" spans="1:2">
      <c r="A230" s="201" t="s">
        <v>1166</v>
      </c>
      <c r="B230" s="200">
        <v>5</v>
      </c>
    </row>
    <row r="231" spans="1:2">
      <c r="A231" s="201" t="s">
        <v>1173</v>
      </c>
      <c r="B231" s="200">
        <v>10</v>
      </c>
    </row>
    <row r="232" spans="1:2">
      <c r="A232" s="201" t="s">
        <v>1152</v>
      </c>
      <c r="B232" s="200">
        <v>5</v>
      </c>
    </row>
    <row r="233" spans="1:2">
      <c r="A233" s="201" t="s">
        <v>1305</v>
      </c>
      <c r="B233" s="200">
        <v>6</v>
      </c>
    </row>
    <row r="234" spans="1:2">
      <c r="A234" s="201" t="s">
        <v>959</v>
      </c>
      <c r="B234" s="200">
        <v>3</v>
      </c>
    </row>
    <row r="235" spans="1:2">
      <c r="A235" s="201" t="s">
        <v>1171</v>
      </c>
      <c r="B235" s="200">
        <v>1</v>
      </c>
    </row>
    <row r="236" spans="1:2">
      <c r="A236" s="201" t="s">
        <v>1260</v>
      </c>
      <c r="B236" s="200">
        <v>350</v>
      </c>
    </row>
    <row r="237" spans="1:2">
      <c r="A237" s="201" t="s">
        <v>1226</v>
      </c>
      <c r="B237" s="200">
        <v>71</v>
      </c>
    </row>
    <row r="238" spans="1:2">
      <c r="A238" s="201" t="s">
        <v>1306</v>
      </c>
      <c r="B238" s="200">
        <v>14</v>
      </c>
    </row>
    <row r="239" spans="1:2">
      <c r="A239" s="201" t="s">
        <v>1172</v>
      </c>
      <c r="B239" s="200">
        <v>5</v>
      </c>
    </row>
    <row r="240" spans="1:2">
      <c r="A240" s="201" t="s">
        <v>1163</v>
      </c>
      <c r="B240" s="200">
        <v>1</v>
      </c>
    </row>
    <row r="241" spans="1:2">
      <c r="A241" s="201" t="s">
        <v>1222</v>
      </c>
      <c r="B241" s="200">
        <v>335</v>
      </c>
    </row>
    <row r="242" spans="1:2">
      <c r="A242" s="201" t="s">
        <v>1307</v>
      </c>
      <c r="B242" s="200">
        <v>30</v>
      </c>
    </row>
    <row r="243" spans="1:2">
      <c r="A243" s="201" t="s">
        <v>1308</v>
      </c>
      <c r="B243" s="200">
        <v>50</v>
      </c>
    </row>
    <row r="244" spans="1:2">
      <c r="A244" s="201" t="s">
        <v>1309</v>
      </c>
      <c r="B244" s="200">
        <v>17</v>
      </c>
    </row>
    <row r="245" spans="1:2">
      <c r="A245" s="201" t="s">
        <v>1237</v>
      </c>
      <c r="B245" s="200">
        <v>227</v>
      </c>
    </row>
    <row r="246" spans="1:2">
      <c r="A246" s="201" t="s">
        <v>1141</v>
      </c>
      <c r="B246" s="200">
        <v>4</v>
      </c>
    </row>
    <row r="247" spans="1:2">
      <c r="A247" s="201" t="s">
        <v>1310</v>
      </c>
      <c r="B247" s="200">
        <v>5</v>
      </c>
    </row>
    <row r="248" spans="1:2">
      <c r="A248" s="201" t="s">
        <v>1236</v>
      </c>
      <c r="B248" s="200">
        <v>30</v>
      </c>
    </row>
    <row r="249" spans="1:2">
      <c r="A249" s="201" t="s">
        <v>1224</v>
      </c>
      <c r="B249" s="200">
        <v>136</v>
      </c>
    </row>
    <row r="250" spans="1:2">
      <c r="A250" s="201" t="s">
        <v>1188</v>
      </c>
      <c r="B250" s="200">
        <v>46</v>
      </c>
    </row>
    <row r="251" spans="1:2">
      <c r="A251" s="201" t="s">
        <v>1189</v>
      </c>
      <c r="B251" s="200">
        <v>59</v>
      </c>
    </row>
    <row r="252" spans="1:2">
      <c r="A252" s="201" t="s">
        <v>1182</v>
      </c>
      <c r="B252" s="200">
        <v>94</v>
      </c>
    </row>
    <row r="253" spans="1:2">
      <c r="A253" s="201" t="s">
        <v>1183</v>
      </c>
      <c r="B253" s="200">
        <v>1</v>
      </c>
    </row>
    <row r="254" spans="1:2">
      <c r="A254" s="201" t="s">
        <v>1311</v>
      </c>
      <c r="B254" s="200">
        <v>500</v>
      </c>
    </row>
    <row r="255" spans="1:2">
      <c r="A255" s="201" t="s">
        <v>1185</v>
      </c>
      <c r="B255" s="200">
        <v>1800</v>
      </c>
    </row>
    <row r="256" spans="1:2">
      <c r="A256" s="201" t="s">
        <v>1312</v>
      </c>
      <c r="B256" s="200">
        <v>300</v>
      </c>
    </row>
    <row r="257" spans="1:2">
      <c r="A257" s="201" t="s">
        <v>1313</v>
      </c>
      <c r="B257" s="200">
        <v>26</v>
      </c>
    </row>
    <row r="258" spans="1:2">
      <c r="A258" s="201" t="s">
        <v>1314</v>
      </c>
      <c r="B258" s="200">
        <v>298</v>
      </c>
    </row>
    <row r="259" spans="1:2">
      <c r="A259" s="201" t="s">
        <v>1181</v>
      </c>
      <c r="B259" s="200">
        <v>2</v>
      </c>
    </row>
    <row r="260" spans="1:2">
      <c r="A260" s="201" t="s">
        <v>1315</v>
      </c>
      <c r="B260" s="200">
        <v>180</v>
      </c>
    </row>
    <row r="261" spans="1:2">
      <c r="A261" s="201" t="s">
        <v>1316</v>
      </c>
      <c r="B261" s="200">
        <v>50</v>
      </c>
    </row>
    <row r="262" spans="1:2">
      <c r="A262" s="201" t="s">
        <v>1317</v>
      </c>
      <c r="B262" s="200">
        <v>1</v>
      </c>
    </row>
    <row r="263" spans="1:2">
      <c r="A263" s="201" t="s">
        <v>1195</v>
      </c>
      <c r="B263" s="200">
        <v>7</v>
      </c>
    </row>
    <row r="264" spans="1:2">
      <c r="A264" s="201" t="s">
        <v>1318</v>
      </c>
      <c r="B264" s="200">
        <v>2</v>
      </c>
    </row>
    <row r="265" spans="1:2">
      <c r="A265" s="201" t="s">
        <v>1319</v>
      </c>
      <c r="B265" s="200">
        <v>20</v>
      </c>
    </row>
    <row r="266" spans="1:2">
      <c r="A266" s="201" t="s">
        <v>1196</v>
      </c>
      <c r="B266" s="200">
        <v>1</v>
      </c>
    </row>
    <row r="267" spans="1:2">
      <c r="A267" s="201" t="s">
        <v>1197</v>
      </c>
      <c r="B267" s="200">
        <v>157</v>
      </c>
    </row>
    <row r="268" spans="1:2">
      <c r="A268" s="201" t="s">
        <v>1187</v>
      </c>
      <c r="B268" s="200">
        <v>78</v>
      </c>
    </row>
    <row r="269" spans="1:2">
      <c r="A269" s="201" t="s">
        <v>1320</v>
      </c>
      <c r="B269" s="200">
        <v>45</v>
      </c>
    </row>
    <row r="270" spans="1:2" ht="26.25" customHeight="1">
      <c r="A270" s="201" t="s">
        <v>1321</v>
      </c>
      <c r="B270" s="200">
        <v>22</v>
      </c>
    </row>
    <row r="271" spans="1:2">
      <c r="A271" s="201" t="s">
        <v>1198</v>
      </c>
      <c r="B271" s="200">
        <v>10</v>
      </c>
    </row>
    <row r="272" spans="1:2">
      <c r="A272" s="201" t="s">
        <v>1322</v>
      </c>
      <c r="B272" s="200">
        <v>11</v>
      </c>
    </row>
    <row r="273" spans="1:2">
      <c r="A273" s="201" t="s">
        <v>1323</v>
      </c>
      <c r="B273" s="200">
        <v>70</v>
      </c>
    </row>
    <row r="274" spans="1:2">
      <c r="A274" s="201" t="s">
        <v>1324</v>
      </c>
      <c r="B274" s="200">
        <v>125</v>
      </c>
    </row>
    <row r="275" spans="1:2">
      <c r="A275" s="201" t="s">
        <v>1325</v>
      </c>
      <c r="B275" s="200">
        <v>496</v>
      </c>
    </row>
    <row r="276" spans="1:2">
      <c r="A276" s="201" t="s">
        <v>1223</v>
      </c>
      <c r="B276" s="200">
        <v>3</v>
      </c>
    </row>
    <row r="277" spans="1:2">
      <c r="A277" s="201" t="s">
        <v>1151</v>
      </c>
      <c r="B277" s="200">
        <v>21</v>
      </c>
    </row>
    <row r="278" spans="1:2">
      <c r="A278" s="201" t="s">
        <v>1202</v>
      </c>
      <c r="B278" s="200">
        <v>108</v>
      </c>
    </row>
    <row r="279" spans="1:2">
      <c r="A279" s="197" t="s">
        <v>1473</v>
      </c>
      <c r="B279" s="198">
        <v>6494</v>
      </c>
    </row>
    <row r="280" spans="1:2">
      <c r="A280" s="201" t="s">
        <v>1160</v>
      </c>
      <c r="B280" s="114">
        <v>5</v>
      </c>
    </row>
    <row r="281" spans="1:2">
      <c r="A281" s="201" t="s">
        <v>1145</v>
      </c>
      <c r="B281" s="114">
        <v>6</v>
      </c>
    </row>
    <row r="282" spans="1:2">
      <c r="A282" s="201" t="s">
        <v>1195</v>
      </c>
      <c r="B282" s="114">
        <v>10</v>
      </c>
    </row>
    <row r="283" spans="1:2">
      <c r="A283" s="201" t="s">
        <v>1156</v>
      </c>
      <c r="B283" s="114">
        <v>1</v>
      </c>
    </row>
    <row r="284" spans="1:2">
      <c r="A284" s="201" t="s">
        <v>1218</v>
      </c>
      <c r="B284" s="114">
        <v>8</v>
      </c>
    </row>
    <row r="285" spans="1:2">
      <c r="A285" s="201" t="s">
        <v>1305</v>
      </c>
      <c r="B285" s="114">
        <v>4</v>
      </c>
    </row>
    <row r="286" spans="1:2">
      <c r="A286" s="201" t="s">
        <v>1152</v>
      </c>
      <c r="B286" s="114">
        <v>5</v>
      </c>
    </row>
    <row r="287" spans="1:2">
      <c r="A287" s="201" t="s">
        <v>1223</v>
      </c>
      <c r="B287" s="114">
        <v>3</v>
      </c>
    </row>
    <row r="288" spans="1:2">
      <c r="A288" s="201" t="s">
        <v>1208</v>
      </c>
      <c r="B288" s="114">
        <v>2</v>
      </c>
    </row>
    <row r="289" spans="1:2">
      <c r="A289" s="201" t="s">
        <v>1209</v>
      </c>
      <c r="B289" s="114">
        <v>1</v>
      </c>
    </row>
    <row r="290" spans="1:2">
      <c r="A290" s="201" t="s">
        <v>1210</v>
      </c>
      <c r="B290" s="114">
        <v>3</v>
      </c>
    </row>
    <row r="291" spans="1:2">
      <c r="A291" s="201" t="s">
        <v>1326</v>
      </c>
      <c r="B291" s="114">
        <v>1</v>
      </c>
    </row>
    <row r="292" spans="1:2">
      <c r="A292" s="201" t="s">
        <v>1141</v>
      </c>
      <c r="B292" s="114">
        <v>34</v>
      </c>
    </row>
    <row r="293" spans="1:2">
      <c r="A293" s="201" t="s">
        <v>1165</v>
      </c>
      <c r="B293" s="114">
        <v>2</v>
      </c>
    </row>
    <row r="294" spans="1:2">
      <c r="A294" s="201" t="s">
        <v>1327</v>
      </c>
      <c r="B294" s="114">
        <v>4</v>
      </c>
    </row>
    <row r="295" spans="1:2">
      <c r="A295" s="201" t="s">
        <v>1230</v>
      </c>
      <c r="B295" s="114">
        <v>16</v>
      </c>
    </row>
    <row r="296" spans="1:2">
      <c r="A296" s="201" t="s">
        <v>1131</v>
      </c>
      <c r="B296" s="114">
        <v>55</v>
      </c>
    </row>
    <row r="297" spans="1:2">
      <c r="A297" s="201" t="s">
        <v>1188</v>
      </c>
      <c r="B297" s="114">
        <v>21</v>
      </c>
    </row>
    <row r="298" spans="1:2">
      <c r="A298" s="201" t="s">
        <v>1188</v>
      </c>
      <c r="B298" s="114">
        <v>27</v>
      </c>
    </row>
    <row r="299" spans="1:2" ht="31.5" customHeight="1">
      <c r="A299" s="201" t="s">
        <v>1328</v>
      </c>
      <c r="B299" s="114">
        <v>307</v>
      </c>
    </row>
    <row r="300" spans="1:2">
      <c r="A300" s="201" t="s">
        <v>1189</v>
      </c>
      <c r="B300" s="114">
        <v>26</v>
      </c>
    </row>
    <row r="301" spans="1:2">
      <c r="A301" s="201" t="s">
        <v>1189</v>
      </c>
      <c r="B301" s="114">
        <v>35</v>
      </c>
    </row>
    <row r="302" spans="1:2">
      <c r="A302" s="201" t="s">
        <v>1236</v>
      </c>
      <c r="B302" s="114">
        <v>3</v>
      </c>
    </row>
    <row r="303" spans="1:2">
      <c r="A303" s="201" t="s">
        <v>1236</v>
      </c>
      <c r="B303" s="114">
        <v>25</v>
      </c>
    </row>
    <row r="304" spans="1:2">
      <c r="A304" s="201" t="s">
        <v>1329</v>
      </c>
      <c r="B304" s="114">
        <v>180</v>
      </c>
    </row>
    <row r="305" spans="1:2">
      <c r="A305" s="201" t="s">
        <v>1330</v>
      </c>
      <c r="B305" s="114">
        <v>20</v>
      </c>
    </row>
    <row r="306" spans="1:2">
      <c r="A306" s="201" t="s">
        <v>1316</v>
      </c>
      <c r="B306" s="114">
        <v>5</v>
      </c>
    </row>
    <row r="307" spans="1:2">
      <c r="A307" s="201" t="s">
        <v>1191</v>
      </c>
      <c r="B307" s="114">
        <v>2</v>
      </c>
    </row>
    <row r="308" spans="1:2">
      <c r="A308" s="201" t="s">
        <v>1167</v>
      </c>
      <c r="B308" s="114">
        <v>32</v>
      </c>
    </row>
    <row r="309" spans="1:2">
      <c r="A309" s="201" t="s">
        <v>1168</v>
      </c>
      <c r="B309" s="114">
        <v>1</v>
      </c>
    </row>
    <row r="310" spans="1:2">
      <c r="A310" s="201" t="s">
        <v>1169</v>
      </c>
      <c r="B310" s="114">
        <v>3</v>
      </c>
    </row>
    <row r="311" spans="1:2">
      <c r="A311" s="201" t="s">
        <v>1331</v>
      </c>
      <c r="B311" s="114">
        <v>68</v>
      </c>
    </row>
    <row r="312" spans="1:2">
      <c r="A312" s="201" t="s">
        <v>1231</v>
      </c>
      <c r="B312" s="114">
        <v>50</v>
      </c>
    </row>
    <row r="313" spans="1:2">
      <c r="A313" s="201" t="s">
        <v>1238</v>
      </c>
      <c r="B313" s="114">
        <v>3</v>
      </c>
    </row>
    <row r="314" spans="1:2">
      <c r="A314" s="201" t="s">
        <v>1172</v>
      </c>
      <c r="B314" s="114">
        <v>10</v>
      </c>
    </row>
    <row r="315" spans="1:2">
      <c r="A315" s="201" t="s">
        <v>1332</v>
      </c>
      <c r="B315" s="114">
        <v>1</v>
      </c>
    </row>
    <row r="316" spans="1:2">
      <c r="A316" s="201" t="s">
        <v>1226</v>
      </c>
      <c r="B316" s="114">
        <v>72</v>
      </c>
    </row>
    <row r="317" spans="1:2">
      <c r="A317" s="201" t="s">
        <v>1161</v>
      </c>
      <c r="B317" s="114">
        <v>13</v>
      </c>
    </row>
    <row r="318" spans="1:2">
      <c r="A318" s="201" t="s">
        <v>1220</v>
      </c>
      <c r="B318" s="114">
        <v>26</v>
      </c>
    </row>
    <row r="319" spans="1:2">
      <c r="A319" s="201" t="s">
        <v>1219</v>
      </c>
      <c r="B319" s="114">
        <v>25</v>
      </c>
    </row>
    <row r="320" spans="1:2">
      <c r="A320" s="201" t="s">
        <v>1221</v>
      </c>
      <c r="B320" s="114">
        <v>7</v>
      </c>
    </row>
    <row r="321" spans="1:2">
      <c r="A321" s="201" t="s">
        <v>1221</v>
      </c>
      <c r="B321" s="114">
        <v>62</v>
      </c>
    </row>
    <row r="322" spans="1:2">
      <c r="A322" s="201" t="s">
        <v>1224</v>
      </c>
      <c r="B322" s="114">
        <v>162</v>
      </c>
    </row>
    <row r="323" spans="1:2">
      <c r="A323" s="201" t="s">
        <v>1197</v>
      </c>
      <c r="B323" s="114">
        <v>252</v>
      </c>
    </row>
    <row r="324" spans="1:2">
      <c r="A324" s="201" t="s">
        <v>1199</v>
      </c>
      <c r="B324" s="114">
        <v>75</v>
      </c>
    </row>
    <row r="325" spans="1:2">
      <c r="A325" s="201" t="s">
        <v>1222</v>
      </c>
      <c r="B325" s="114">
        <v>246</v>
      </c>
    </row>
    <row r="326" spans="1:2">
      <c r="A326" s="201" t="s">
        <v>1333</v>
      </c>
      <c r="B326" s="114">
        <v>2</v>
      </c>
    </row>
    <row r="327" spans="1:2">
      <c r="A327" s="201" t="s">
        <v>1334</v>
      </c>
      <c r="B327" s="114">
        <v>351</v>
      </c>
    </row>
    <row r="328" spans="1:2">
      <c r="A328" s="201" t="s">
        <v>1163</v>
      </c>
      <c r="B328" s="114">
        <v>3</v>
      </c>
    </row>
    <row r="329" spans="1:2">
      <c r="A329" s="201" t="s">
        <v>1164</v>
      </c>
      <c r="B329" s="114">
        <v>36</v>
      </c>
    </row>
    <row r="330" spans="1:2">
      <c r="A330" s="201" t="s">
        <v>1335</v>
      </c>
      <c r="B330" s="114">
        <v>100</v>
      </c>
    </row>
    <row r="331" spans="1:2">
      <c r="A331" s="201" t="s">
        <v>1335</v>
      </c>
      <c r="B331" s="114">
        <v>58</v>
      </c>
    </row>
    <row r="332" spans="1:2">
      <c r="A332" s="201" t="s">
        <v>1336</v>
      </c>
      <c r="B332" s="114">
        <v>18</v>
      </c>
    </row>
    <row r="333" spans="1:2">
      <c r="A333" s="201" t="s">
        <v>1337</v>
      </c>
      <c r="B333" s="114">
        <v>295</v>
      </c>
    </row>
    <row r="334" spans="1:2">
      <c r="A334" s="201" t="s">
        <v>1237</v>
      </c>
      <c r="B334" s="114">
        <v>515</v>
      </c>
    </row>
    <row r="335" spans="1:2">
      <c r="A335" s="201" t="s">
        <v>1200</v>
      </c>
      <c r="B335" s="114">
        <v>652</v>
      </c>
    </row>
    <row r="336" spans="1:2">
      <c r="A336" s="201" t="s">
        <v>1201</v>
      </c>
      <c r="B336" s="114">
        <v>42</v>
      </c>
    </row>
    <row r="337" spans="1:2">
      <c r="A337" s="201" t="s">
        <v>1202</v>
      </c>
      <c r="B337" s="114">
        <v>55</v>
      </c>
    </row>
    <row r="338" spans="1:2">
      <c r="A338" s="201" t="s">
        <v>1202</v>
      </c>
      <c r="B338" s="114">
        <v>52</v>
      </c>
    </row>
    <row r="339" spans="1:2">
      <c r="A339" s="201" t="s">
        <v>1202</v>
      </c>
      <c r="B339" s="114">
        <v>347</v>
      </c>
    </row>
    <row r="340" spans="1:2">
      <c r="A340" s="201" t="s">
        <v>1338</v>
      </c>
      <c r="B340" s="114">
        <v>30</v>
      </c>
    </row>
    <row r="341" spans="1:2" ht="22.5" customHeight="1">
      <c r="A341" s="201" t="s">
        <v>1339</v>
      </c>
      <c r="B341" s="114">
        <v>30</v>
      </c>
    </row>
    <row r="342" spans="1:2">
      <c r="A342" s="201" t="s">
        <v>1340</v>
      </c>
      <c r="B342" s="114">
        <v>18</v>
      </c>
    </row>
    <row r="343" spans="1:2">
      <c r="A343" s="201" t="s">
        <v>1181</v>
      </c>
      <c r="B343" s="114">
        <v>2</v>
      </c>
    </row>
    <row r="344" spans="1:2">
      <c r="A344" s="201" t="s">
        <v>1341</v>
      </c>
      <c r="B344" s="114">
        <v>3</v>
      </c>
    </row>
    <row r="345" spans="1:2">
      <c r="A345" s="201" t="s">
        <v>1183</v>
      </c>
      <c r="B345" s="114">
        <v>1</v>
      </c>
    </row>
    <row r="346" spans="1:2">
      <c r="A346" s="201" t="s">
        <v>1342</v>
      </c>
      <c r="B346" s="114">
        <v>20</v>
      </c>
    </row>
    <row r="347" spans="1:2">
      <c r="A347" s="201" t="s">
        <v>1182</v>
      </c>
      <c r="B347" s="114">
        <v>77</v>
      </c>
    </row>
    <row r="348" spans="1:2">
      <c r="A348" s="201" t="s">
        <v>1343</v>
      </c>
      <c r="B348" s="114">
        <v>50</v>
      </c>
    </row>
    <row r="349" spans="1:2">
      <c r="A349" s="201" t="s">
        <v>1344</v>
      </c>
      <c r="B349" s="114">
        <v>167</v>
      </c>
    </row>
    <row r="350" spans="1:2">
      <c r="A350" s="201" t="s">
        <v>1345</v>
      </c>
      <c r="B350" s="114">
        <v>78</v>
      </c>
    </row>
    <row r="351" spans="1:2">
      <c r="A351" s="201" t="s">
        <v>1346</v>
      </c>
      <c r="B351" s="114">
        <v>164</v>
      </c>
    </row>
    <row r="352" spans="1:2">
      <c r="A352" s="201" t="s">
        <v>1198</v>
      </c>
      <c r="B352" s="114">
        <v>16</v>
      </c>
    </row>
    <row r="353" spans="1:2">
      <c r="A353" s="201" t="s">
        <v>1346</v>
      </c>
      <c r="B353" s="114">
        <v>1250</v>
      </c>
    </row>
    <row r="354" spans="1:2">
      <c r="A354" s="201" t="s">
        <v>1322</v>
      </c>
      <c r="B354" s="114">
        <v>16</v>
      </c>
    </row>
    <row r="355" spans="1:2">
      <c r="A355" s="201" t="s">
        <v>1347</v>
      </c>
      <c r="B355" s="114">
        <v>20</v>
      </c>
    </row>
    <row r="356" spans="1:2">
      <c r="A356" s="201" t="s">
        <v>1159</v>
      </c>
      <c r="B356" s="114">
        <v>4</v>
      </c>
    </row>
    <row r="357" spans="1:2">
      <c r="A357" s="201" t="s">
        <v>1348</v>
      </c>
      <c r="B357" s="114">
        <v>20</v>
      </c>
    </row>
    <row r="358" spans="1:2">
      <c r="A358" s="201" t="s">
        <v>1196</v>
      </c>
      <c r="B358" s="114">
        <v>1</v>
      </c>
    </row>
    <row r="359" spans="1:2">
      <c r="A359" s="201" t="s">
        <v>1349</v>
      </c>
      <c r="B359" s="114">
        <v>1</v>
      </c>
    </row>
    <row r="360" spans="1:2">
      <c r="A360" s="201" t="s">
        <v>1157</v>
      </c>
      <c r="B360" s="114">
        <v>1</v>
      </c>
    </row>
    <row r="361" spans="1:2">
      <c r="A361" s="201" t="s">
        <v>1350</v>
      </c>
      <c r="B361" s="114">
        <v>50</v>
      </c>
    </row>
    <row r="362" spans="1:2">
      <c r="A362" s="201" t="s">
        <v>1180</v>
      </c>
      <c r="B362" s="114">
        <v>1</v>
      </c>
    </row>
    <row r="363" spans="1:2">
      <c r="A363" s="201" t="s">
        <v>1151</v>
      </c>
      <c r="B363" s="114">
        <v>24</v>
      </c>
    </row>
    <row r="364" spans="1:2">
      <c r="A364" s="201" t="s">
        <v>1166</v>
      </c>
      <c r="B364" s="114">
        <v>5</v>
      </c>
    </row>
    <row r="365" spans="1:2">
      <c r="A365" s="197" t="s">
        <v>1474</v>
      </c>
      <c r="B365" s="198">
        <v>5183</v>
      </c>
    </row>
    <row r="366" spans="1:2">
      <c r="A366" s="201" t="s">
        <v>1121</v>
      </c>
      <c r="B366" s="200">
        <v>541</v>
      </c>
    </row>
    <row r="367" spans="1:2">
      <c r="A367" s="201" t="s">
        <v>1122</v>
      </c>
      <c r="B367" s="200">
        <v>565</v>
      </c>
    </row>
    <row r="368" spans="1:2">
      <c r="A368" s="201" t="s">
        <v>1123</v>
      </c>
      <c r="B368" s="200">
        <v>230</v>
      </c>
    </row>
    <row r="369" spans="1:2">
      <c r="A369" s="201" t="s">
        <v>1351</v>
      </c>
      <c r="B369" s="200">
        <v>238</v>
      </c>
    </row>
    <row r="370" spans="1:2">
      <c r="A370" s="201" t="s">
        <v>1124</v>
      </c>
      <c r="B370" s="200">
        <v>453</v>
      </c>
    </row>
    <row r="371" spans="1:2">
      <c r="A371" s="201" t="s">
        <v>1125</v>
      </c>
      <c r="B371" s="200">
        <v>344</v>
      </c>
    </row>
    <row r="372" spans="1:2">
      <c r="A372" s="201" t="s">
        <v>1126</v>
      </c>
      <c r="B372" s="200">
        <v>599</v>
      </c>
    </row>
    <row r="373" spans="1:2">
      <c r="A373" s="201" t="s">
        <v>1127</v>
      </c>
      <c r="B373" s="200">
        <v>218</v>
      </c>
    </row>
    <row r="374" spans="1:2">
      <c r="A374" s="201" t="s">
        <v>1128</v>
      </c>
      <c r="B374" s="200">
        <v>49</v>
      </c>
    </row>
    <row r="375" spans="1:2">
      <c r="A375" s="201" t="s">
        <v>1129</v>
      </c>
      <c r="B375" s="200">
        <v>42</v>
      </c>
    </row>
    <row r="376" spans="1:2">
      <c r="A376" s="201" t="s">
        <v>1130</v>
      </c>
      <c r="B376" s="200">
        <v>78</v>
      </c>
    </row>
    <row r="377" spans="1:2">
      <c r="A377" s="201" t="s">
        <v>1132</v>
      </c>
      <c r="B377" s="200">
        <v>85</v>
      </c>
    </row>
    <row r="378" spans="1:2">
      <c r="A378" s="201" t="s">
        <v>1133</v>
      </c>
      <c r="B378" s="200">
        <v>7</v>
      </c>
    </row>
    <row r="379" spans="1:2">
      <c r="A379" s="201" t="s">
        <v>1134</v>
      </c>
      <c r="B379" s="200">
        <v>88</v>
      </c>
    </row>
    <row r="380" spans="1:2">
      <c r="A380" s="201" t="s">
        <v>1135</v>
      </c>
      <c r="B380" s="200">
        <v>113</v>
      </c>
    </row>
    <row r="381" spans="1:2">
      <c r="A381" s="201" t="s">
        <v>1352</v>
      </c>
      <c r="B381" s="200">
        <v>42</v>
      </c>
    </row>
    <row r="382" spans="1:2">
      <c r="A382" s="201" t="s">
        <v>1353</v>
      </c>
      <c r="B382" s="200">
        <v>4</v>
      </c>
    </row>
    <row r="383" spans="1:2">
      <c r="A383" s="201" t="s">
        <v>1137</v>
      </c>
      <c r="B383" s="200">
        <v>31</v>
      </c>
    </row>
    <row r="384" spans="1:2">
      <c r="A384" s="201" t="s">
        <v>1354</v>
      </c>
      <c r="B384" s="200">
        <v>15</v>
      </c>
    </row>
    <row r="385" spans="1:2">
      <c r="A385" s="201" t="s">
        <v>1138</v>
      </c>
      <c r="B385" s="200">
        <v>56</v>
      </c>
    </row>
    <row r="386" spans="1:2">
      <c r="A386" s="201" t="s">
        <v>1139</v>
      </c>
      <c r="B386" s="200">
        <v>27</v>
      </c>
    </row>
    <row r="387" spans="1:2">
      <c r="A387" s="201" t="s">
        <v>1140</v>
      </c>
      <c r="B387" s="200">
        <v>103</v>
      </c>
    </row>
    <row r="388" spans="1:2">
      <c r="A388" s="201" t="s">
        <v>1141</v>
      </c>
      <c r="B388" s="200">
        <v>42</v>
      </c>
    </row>
    <row r="389" spans="1:2">
      <c r="A389" s="201" t="s">
        <v>1143</v>
      </c>
      <c r="B389" s="200">
        <v>8</v>
      </c>
    </row>
    <row r="390" spans="1:2">
      <c r="A390" s="201" t="s">
        <v>1144</v>
      </c>
      <c r="B390" s="200">
        <v>10</v>
      </c>
    </row>
    <row r="391" spans="1:2">
      <c r="A391" s="201" t="s">
        <v>1145</v>
      </c>
      <c r="B391" s="200">
        <v>9</v>
      </c>
    </row>
    <row r="392" spans="1:2">
      <c r="A392" s="201" t="s">
        <v>1146</v>
      </c>
      <c r="B392" s="200">
        <v>4</v>
      </c>
    </row>
    <row r="393" spans="1:2">
      <c r="A393" s="201" t="s">
        <v>1159</v>
      </c>
      <c r="B393" s="200">
        <v>2</v>
      </c>
    </row>
    <row r="394" spans="1:2">
      <c r="A394" s="201" t="s">
        <v>1355</v>
      </c>
      <c r="B394" s="200">
        <v>29</v>
      </c>
    </row>
    <row r="395" spans="1:2">
      <c r="A395" s="201" t="s">
        <v>1356</v>
      </c>
      <c r="B395" s="200">
        <v>1</v>
      </c>
    </row>
    <row r="396" spans="1:2">
      <c r="A396" s="201" t="s">
        <v>1357</v>
      </c>
      <c r="B396" s="200">
        <v>3</v>
      </c>
    </row>
    <row r="397" spans="1:2">
      <c r="A397" s="201" t="s">
        <v>1170</v>
      </c>
      <c r="B397" s="200">
        <v>1</v>
      </c>
    </row>
    <row r="398" spans="1:2">
      <c r="A398" s="201" t="s">
        <v>1358</v>
      </c>
      <c r="B398" s="200">
        <v>5</v>
      </c>
    </row>
    <row r="399" spans="1:2">
      <c r="A399" s="201" t="s">
        <v>1167</v>
      </c>
      <c r="B399" s="200">
        <v>54</v>
      </c>
    </row>
    <row r="400" spans="1:2">
      <c r="A400" s="201" t="s">
        <v>1213</v>
      </c>
      <c r="B400" s="200">
        <v>1</v>
      </c>
    </row>
    <row r="401" spans="1:2">
      <c r="A401" s="201" t="s">
        <v>1142</v>
      </c>
      <c r="B401" s="200">
        <v>9</v>
      </c>
    </row>
    <row r="402" spans="1:2">
      <c r="A402" s="201" t="s">
        <v>1119</v>
      </c>
      <c r="B402" s="200">
        <v>134</v>
      </c>
    </row>
    <row r="403" spans="1:2">
      <c r="A403" s="201" t="s">
        <v>1120</v>
      </c>
      <c r="B403" s="200">
        <v>413</v>
      </c>
    </row>
    <row r="404" spans="1:2">
      <c r="A404" s="201" t="s">
        <v>1359</v>
      </c>
      <c r="B404" s="200">
        <v>16</v>
      </c>
    </row>
    <row r="405" spans="1:2">
      <c r="A405" s="201" t="s">
        <v>1360</v>
      </c>
      <c r="B405" s="200">
        <v>37</v>
      </c>
    </row>
    <row r="406" spans="1:2">
      <c r="A406" s="201" t="s">
        <v>1361</v>
      </c>
      <c r="B406" s="200">
        <v>50</v>
      </c>
    </row>
    <row r="407" spans="1:2">
      <c r="A407" s="201" t="s">
        <v>1182</v>
      </c>
      <c r="B407" s="200">
        <v>78</v>
      </c>
    </row>
    <row r="408" spans="1:2">
      <c r="A408" s="201" t="s">
        <v>1362</v>
      </c>
      <c r="B408" s="200">
        <v>8</v>
      </c>
    </row>
    <row r="409" spans="1:2">
      <c r="A409" s="201" t="s">
        <v>1363</v>
      </c>
      <c r="B409" s="200">
        <v>195</v>
      </c>
    </row>
    <row r="410" spans="1:2">
      <c r="A410" s="201" t="s">
        <v>1180</v>
      </c>
      <c r="B410" s="200">
        <v>1</v>
      </c>
    </row>
    <row r="411" spans="1:2">
      <c r="A411" s="201" t="s">
        <v>1238</v>
      </c>
      <c r="B411" s="200">
        <v>4</v>
      </c>
    </row>
    <row r="412" spans="1:2">
      <c r="A412" s="201" t="s">
        <v>1364</v>
      </c>
      <c r="B412" s="200">
        <v>6</v>
      </c>
    </row>
    <row r="413" spans="1:2">
      <c r="A413" s="201" t="s">
        <v>1365</v>
      </c>
      <c r="B413" s="200">
        <v>25</v>
      </c>
    </row>
    <row r="414" spans="1:2">
      <c r="A414" s="201" t="s">
        <v>1366</v>
      </c>
      <c r="B414" s="200">
        <v>110</v>
      </c>
    </row>
    <row r="415" spans="1:2">
      <c r="A415" s="197" t="s">
        <v>1475</v>
      </c>
      <c r="B415" s="198">
        <v>1917</v>
      </c>
    </row>
    <row r="416" spans="1:2">
      <c r="A416" s="205" t="s">
        <v>1163</v>
      </c>
      <c r="B416" s="114">
        <v>5</v>
      </c>
    </row>
    <row r="417" spans="1:2">
      <c r="A417" s="206" t="s">
        <v>1365</v>
      </c>
      <c r="B417" s="114">
        <v>27</v>
      </c>
    </row>
    <row r="418" spans="1:2">
      <c r="A418" s="207" t="s">
        <v>1463</v>
      </c>
      <c r="B418" s="114">
        <v>18</v>
      </c>
    </row>
    <row r="419" spans="1:2">
      <c r="A419" s="205" t="s">
        <v>1160</v>
      </c>
      <c r="B419" s="114">
        <v>1</v>
      </c>
    </row>
    <row r="420" spans="1:2">
      <c r="A420" s="205" t="s">
        <v>1177</v>
      </c>
      <c r="B420" s="114">
        <v>4</v>
      </c>
    </row>
    <row r="421" spans="1:2">
      <c r="A421" s="205" t="s">
        <v>959</v>
      </c>
      <c r="B421" s="114">
        <v>3</v>
      </c>
    </row>
    <row r="422" spans="1:2">
      <c r="A422" s="205" t="s">
        <v>1464</v>
      </c>
      <c r="B422" s="114">
        <v>2</v>
      </c>
    </row>
    <row r="423" spans="1:2">
      <c r="A423" s="205" t="s">
        <v>1367</v>
      </c>
      <c r="B423" s="114">
        <v>50</v>
      </c>
    </row>
    <row r="424" spans="1:2">
      <c r="A424" s="205" t="s">
        <v>1462</v>
      </c>
      <c r="B424" s="114">
        <v>8</v>
      </c>
    </row>
    <row r="425" spans="1:2">
      <c r="A425" s="205" t="s">
        <v>1465</v>
      </c>
      <c r="B425" s="114">
        <v>1</v>
      </c>
    </row>
    <row r="426" spans="1:2">
      <c r="A426" s="205" t="s">
        <v>1158</v>
      </c>
      <c r="B426" s="114">
        <v>8</v>
      </c>
    </row>
    <row r="427" spans="1:2">
      <c r="A427" s="205" t="s">
        <v>1368</v>
      </c>
      <c r="B427" s="114">
        <v>10</v>
      </c>
    </row>
    <row r="428" spans="1:2">
      <c r="A428" s="207" t="s">
        <v>1466</v>
      </c>
      <c r="B428" s="114">
        <v>12</v>
      </c>
    </row>
    <row r="429" spans="1:2">
      <c r="A429" s="205" t="s">
        <v>1164</v>
      </c>
      <c r="B429" s="114">
        <v>109</v>
      </c>
    </row>
    <row r="430" spans="1:2">
      <c r="A430" s="205" t="s">
        <v>1159</v>
      </c>
      <c r="B430" s="114">
        <v>4</v>
      </c>
    </row>
    <row r="431" spans="1:2">
      <c r="A431" s="205" t="s">
        <v>1188</v>
      </c>
      <c r="B431" s="114">
        <v>2</v>
      </c>
    </row>
    <row r="432" spans="1:2">
      <c r="A432" s="205" t="s">
        <v>1189</v>
      </c>
      <c r="B432" s="114">
        <v>45</v>
      </c>
    </row>
    <row r="433" spans="1:2">
      <c r="A433" s="205" t="s">
        <v>1157</v>
      </c>
      <c r="B433" s="114">
        <v>1</v>
      </c>
    </row>
    <row r="434" spans="1:2">
      <c r="A434" s="205" t="s">
        <v>1152</v>
      </c>
      <c r="B434" s="114">
        <v>5</v>
      </c>
    </row>
    <row r="435" spans="1:2">
      <c r="A435" s="205" t="s">
        <v>1370</v>
      </c>
      <c r="B435" s="114">
        <v>50</v>
      </c>
    </row>
    <row r="436" spans="1:2">
      <c r="A436" s="205" t="s">
        <v>1371</v>
      </c>
      <c r="B436" s="114">
        <v>2</v>
      </c>
    </row>
    <row r="437" spans="1:2">
      <c r="A437" s="205" t="s">
        <v>1372</v>
      </c>
      <c r="B437" s="114">
        <v>1</v>
      </c>
    </row>
    <row r="438" spans="1:2">
      <c r="A438" s="205" t="s">
        <v>1180</v>
      </c>
      <c r="B438" s="114">
        <v>1</v>
      </c>
    </row>
    <row r="439" spans="1:2">
      <c r="A439" s="205" t="s">
        <v>1199</v>
      </c>
      <c r="B439" s="114">
        <v>12</v>
      </c>
    </row>
    <row r="440" spans="1:2">
      <c r="A440" s="205" t="s">
        <v>1161</v>
      </c>
      <c r="B440" s="114">
        <v>38</v>
      </c>
    </row>
    <row r="441" spans="1:2">
      <c r="A441" s="205" t="s">
        <v>1182</v>
      </c>
      <c r="B441" s="114">
        <v>8</v>
      </c>
    </row>
    <row r="442" spans="1:2">
      <c r="A442" s="205" t="s">
        <v>1373</v>
      </c>
      <c r="B442" s="114">
        <v>7</v>
      </c>
    </row>
    <row r="443" spans="1:2">
      <c r="A443" s="205" t="s">
        <v>1206</v>
      </c>
      <c r="B443" s="114">
        <v>2</v>
      </c>
    </row>
    <row r="444" spans="1:2">
      <c r="A444" s="205" t="s">
        <v>1210</v>
      </c>
      <c r="B444" s="114">
        <v>11</v>
      </c>
    </row>
    <row r="445" spans="1:2">
      <c r="A445" s="205" t="s">
        <v>1209</v>
      </c>
      <c r="B445" s="114">
        <v>6</v>
      </c>
    </row>
    <row r="446" spans="1:2">
      <c r="A446" s="205" t="s">
        <v>1208</v>
      </c>
      <c r="B446" s="114">
        <v>7</v>
      </c>
    </row>
    <row r="447" spans="1:2">
      <c r="A447" s="205" t="s">
        <v>1207</v>
      </c>
      <c r="B447" s="114">
        <v>1</v>
      </c>
    </row>
    <row r="448" spans="1:2">
      <c r="A448" s="205" t="s">
        <v>1166</v>
      </c>
      <c r="B448" s="114">
        <v>7</v>
      </c>
    </row>
    <row r="449" spans="1:2">
      <c r="A449" s="205" t="s">
        <v>1168</v>
      </c>
      <c r="B449" s="114">
        <v>1</v>
      </c>
    </row>
    <row r="450" spans="1:2">
      <c r="A450" s="207" t="s">
        <v>1467</v>
      </c>
      <c r="B450" s="114">
        <v>6</v>
      </c>
    </row>
    <row r="451" spans="1:2">
      <c r="A451" s="205" t="s">
        <v>1167</v>
      </c>
      <c r="B451" s="114">
        <v>15</v>
      </c>
    </row>
    <row r="452" spans="1:2">
      <c r="A452" s="205" t="s">
        <v>1170</v>
      </c>
      <c r="B452" s="114">
        <v>1</v>
      </c>
    </row>
    <row r="453" spans="1:2">
      <c r="A453" s="207" t="s">
        <v>1468</v>
      </c>
      <c r="B453" s="114">
        <v>3</v>
      </c>
    </row>
    <row r="454" spans="1:2">
      <c r="A454" s="208" t="s">
        <v>1374</v>
      </c>
      <c r="B454" s="114">
        <v>-2</v>
      </c>
    </row>
    <row r="455" spans="1:2">
      <c r="A455" s="209" t="s">
        <v>1222</v>
      </c>
      <c r="B455" s="114">
        <v>88</v>
      </c>
    </row>
    <row r="456" spans="1:2">
      <c r="A456" s="209" t="s">
        <v>1223</v>
      </c>
      <c r="B456" s="114">
        <v>11</v>
      </c>
    </row>
    <row r="457" spans="1:2">
      <c r="A457" s="209" t="s">
        <v>1375</v>
      </c>
      <c r="B457" s="114">
        <v>5</v>
      </c>
    </row>
    <row r="458" spans="1:2">
      <c r="A458" s="209" t="s">
        <v>1218</v>
      </c>
      <c r="B458" s="114">
        <v>7</v>
      </c>
    </row>
    <row r="459" spans="1:2">
      <c r="A459" s="209" t="s">
        <v>1219</v>
      </c>
      <c r="B459" s="114">
        <v>49</v>
      </c>
    </row>
    <row r="460" spans="1:2">
      <c r="A460" s="209" t="s">
        <v>1220</v>
      </c>
      <c r="B460" s="114">
        <v>78</v>
      </c>
    </row>
    <row r="461" spans="1:2">
      <c r="A461" s="209" t="s">
        <v>1221</v>
      </c>
      <c r="B461" s="114">
        <v>238</v>
      </c>
    </row>
    <row r="462" spans="1:2">
      <c r="A462" s="209" t="s">
        <v>1224</v>
      </c>
      <c r="B462" s="114">
        <v>46</v>
      </c>
    </row>
    <row r="463" spans="1:2">
      <c r="A463" s="209" t="s">
        <v>1225</v>
      </c>
      <c r="B463" s="114">
        <v>6</v>
      </c>
    </row>
    <row r="464" spans="1:2">
      <c r="A464" s="209" t="s">
        <v>1226</v>
      </c>
      <c r="B464" s="114">
        <v>92</v>
      </c>
    </row>
    <row r="465" spans="1:2">
      <c r="A465" s="209" t="s">
        <v>1227</v>
      </c>
      <c r="B465" s="114">
        <v>174</v>
      </c>
    </row>
    <row r="466" spans="1:2">
      <c r="A466" s="209" t="s">
        <v>1228</v>
      </c>
      <c r="B466" s="114">
        <v>50</v>
      </c>
    </row>
    <row r="467" spans="1:2">
      <c r="A467" s="209" t="s">
        <v>1229</v>
      </c>
      <c r="B467" s="114">
        <v>46</v>
      </c>
    </row>
    <row r="468" spans="1:2">
      <c r="A468" s="209" t="s">
        <v>1230</v>
      </c>
      <c r="B468" s="114">
        <v>10</v>
      </c>
    </row>
    <row r="469" spans="1:2">
      <c r="A469" s="209" t="s">
        <v>1231</v>
      </c>
      <c r="B469" s="114">
        <v>69</v>
      </c>
    </row>
    <row r="470" spans="1:2">
      <c r="A470" s="209" t="s">
        <v>1376</v>
      </c>
      <c r="B470" s="114">
        <v>7</v>
      </c>
    </row>
    <row r="471" spans="1:2">
      <c r="A471" s="209" t="s">
        <v>1232</v>
      </c>
      <c r="B471" s="114">
        <v>260</v>
      </c>
    </row>
    <row r="472" spans="1:2">
      <c r="A472" s="209" t="s">
        <v>1233</v>
      </c>
      <c r="B472" s="114">
        <v>102</v>
      </c>
    </row>
    <row r="473" spans="1:2">
      <c r="A473" s="209" t="s">
        <v>1145</v>
      </c>
      <c r="B473" s="114">
        <v>12</v>
      </c>
    </row>
    <row r="474" spans="1:2">
      <c r="A474" s="210" t="s">
        <v>1236</v>
      </c>
      <c r="B474" s="114">
        <v>28</v>
      </c>
    </row>
    <row r="475" spans="1:2">
      <c r="A475" s="210" t="s">
        <v>1310</v>
      </c>
      <c r="B475" s="114">
        <v>8</v>
      </c>
    </row>
    <row r="476" spans="1:2">
      <c r="A476" s="210" t="s">
        <v>1135</v>
      </c>
      <c r="B476" s="114">
        <v>28</v>
      </c>
    </row>
    <row r="477" spans="1:2">
      <c r="A477" s="210" t="s">
        <v>1237</v>
      </c>
      <c r="B477" s="114">
        <v>8</v>
      </c>
    </row>
    <row r="478" spans="1:2">
      <c r="A478" s="209" t="s">
        <v>1378</v>
      </c>
      <c r="B478" s="114">
        <v>3</v>
      </c>
    </row>
    <row r="479" spans="1:2">
      <c r="A479" s="197" t="s">
        <v>1476</v>
      </c>
      <c r="B479" s="198">
        <v>4183</v>
      </c>
    </row>
    <row r="480" spans="1:2">
      <c r="A480" s="201" t="s">
        <v>1163</v>
      </c>
      <c r="B480" s="202">
        <v>2</v>
      </c>
    </row>
    <row r="481" spans="1:2">
      <c r="A481" s="201" t="s">
        <v>959</v>
      </c>
      <c r="B481" s="202">
        <v>1</v>
      </c>
    </row>
    <row r="482" spans="1:2">
      <c r="A482" s="201" t="s">
        <v>1160</v>
      </c>
      <c r="B482" s="202">
        <v>5</v>
      </c>
    </row>
    <row r="483" spans="1:2">
      <c r="A483" s="201" t="s">
        <v>1177</v>
      </c>
      <c r="B483" s="202">
        <v>27</v>
      </c>
    </row>
    <row r="484" spans="1:2">
      <c r="A484" s="201" t="s">
        <v>1171</v>
      </c>
      <c r="B484" s="202">
        <v>1</v>
      </c>
    </row>
    <row r="485" spans="1:2">
      <c r="A485" s="201" t="s">
        <v>1379</v>
      </c>
      <c r="B485" s="202">
        <v>1</v>
      </c>
    </row>
    <row r="486" spans="1:2">
      <c r="A486" s="201" t="s">
        <v>1380</v>
      </c>
      <c r="B486" s="202">
        <v>5</v>
      </c>
    </row>
    <row r="487" spans="1:2">
      <c r="A487" s="201" t="s">
        <v>1327</v>
      </c>
      <c r="B487" s="202">
        <v>4</v>
      </c>
    </row>
    <row r="488" spans="1:2">
      <c r="A488" s="201" t="s">
        <v>1381</v>
      </c>
      <c r="B488" s="202">
        <v>320</v>
      </c>
    </row>
    <row r="489" spans="1:2">
      <c r="A489" s="201" t="s">
        <v>1382</v>
      </c>
      <c r="B489" s="202">
        <v>10</v>
      </c>
    </row>
    <row r="490" spans="1:2">
      <c r="A490" s="201" t="s">
        <v>1324</v>
      </c>
      <c r="B490" s="202">
        <v>6</v>
      </c>
    </row>
    <row r="491" spans="1:2">
      <c r="A491" s="201" t="s">
        <v>1213</v>
      </c>
      <c r="B491" s="202">
        <v>1</v>
      </c>
    </row>
    <row r="492" spans="1:2">
      <c r="A492" s="201" t="s">
        <v>1383</v>
      </c>
      <c r="B492" s="202">
        <v>6</v>
      </c>
    </row>
    <row r="493" spans="1:2">
      <c r="A493" s="201" t="s">
        <v>1322</v>
      </c>
      <c r="B493" s="202">
        <v>5</v>
      </c>
    </row>
    <row r="494" spans="1:2">
      <c r="A494" s="201" t="s">
        <v>1186</v>
      </c>
      <c r="B494" s="202">
        <v>25</v>
      </c>
    </row>
    <row r="495" spans="1:2">
      <c r="A495" s="201" t="s">
        <v>1369</v>
      </c>
      <c r="B495" s="202">
        <v>10</v>
      </c>
    </row>
    <row r="496" spans="1:2">
      <c r="A496" s="201" t="s">
        <v>1384</v>
      </c>
      <c r="B496" s="202">
        <v>15</v>
      </c>
    </row>
    <row r="497" spans="1:2">
      <c r="A497" s="201" t="s">
        <v>1221</v>
      </c>
      <c r="B497" s="202">
        <v>32</v>
      </c>
    </row>
    <row r="498" spans="1:2">
      <c r="A498" s="201" t="s">
        <v>1202</v>
      </c>
      <c r="B498" s="202">
        <v>60</v>
      </c>
    </row>
    <row r="499" spans="1:2">
      <c r="A499" s="201" t="s">
        <v>1201</v>
      </c>
      <c r="B499" s="202">
        <v>6</v>
      </c>
    </row>
    <row r="500" spans="1:2">
      <c r="A500" s="201" t="s">
        <v>1181</v>
      </c>
      <c r="B500" s="202">
        <v>16</v>
      </c>
    </row>
    <row r="501" spans="1:2">
      <c r="A501" s="201" t="s">
        <v>1385</v>
      </c>
      <c r="B501" s="202">
        <v>2</v>
      </c>
    </row>
    <row r="502" spans="1:2">
      <c r="A502" s="201" t="s">
        <v>1197</v>
      </c>
      <c r="B502" s="202">
        <v>126</v>
      </c>
    </row>
    <row r="503" spans="1:2">
      <c r="A503" s="201" t="s">
        <v>1386</v>
      </c>
      <c r="B503" s="202">
        <v>70</v>
      </c>
    </row>
    <row r="504" spans="1:2">
      <c r="A504" s="201" t="s">
        <v>1164</v>
      </c>
      <c r="B504" s="202">
        <v>176</v>
      </c>
    </row>
    <row r="505" spans="1:2">
      <c r="A505" s="201" t="s">
        <v>1159</v>
      </c>
      <c r="B505" s="202">
        <v>2</v>
      </c>
    </row>
    <row r="506" spans="1:2">
      <c r="A506" s="201" t="s">
        <v>1189</v>
      </c>
      <c r="B506" s="202">
        <v>15</v>
      </c>
    </row>
    <row r="507" spans="1:2">
      <c r="A507" s="201" t="s">
        <v>1188</v>
      </c>
      <c r="B507" s="202">
        <v>32</v>
      </c>
    </row>
    <row r="508" spans="1:2">
      <c r="A508" s="201" t="s">
        <v>1156</v>
      </c>
      <c r="B508" s="202">
        <v>1</v>
      </c>
    </row>
    <row r="509" spans="1:2">
      <c r="A509" s="201" t="s">
        <v>1195</v>
      </c>
      <c r="B509" s="202">
        <v>11</v>
      </c>
    </row>
    <row r="510" spans="1:2">
      <c r="A510" s="201" t="s">
        <v>1157</v>
      </c>
      <c r="B510" s="202">
        <v>1</v>
      </c>
    </row>
    <row r="511" spans="1:2">
      <c r="A511" s="201" t="s">
        <v>1173</v>
      </c>
      <c r="B511" s="202">
        <v>25</v>
      </c>
    </row>
    <row r="512" spans="1:2">
      <c r="A512" s="201" t="s">
        <v>1387</v>
      </c>
      <c r="B512" s="202">
        <v>10</v>
      </c>
    </row>
    <row r="513" spans="1:2">
      <c r="A513" s="201" t="s">
        <v>1152</v>
      </c>
      <c r="B513" s="202">
        <v>5</v>
      </c>
    </row>
    <row r="514" spans="1:2">
      <c r="A514" s="201" t="s">
        <v>1180</v>
      </c>
      <c r="B514" s="202">
        <v>1</v>
      </c>
    </row>
    <row r="515" spans="1:2">
      <c r="A515" s="201" t="s">
        <v>1151</v>
      </c>
      <c r="B515" s="202">
        <v>25</v>
      </c>
    </row>
    <row r="516" spans="1:2">
      <c r="A516" s="201" t="s">
        <v>1199</v>
      </c>
      <c r="B516" s="202">
        <v>63</v>
      </c>
    </row>
    <row r="517" spans="1:2">
      <c r="A517" s="201" t="s">
        <v>1202</v>
      </c>
      <c r="B517" s="202">
        <v>85</v>
      </c>
    </row>
    <row r="518" spans="1:2">
      <c r="A518" s="201" t="s">
        <v>1161</v>
      </c>
      <c r="B518" s="202">
        <v>23</v>
      </c>
    </row>
    <row r="519" spans="1:2">
      <c r="A519" s="201" t="s">
        <v>1388</v>
      </c>
      <c r="B519" s="202">
        <v>2</v>
      </c>
    </row>
    <row r="520" spans="1:2">
      <c r="A520" s="201" t="s">
        <v>1181</v>
      </c>
      <c r="B520" s="202">
        <v>2</v>
      </c>
    </row>
    <row r="521" spans="1:2">
      <c r="A521" s="201" t="s">
        <v>1183</v>
      </c>
      <c r="B521" s="202">
        <v>1</v>
      </c>
    </row>
    <row r="522" spans="1:2">
      <c r="A522" s="201" t="s">
        <v>1191</v>
      </c>
      <c r="B522" s="202">
        <v>2</v>
      </c>
    </row>
    <row r="523" spans="1:2">
      <c r="A523" s="201" t="s">
        <v>1389</v>
      </c>
      <c r="B523" s="202">
        <v>10</v>
      </c>
    </row>
    <row r="524" spans="1:2">
      <c r="A524" s="201" t="s">
        <v>1182</v>
      </c>
      <c r="B524" s="202">
        <v>18</v>
      </c>
    </row>
    <row r="525" spans="1:2">
      <c r="A525" s="201" t="s">
        <v>1372</v>
      </c>
      <c r="B525" s="202">
        <v>5</v>
      </c>
    </row>
    <row r="526" spans="1:2">
      <c r="A526" s="201" t="s">
        <v>1189</v>
      </c>
      <c r="B526" s="202">
        <v>32</v>
      </c>
    </row>
    <row r="527" spans="1:2">
      <c r="A527" s="201" t="s">
        <v>1188</v>
      </c>
      <c r="B527" s="202">
        <v>20</v>
      </c>
    </row>
    <row r="528" spans="1:2">
      <c r="A528" s="201" t="s">
        <v>1390</v>
      </c>
      <c r="B528" s="202">
        <v>50</v>
      </c>
    </row>
    <row r="529" spans="1:2">
      <c r="A529" s="201" t="s">
        <v>1391</v>
      </c>
      <c r="B529" s="202">
        <v>50</v>
      </c>
    </row>
    <row r="530" spans="1:2">
      <c r="A530" s="201" t="s">
        <v>1392</v>
      </c>
      <c r="B530" s="202">
        <v>30</v>
      </c>
    </row>
    <row r="531" spans="1:2">
      <c r="A531" s="201" t="s">
        <v>1206</v>
      </c>
      <c r="B531" s="202">
        <v>1</v>
      </c>
    </row>
    <row r="532" spans="1:2">
      <c r="A532" s="201" t="s">
        <v>1207</v>
      </c>
      <c r="B532" s="202">
        <v>1</v>
      </c>
    </row>
    <row r="533" spans="1:2">
      <c r="A533" s="201" t="s">
        <v>1205</v>
      </c>
      <c r="B533" s="202">
        <v>3</v>
      </c>
    </row>
    <row r="534" spans="1:2">
      <c r="A534" s="201" t="s">
        <v>1210</v>
      </c>
      <c r="B534" s="202">
        <v>5</v>
      </c>
    </row>
    <row r="535" spans="1:2">
      <c r="A535" s="201" t="s">
        <v>1208</v>
      </c>
      <c r="B535" s="202">
        <v>3</v>
      </c>
    </row>
    <row r="536" spans="1:2">
      <c r="A536" s="201" t="s">
        <v>1209</v>
      </c>
      <c r="B536" s="202">
        <v>3</v>
      </c>
    </row>
    <row r="537" spans="1:2">
      <c r="A537" s="201" t="s">
        <v>1372</v>
      </c>
      <c r="B537" s="202">
        <v>1</v>
      </c>
    </row>
    <row r="538" spans="1:2">
      <c r="A538" s="201" t="s">
        <v>1393</v>
      </c>
      <c r="B538" s="202">
        <v>20</v>
      </c>
    </row>
    <row r="539" spans="1:2">
      <c r="A539" s="201" t="s">
        <v>1202</v>
      </c>
      <c r="B539" s="202">
        <v>72</v>
      </c>
    </row>
    <row r="540" spans="1:2">
      <c r="A540" s="201" t="s">
        <v>1166</v>
      </c>
      <c r="B540" s="202">
        <v>8</v>
      </c>
    </row>
    <row r="541" spans="1:2">
      <c r="A541" s="201" t="s">
        <v>1167</v>
      </c>
      <c r="B541" s="202">
        <v>35</v>
      </c>
    </row>
    <row r="542" spans="1:2">
      <c r="A542" s="201" t="s">
        <v>1170</v>
      </c>
      <c r="B542" s="202">
        <v>1</v>
      </c>
    </row>
    <row r="543" spans="1:2">
      <c r="A543" s="201" t="s">
        <v>1169</v>
      </c>
      <c r="B543" s="202">
        <v>6</v>
      </c>
    </row>
    <row r="544" spans="1:2">
      <c r="A544" s="201" t="s">
        <v>1394</v>
      </c>
      <c r="B544" s="202">
        <v>1499</v>
      </c>
    </row>
    <row r="545" spans="1:2">
      <c r="A545" s="201" t="s">
        <v>1237</v>
      </c>
      <c r="B545" s="202">
        <v>93</v>
      </c>
    </row>
    <row r="546" spans="1:2">
      <c r="A546" s="201" t="s">
        <v>1395</v>
      </c>
      <c r="B546" s="202">
        <v>5</v>
      </c>
    </row>
    <row r="547" spans="1:2">
      <c r="A547" s="201" t="s">
        <v>1396</v>
      </c>
      <c r="B547" s="202">
        <v>100</v>
      </c>
    </row>
    <row r="548" spans="1:2">
      <c r="A548" s="201" t="s">
        <v>1397</v>
      </c>
      <c r="B548" s="202">
        <v>41</v>
      </c>
    </row>
    <row r="549" spans="1:2">
      <c r="A549" s="201" t="s">
        <v>1398</v>
      </c>
      <c r="B549" s="202">
        <v>34</v>
      </c>
    </row>
    <row r="550" spans="1:2">
      <c r="A550" s="201" t="s">
        <v>1399</v>
      </c>
      <c r="B550" s="202">
        <v>21</v>
      </c>
    </row>
    <row r="551" spans="1:2">
      <c r="A551" s="201" t="s">
        <v>1400</v>
      </c>
      <c r="B551" s="202">
        <v>394</v>
      </c>
    </row>
    <row r="552" spans="1:2">
      <c r="A552" s="201" t="s">
        <v>1401</v>
      </c>
      <c r="B552" s="202">
        <v>25</v>
      </c>
    </row>
    <row r="553" spans="1:2">
      <c r="A553" s="201" t="s">
        <v>1402</v>
      </c>
      <c r="B553" s="202">
        <v>359</v>
      </c>
    </row>
    <row r="554" spans="1:2">
      <c r="A554" s="197" t="s">
        <v>1477</v>
      </c>
      <c r="B554" s="198">
        <v>6233</v>
      </c>
    </row>
    <row r="555" spans="1:2">
      <c r="A555" s="211" t="s">
        <v>1239</v>
      </c>
      <c r="B555" s="200">
        <v>32</v>
      </c>
    </row>
    <row r="556" spans="1:2">
      <c r="A556" s="212" t="s">
        <v>1403</v>
      </c>
      <c r="B556" s="200">
        <v>8</v>
      </c>
    </row>
    <row r="557" spans="1:2">
      <c r="A557" s="212" t="s">
        <v>1372</v>
      </c>
      <c r="B557" s="200">
        <v>12</v>
      </c>
    </row>
    <row r="558" spans="1:2">
      <c r="A558" s="212" t="s">
        <v>1161</v>
      </c>
      <c r="B558" s="200">
        <v>16</v>
      </c>
    </row>
    <row r="559" spans="1:2">
      <c r="A559" s="213" t="s">
        <v>1404</v>
      </c>
      <c r="B559" s="200">
        <v>7</v>
      </c>
    </row>
    <row r="560" spans="1:2">
      <c r="A560" s="212" t="s">
        <v>1160</v>
      </c>
      <c r="B560" s="200">
        <v>7</v>
      </c>
    </row>
    <row r="561" spans="1:2">
      <c r="A561" s="212" t="s">
        <v>1159</v>
      </c>
      <c r="B561" s="200">
        <v>4</v>
      </c>
    </row>
    <row r="562" spans="1:2">
      <c r="A562" s="212" t="s">
        <v>1156</v>
      </c>
      <c r="B562" s="200">
        <v>1</v>
      </c>
    </row>
    <row r="563" spans="1:2">
      <c r="A563" s="209" t="s">
        <v>1218</v>
      </c>
      <c r="B563" s="200">
        <v>9</v>
      </c>
    </row>
    <row r="564" spans="1:2">
      <c r="A564" s="209" t="s">
        <v>1220</v>
      </c>
      <c r="B564" s="200">
        <v>34</v>
      </c>
    </row>
    <row r="565" spans="1:2">
      <c r="A565" s="212" t="s">
        <v>1405</v>
      </c>
      <c r="B565" s="200">
        <v>16</v>
      </c>
    </row>
    <row r="566" spans="1:2">
      <c r="A566" s="212" t="s">
        <v>1406</v>
      </c>
      <c r="B566" s="200">
        <v>14</v>
      </c>
    </row>
    <row r="567" spans="1:2">
      <c r="A567" s="212" t="s">
        <v>1157</v>
      </c>
      <c r="B567" s="200">
        <v>1</v>
      </c>
    </row>
    <row r="568" spans="1:2">
      <c r="A568" s="214" t="s">
        <v>1221</v>
      </c>
      <c r="B568" s="200">
        <v>85</v>
      </c>
    </row>
    <row r="569" spans="1:2">
      <c r="A569" s="212" t="s">
        <v>1407</v>
      </c>
      <c r="B569" s="200">
        <v>30</v>
      </c>
    </row>
    <row r="570" spans="1:2">
      <c r="A570" s="212" t="s">
        <v>1408</v>
      </c>
      <c r="B570" s="200">
        <v>1</v>
      </c>
    </row>
    <row r="571" spans="1:2">
      <c r="A571" s="212" t="s">
        <v>1167</v>
      </c>
      <c r="B571" s="200">
        <v>47</v>
      </c>
    </row>
    <row r="572" spans="1:2">
      <c r="A572" s="212" t="s">
        <v>1409</v>
      </c>
      <c r="B572" s="200">
        <v>10</v>
      </c>
    </row>
    <row r="573" spans="1:2">
      <c r="A573" s="212" t="s">
        <v>1410</v>
      </c>
      <c r="B573" s="200">
        <v>2</v>
      </c>
    </row>
    <row r="574" spans="1:2">
      <c r="A574" s="212" t="s">
        <v>1176</v>
      </c>
      <c r="B574" s="200">
        <v>2</v>
      </c>
    </row>
    <row r="575" spans="1:2">
      <c r="A575" s="212" t="s">
        <v>1411</v>
      </c>
      <c r="B575" s="200">
        <v>8</v>
      </c>
    </row>
    <row r="576" spans="1:2">
      <c r="A576" s="212" t="s">
        <v>1367</v>
      </c>
      <c r="B576" s="200">
        <v>120</v>
      </c>
    </row>
    <row r="577" spans="1:2">
      <c r="A577" s="212" t="s">
        <v>1305</v>
      </c>
      <c r="B577" s="200">
        <v>9</v>
      </c>
    </row>
    <row r="578" spans="1:2">
      <c r="A578" s="212" t="s">
        <v>959</v>
      </c>
      <c r="B578" s="200">
        <v>3</v>
      </c>
    </row>
    <row r="579" spans="1:2">
      <c r="A579" s="212" t="s">
        <v>1166</v>
      </c>
      <c r="B579" s="200">
        <v>7</v>
      </c>
    </row>
    <row r="580" spans="1:2">
      <c r="A580" s="212" t="s">
        <v>1152</v>
      </c>
      <c r="B580" s="200">
        <v>5</v>
      </c>
    </row>
    <row r="581" spans="1:2">
      <c r="A581" s="212" t="s">
        <v>1412</v>
      </c>
      <c r="B581" s="200">
        <v>20</v>
      </c>
    </row>
    <row r="582" spans="1:2">
      <c r="A582" s="209" t="s">
        <v>1225</v>
      </c>
      <c r="B582" s="200">
        <v>6</v>
      </c>
    </row>
    <row r="583" spans="1:2">
      <c r="A583" s="209" t="s">
        <v>1227</v>
      </c>
      <c r="B583" s="200">
        <v>40</v>
      </c>
    </row>
    <row r="584" spans="1:2">
      <c r="A584" s="209" t="s">
        <v>1228</v>
      </c>
      <c r="B584" s="200">
        <v>338</v>
      </c>
    </row>
    <row r="585" spans="1:2">
      <c r="A585" s="209" t="s">
        <v>1229</v>
      </c>
      <c r="B585" s="200">
        <v>29</v>
      </c>
    </row>
    <row r="586" spans="1:2">
      <c r="A586" s="209" t="s">
        <v>1230</v>
      </c>
      <c r="B586" s="200">
        <v>16</v>
      </c>
    </row>
    <row r="587" spans="1:2">
      <c r="A587" s="209" t="s">
        <v>1231</v>
      </c>
      <c r="B587" s="200">
        <v>67</v>
      </c>
    </row>
    <row r="588" spans="1:2">
      <c r="A588" s="209" t="s">
        <v>1233</v>
      </c>
      <c r="B588" s="200">
        <v>70</v>
      </c>
    </row>
    <row r="589" spans="1:2">
      <c r="A589" s="209" t="s">
        <v>1145</v>
      </c>
      <c r="B589" s="200">
        <v>19</v>
      </c>
    </row>
    <row r="590" spans="1:2">
      <c r="A590" s="209" t="s">
        <v>1238</v>
      </c>
      <c r="B590" s="200">
        <v>3</v>
      </c>
    </row>
    <row r="591" spans="1:2">
      <c r="A591" s="209" t="s">
        <v>1226</v>
      </c>
      <c r="B591" s="200">
        <v>88</v>
      </c>
    </row>
    <row r="592" spans="1:2">
      <c r="A592" s="209" t="s">
        <v>1232</v>
      </c>
      <c r="B592" s="200">
        <v>225</v>
      </c>
    </row>
    <row r="593" spans="1:2">
      <c r="A593" s="212" t="s">
        <v>1172</v>
      </c>
      <c r="B593" s="200">
        <v>4</v>
      </c>
    </row>
    <row r="594" spans="1:2">
      <c r="A594" s="212" t="s">
        <v>1164</v>
      </c>
      <c r="B594" s="200">
        <v>101</v>
      </c>
    </row>
    <row r="595" spans="1:2">
      <c r="A595" s="212" t="s">
        <v>1163</v>
      </c>
      <c r="B595" s="200">
        <v>1</v>
      </c>
    </row>
    <row r="596" spans="1:2">
      <c r="A596" s="209" t="s">
        <v>1222</v>
      </c>
      <c r="B596" s="200">
        <v>316</v>
      </c>
    </row>
    <row r="597" spans="1:2">
      <c r="A597" s="212" t="s">
        <v>935</v>
      </c>
      <c r="B597" s="200">
        <v>7</v>
      </c>
    </row>
    <row r="598" spans="1:2">
      <c r="A598" s="212" t="s">
        <v>1413</v>
      </c>
      <c r="B598" s="200">
        <v>85</v>
      </c>
    </row>
    <row r="599" spans="1:2">
      <c r="A599" s="212" t="s">
        <v>1199</v>
      </c>
      <c r="B599" s="200">
        <v>63</v>
      </c>
    </row>
    <row r="600" spans="1:2">
      <c r="A600" s="212" t="s">
        <v>1208</v>
      </c>
      <c r="B600" s="200">
        <v>26</v>
      </c>
    </row>
    <row r="601" spans="1:2">
      <c r="A601" s="212" t="s">
        <v>1213</v>
      </c>
      <c r="B601" s="200">
        <v>1</v>
      </c>
    </row>
    <row r="602" spans="1:2">
      <c r="A602" s="212" t="s">
        <v>1414</v>
      </c>
      <c r="B602" s="200">
        <v>1133</v>
      </c>
    </row>
    <row r="603" spans="1:2">
      <c r="A603" s="209" t="s">
        <v>1224</v>
      </c>
      <c r="B603" s="200">
        <v>206</v>
      </c>
    </row>
    <row r="604" spans="1:2">
      <c r="A604" s="215" t="s">
        <v>1236</v>
      </c>
      <c r="B604" s="200">
        <v>50</v>
      </c>
    </row>
    <row r="605" spans="1:2">
      <c r="A605" s="215" t="s">
        <v>1310</v>
      </c>
      <c r="B605" s="200">
        <v>21</v>
      </c>
    </row>
    <row r="606" spans="1:2">
      <c r="A606" s="215" t="s">
        <v>1135</v>
      </c>
      <c r="B606" s="200">
        <v>19</v>
      </c>
    </row>
    <row r="607" spans="1:2">
      <c r="A607" s="215" t="s">
        <v>1237</v>
      </c>
      <c r="B607" s="200">
        <v>330</v>
      </c>
    </row>
    <row r="608" spans="1:2">
      <c r="A608" s="215" t="s">
        <v>1141</v>
      </c>
      <c r="B608" s="200">
        <v>29</v>
      </c>
    </row>
    <row r="609" spans="1:2">
      <c r="A609" s="215" t="s">
        <v>1415</v>
      </c>
      <c r="B609" s="200">
        <v>18</v>
      </c>
    </row>
    <row r="610" spans="1:2">
      <c r="A610" s="209" t="s">
        <v>1378</v>
      </c>
      <c r="B610" s="200">
        <v>46</v>
      </c>
    </row>
    <row r="611" spans="1:2">
      <c r="A611" s="212" t="s">
        <v>1189</v>
      </c>
      <c r="B611" s="200">
        <v>59</v>
      </c>
    </row>
    <row r="612" spans="1:2">
      <c r="A612" s="212" t="s">
        <v>1369</v>
      </c>
      <c r="B612" s="200">
        <v>5</v>
      </c>
    </row>
    <row r="613" spans="1:2">
      <c r="A613" s="212" t="s">
        <v>1416</v>
      </c>
      <c r="B613" s="200">
        <v>46</v>
      </c>
    </row>
    <row r="614" spans="1:2">
      <c r="A614" s="212" t="s">
        <v>1198</v>
      </c>
      <c r="B614" s="200">
        <v>24</v>
      </c>
    </row>
    <row r="615" spans="1:2">
      <c r="A615" s="212" t="s">
        <v>1195</v>
      </c>
      <c r="B615" s="200">
        <v>10</v>
      </c>
    </row>
    <row r="616" spans="1:2">
      <c r="A616" s="212" t="s">
        <v>1177</v>
      </c>
      <c r="B616" s="200">
        <v>85</v>
      </c>
    </row>
    <row r="617" spans="1:2">
      <c r="A617" s="212" t="s">
        <v>1417</v>
      </c>
      <c r="B617" s="200">
        <v>3</v>
      </c>
    </row>
    <row r="618" spans="1:2">
      <c r="A618" s="212" t="s">
        <v>1182</v>
      </c>
      <c r="B618" s="200">
        <v>58</v>
      </c>
    </row>
    <row r="619" spans="1:2">
      <c r="A619" s="212" t="s">
        <v>1312</v>
      </c>
      <c r="B619" s="200">
        <v>297</v>
      </c>
    </row>
    <row r="620" spans="1:2">
      <c r="A620" s="212" t="s">
        <v>1181</v>
      </c>
      <c r="B620" s="200">
        <v>2</v>
      </c>
    </row>
    <row r="621" spans="1:2">
      <c r="A621" s="212" t="s">
        <v>1418</v>
      </c>
      <c r="B621" s="200">
        <v>100</v>
      </c>
    </row>
    <row r="622" spans="1:2">
      <c r="A622" s="212" t="s">
        <v>1180</v>
      </c>
      <c r="B622" s="200">
        <v>1</v>
      </c>
    </row>
    <row r="623" spans="1:2">
      <c r="A623" s="212" t="s">
        <v>1196</v>
      </c>
      <c r="B623" s="200">
        <v>5</v>
      </c>
    </row>
    <row r="624" spans="1:2">
      <c r="A624" s="212" t="s">
        <v>1197</v>
      </c>
      <c r="B624" s="200">
        <v>252</v>
      </c>
    </row>
    <row r="625" spans="1:2">
      <c r="A625" s="212" t="s">
        <v>1419</v>
      </c>
      <c r="B625" s="200">
        <v>230</v>
      </c>
    </row>
    <row r="626" spans="1:2">
      <c r="A626" s="212" t="s">
        <v>1189</v>
      </c>
      <c r="B626" s="200">
        <v>66</v>
      </c>
    </row>
    <row r="627" spans="1:2">
      <c r="A627" s="212" t="s">
        <v>1420</v>
      </c>
      <c r="B627" s="200">
        <v>98</v>
      </c>
    </row>
    <row r="628" spans="1:2">
      <c r="A628" s="212" t="s">
        <v>1330</v>
      </c>
      <c r="B628" s="200">
        <v>15</v>
      </c>
    </row>
    <row r="629" spans="1:2">
      <c r="A629" s="212" t="s">
        <v>1421</v>
      </c>
      <c r="B629" s="200">
        <v>141</v>
      </c>
    </row>
    <row r="630" spans="1:2" ht="32.25" customHeight="1">
      <c r="A630" s="212" t="s">
        <v>1422</v>
      </c>
      <c r="B630" s="200">
        <v>2</v>
      </c>
    </row>
    <row r="631" spans="1:2" ht="32.25" customHeight="1">
      <c r="A631" s="212" t="s">
        <v>1423</v>
      </c>
      <c r="B631" s="200">
        <v>28</v>
      </c>
    </row>
    <row r="632" spans="1:2">
      <c r="A632" s="212" t="s">
        <v>1424</v>
      </c>
      <c r="B632" s="200">
        <v>70</v>
      </c>
    </row>
    <row r="633" spans="1:2">
      <c r="A633" s="212" t="s">
        <v>1178</v>
      </c>
      <c r="B633" s="200">
        <v>514</v>
      </c>
    </row>
    <row r="634" spans="1:2">
      <c r="A634" s="212" t="s">
        <v>1425</v>
      </c>
      <c r="B634" s="200">
        <v>50</v>
      </c>
    </row>
    <row r="635" spans="1:2">
      <c r="A635" s="212" t="s">
        <v>1426</v>
      </c>
      <c r="B635" s="200">
        <v>40</v>
      </c>
    </row>
    <row r="636" spans="1:2">
      <c r="A636" s="209" t="s">
        <v>1223</v>
      </c>
      <c r="B636" s="200">
        <v>1</v>
      </c>
    </row>
    <row r="637" spans="1:2">
      <c r="A637" s="212" t="s">
        <v>1151</v>
      </c>
      <c r="B637" s="200">
        <v>19</v>
      </c>
    </row>
    <row r="638" spans="1:2">
      <c r="A638" s="212" t="s">
        <v>1427</v>
      </c>
      <c r="B638" s="200">
        <v>20</v>
      </c>
    </row>
    <row r="639" spans="1:2">
      <c r="A639" s="212" t="s">
        <v>1202</v>
      </c>
      <c r="B639" s="200">
        <v>125</v>
      </c>
    </row>
    <row r="640" spans="1:2">
      <c r="A640" s="197" t="s">
        <v>1478</v>
      </c>
      <c r="B640" s="198">
        <v>6057</v>
      </c>
    </row>
    <row r="641" spans="1:2">
      <c r="A641" s="212" t="s">
        <v>1428</v>
      </c>
      <c r="B641" s="200">
        <v>10</v>
      </c>
    </row>
    <row r="642" spans="1:2">
      <c r="A642" s="212" t="s">
        <v>1429</v>
      </c>
      <c r="B642" s="200">
        <v>8</v>
      </c>
    </row>
    <row r="643" spans="1:2">
      <c r="A643" s="212" t="s">
        <v>1218</v>
      </c>
      <c r="B643" s="200">
        <v>7</v>
      </c>
    </row>
    <row r="644" spans="1:2">
      <c r="A644" s="212" t="s">
        <v>1219</v>
      </c>
      <c r="B644" s="200">
        <v>28</v>
      </c>
    </row>
    <row r="645" spans="1:2">
      <c r="A645" s="212" t="s">
        <v>1220</v>
      </c>
      <c r="B645" s="200">
        <v>27</v>
      </c>
    </row>
    <row r="646" spans="1:2">
      <c r="A646" s="212" t="s">
        <v>1221</v>
      </c>
      <c r="B646" s="200">
        <v>66</v>
      </c>
    </row>
    <row r="647" spans="1:2">
      <c r="A647" s="212" t="s">
        <v>1430</v>
      </c>
      <c r="B647" s="200">
        <v>10</v>
      </c>
    </row>
    <row r="648" spans="1:2">
      <c r="A648" s="212" t="s">
        <v>1159</v>
      </c>
      <c r="B648" s="200">
        <v>4</v>
      </c>
    </row>
    <row r="649" spans="1:2">
      <c r="A649" s="212" t="s">
        <v>1221</v>
      </c>
      <c r="B649" s="200">
        <v>26</v>
      </c>
    </row>
    <row r="650" spans="1:2">
      <c r="A650" s="212" t="s">
        <v>1431</v>
      </c>
      <c r="B650" s="200">
        <v>3</v>
      </c>
    </row>
    <row r="651" spans="1:2">
      <c r="A651" s="212" t="s">
        <v>1161</v>
      </c>
      <c r="B651" s="200">
        <v>13</v>
      </c>
    </row>
    <row r="652" spans="1:2">
      <c r="A652" s="212" t="s">
        <v>1157</v>
      </c>
      <c r="B652" s="200">
        <v>1</v>
      </c>
    </row>
    <row r="653" spans="1:2">
      <c r="A653" s="212" t="s">
        <v>1156</v>
      </c>
      <c r="B653" s="200">
        <v>1</v>
      </c>
    </row>
    <row r="654" spans="1:2">
      <c r="A654" s="212" t="s">
        <v>1176</v>
      </c>
      <c r="B654" s="200">
        <v>1</v>
      </c>
    </row>
    <row r="655" spans="1:2">
      <c r="A655" s="212" t="s">
        <v>1160</v>
      </c>
      <c r="B655" s="200">
        <v>6</v>
      </c>
    </row>
    <row r="656" spans="1:2">
      <c r="A656" s="212" t="s">
        <v>1222</v>
      </c>
      <c r="B656" s="200">
        <v>315</v>
      </c>
    </row>
    <row r="657" spans="1:2">
      <c r="A657" s="212" t="s">
        <v>1223</v>
      </c>
      <c r="B657" s="200">
        <v>3</v>
      </c>
    </row>
    <row r="658" spans="1:2">
      <c r="A658" s="212" t="s">
        <v>1151</v>
      </c>
      <c r="B658" s="200">
        <v>28</v>
      </c>
    </row>
    <row r="659" spans="1:2">
      <c r="A659" s="212" t="s">
        <v>1202</v>
      </c>
      <c r="B659" s="200">
        <v>12</v>
      </c>
    </row>
    <row r="660" spans="1:2">
      <c r="A660" s="212" t="s">
        <v>1199</v>
      </c>
      <c r="B660" s="200">
        <v>58</v>
      </c>
    </row>
    <row r="661" spans="1:2">
      <c r="A661" s="212" t="s">
        <v>935</v>
      </c>
      <c r="B661" s="200">
        <v>7</v>
      </c>
    </row>
    <row r="662" spans="1:2">
      <c r="A662" s="212" t="s">
        <v>1202</v>
      </c>
      <c r="B662" s="200">
        <v>195</v>
      </c>
    </row>
    <row r="663" spans="1:2">
      <c r="A663" s="212" t="s">
        <v>1201</v>
      </c>
      <c r="B663" s="200">
        <v>192</v>
      </c>
    </row>
    <row r="664" spans="1:2">
      <c r="A664" s="212" t="s">
        <v>1432</v>
      </c>
      <c r="B664" s="200">
        <v>101</v>
      </c>
    </row>
    <row r="665" spans="1:2">
      <c r="A665" s="212" t="s">
        <v>1433</v>
      </c>
      <c r="B665" s="200">
        <v>106</v>
      </c>
    </row>
    <row r="666" spans="1:2">
      <c r="A666" s="212" t="s">
        <v>1434</v>
      </c>
      <c r="B666" s="200">
        <v>122</v>
      </c>
    </row>
    <row r="667" spans="1:2">
      <c r="A667" s="212" t="s">
        <v>1209</v>
      </c>
      <c r="B667" s="200">
        <v>1</v>
      </c>
    </row>
    <row r="668" spans="1:2">
      <c r="A668" s="212" t="s">
        <v>1210</v>
      </c>
      <c r="B668" s="200">
        <v>3</v>
      </c>
    </row>
    <row r="669" spans="1:2">
      <c r="A669" s="212" t="s">
        <v>1208</v>
      </c>
      <c r="B669" s="200">
        <v>2</v>
      </c>
    </row>
    <row r="670" spans="1:2">
      <c r="A670" s="212" t="s">
        <v>1206</v>
      </c>
      <c r="B670" s="200">
        <v>1</v>
      </c>
    </row>
    <row r="671" spans="1:2">
      <c r="A671" s="212" t="s">
        <v>1205</v>
      </c>
      <c r="B671" s="200">
        <v>2</v>
      </c>
    </row>
    <row r="672" spans="1:2">
      <c r="A672" s="212" t="s">
        <v>1202</v>
      </c>
      <c r="B672" s="200">
        <v>12</v>
      </c>
    </row>
    <row r="673" spans="1:2">
      <c r="A673" s="212" t="s">
        <v>1213</v>
      </c>
      <c r="B673" s="200">
        <v>1</v>
      </c>
    </row>
    <row r="674" spans="1:2">
      <c r="A674" s="212" t="s">
        <v>1435</v>
      </c>
      <c r="B674" s="200">
        <v>12</v>
      </c>
    </row>
    <row r="675" spans="1:2">
      <c r="A675" s="212" t="s">
        <v>1200</v>
      </c>
      <c r="B675" s="200">
        <v>210</v>
      </c>
    </row>
    <row r="676" spans="1:2">
      <c r="A676" s="212" t="s">
        <v>1436</v>
      </c>
      <c r="B676" s="200">
        <v>5</v>
      </c>
    </row>
    <row r="677" spans="1:2">
      <c r="A677" s="212" t="s">
        <v>1237</v>
      </c>
      <c r="B677" s="200">
        <v>323</v>
      </c>
    </row>
    <row r="678" spans="1:2">
      <c r="A678" s="212" t="s">
        <v>1236</v>
      </c>
      <c r="B678" s="200">
        <v>36</v>
      </c>
    </row>
    <row r="679" spans="1:2">
      <c r="A679" s="212" t="s">
        <v>1238</v>
      </c>
      <c r="B679" s="200">
        <v>4</v>
      </c>
    </row>
    <row r="680" spans="1:2">
      <c r="A680" s="212" t="s">
        <v>1141</v>
      </c>
      <c r="B680" s="200">
        <v>38</v>
      </c>
    </row>
    <row r="681" spans="1:2">
      <c r="A681" s="212" t="s">
        <v>1415</v>
      </c>
      <c r="B681" s="200">
        <v>16</v>
      </c>
    </row>
    <row r="682" spans="1:2">
      <c r="A682" s="212" t="s">
        <v>1378</v>
      </c>
      <c r="B682" s="200">
        <v>92</v>
      </c>
    </row>
    <row r="683" spans="1:2">
      <c r="A683" s="212" t="s">
        <v>1437</v>
      </c>
      <c r="B683" s="200">
        <v>42</v>
      </c>
    </row>
    <row r="684" spans="1:2">
      <c r="A684" s="212" t="s">
        <v>1438</v>
      </c>
      <c r="B684" s="200">
        <v>42</v>
      </c>
    </row>
    <row r="685" spans="1:2">
      <c r="A685" s="212" t="s">
        <v>1439</v>
      </c>
      <c r="B685" s="200">
        <v>39</v>
      </c>
    </row>
    <row r="686" spans="1:2">
      <c r="A686" s="212" t="s">
        <v>1440</v>
      </c>
      <c r="B686" s="200">
        <v>169</v>
      </c>
    </row>
    <row r="687" spans="1:2">
      <c r="A687" s="212" t="s">
        <v>1441</v>
      </c>
      <c r="B687" s="200">
        <v>72</v>
      </c>
    </row>
    <row r="688" spans="1:2">
      <c r="A688" s="212" t="s">
        <v>1442</v>
      </c>
      <c r="B688" s="200">
        <v>93</v>
      </c>
    </row>
    <row r="689" spans="1:2">
      <c r="A689" s="212" t="s">
        <v>1196</v>
      </c>
      <c r="B689" s="200">
        <v>3</v>
      </c>
    </row>
    <row r="690" spans="1:2">
      <c r="A690" s="212" t="s">
        <v>1188</v>
      </c>
      <c r="B690" s="200">
        <v>25</v>
      </c>
    </row>
    <row r="691" spans="1:2">
      <c r="A691" s="212" t="s">
        <v>1189</v>
      </c>
      <c r="B691" s="200">
        <v>30</v>
      </c>
    </row>
    <row r="692" spans="1:2">
      <c r="A692" s="212" t="s">
        <v>1443</v>
      </c>
      <c r="B692" s="200">
        <v>21</v>
      </c>
    </row>
    <row r="693" spans="1:2">
      <c r="A693" s="212" t="s">
        <v>1193</v>
      </c>
      <c r="B693" s="200">
        <v>26</v>
      </c>
    </row>
    <row r="694" spans="1:2">
      <c r="A694" s="212" t="s">
        <v>1444</v>
      </c>
      <c r="B694" s="200">
        <v>106</v>
      </c>
    </row>
    <row r="695" spans="1:2">
      <c r="A695" s="212" t="s">
        <v>1445</v>
      </c>
      <c r="B695" s="200">
        <v>500</v>
      </c>
    </row>
    <row r="696" spans="1:2">
      <c r="A696" s="212" t="s">
        <v>1197</v>
      </c>
      <c r="B696" s="200">
        <v>473</v>
      </c>
    </row>
    <row r="697" spans="1:2">
      <c r="A697" s="212" t="s">
        <v>1446</v>
      </c>
      <c r="B697" s="200">
        <v>5</v>
      </c>
    </row>
    <row r="698" spans="1:2" ht="34.5" customHeight="1">
      <c r="A698" s="212" t="s">
        <v>1447</v>
      </c>
      <c r="B698" s="200">
        <v>155</v>
      </c>
    </row>
    <row r="699" spans="1:2">
      <c r="A699" s="212" t="s">
        <v>1188</v>
      </c>
      <c r="B699" s="200">
        <v>26</v>
      </c>
    </row>
    <row r="700" spans="1:2">
      <c r="A700" s="212" t="s">
        <v>1189</v>
      </c>
      <c r="B700" s="200">
        <v>35</v>
      </c>
    </row>
    <row r="701" spans="1:2">
      <c r="A701" s="212" t="s">
        <v>1448</v>
      </c>
      <c r="B701" s="200">
        <v>14</v>
      </c>
    </row>
    <row r="702" spans="1:2">
      <c r="A702" s="212" t="s">
        <v>1182</v>
      </c>
      <c r="B702" s="200">
        <v>120</v>
      </c>
    </row>
    <row r="703" spans="1:2">
      <c r="A703" s="212" t="s">
        <v>1449</v>
      </c>
      <c r="B703" s="200">
        <v>30</v>
      </c>
    </row>
    <row r="704" spans="1:2">
      <c r="A704" s="212" t="s">
        <v>1450</v>
      </c>
      <c r="B704" s="200">
        <v>70</v>
      </c>
    </row>
    <row r="705" spans="1:2">
      <c r="A705" s="212" t="s">
        <v>1417</v>
      </c>
      <c r="B705" s="200">
        <v>3</v>
      </c>
    </row>
    <row r="706" spans="1:2" ht="36.75" customHeight="1">
      <c r="A706" s="212" t="s">
        <v>1451</v>
      </c>
      <c r="B706" s="200">
        <v>53</v>
      </c>
    </row>
    <row r="707" spans="1:2" ht="30" customHeight="1">
      <c r="A707" s="212" t="s">
        <v>1452</v>
      </c>
      <c r="B707" s="200">
        <v>47</v>
      </c>
    </row>
    <row r="708" spans="1:2">
      <c r="A708" s="212" t="s">
        <v>1183</v>
      </c>
      <c r="B708" s="200">
        <v>2</v>
      </c>
    </row>
    <row r="709" spans="1:2">
      <c r="A709" s="212" t="s">
        <v>1314</v>
      </c>
      <c r="B709" s="200">
        <v>52</v>
      </c>
    </row>
    <row r="710" spans="1:2">
      <c r="A710" s="212" t="s">
        <v>1181</v>
      </c>
      <c r="B710" s="200">
        <v>2</v>
      </c>
    </row>
    <row r="711" spans="1:2">
      <c r="A711" s="212" t="s">
        <v>1453</v>
      </c>
      <c r="B711" s="200">
        <v>100</v>
      </c>
    </row>
    <row r="712" spans="1:2">
      <c r="A712" s="212" t="s">
        <v>1180</v>
      </c>
      <c r="B712" s="200">
        <v>1</v>
      </c>
    </row>
    <row r="713" spans="1:2">
      <c r="A713" s="212" t="s">
        <v>1195</v>
      </c>
      <c r="B713" s="200">
        <v>13</v>
      </c>
    </row>
    <row r="714" spans="1:2">
      <c r="A714" s="212" t="s">
        <v>1322</v>
      </c>
      <c r="B714" s="200">
        <v>5</v>
      </c>
    </row>
    <row r="715" spans="1:2">
      <c r="A715" s="212" t="s">
        <v>1454</v>
      </c>
      <c r="B715" s="200">
        <v>6</v>
      </c>
    </row>
    <row r="716" spans="1:2">
      <c r="A716" s="212" t="s">
        <v>1455</v>
      </c>
      <c r="B716" s="200">
        <v>252</v>
      </c>
    </row>
    <row r="717" spans="1:2">
      <c r="A717" s="212" t="s">
        <v>1346</v>
      </c>
      <c r="B717" s="200">
        <v>69</v>
      </c>
    </row>
    <row r="718" spans="1:2">
      <c r="A718" s="212" t="s">
        <v>1177</v>
      </c>
      <c r="B718" s="200">
        <v>102</v>
      </c>
    </row>
    <row r="719" spans="1:2">
      <c r="A719" s="212" t="s">
        <v>1224</v>
      </c>
      <c r="B719" s="200">
        <v>144</v>
      </c>
    </row>
    <row r="720" spans="1:2">
      <c r="A720" s="212" t="s">
        <v>1225</v>
      </c>
      <c r="B720" s="200">
        <v>4</v>
      </c>
    </row>
    <row r="721" spans="1:2">
      <c r="A721" s="212" t="s">
        <v>1226</v>
      </c>
      <c r="B721" s="200">
        <v>78</v>
      </c>
    </row>
    <row r="722" spans="1:2">
      <c r="A722" s="212" t="s">
        <v>1227</v>
      </c>
      <c r="B722" s="200">
        <v>37</v>
      </c>
    </row>
    <row r="723" spans="1:2">
      <c r="A723" s="212" t="s">
        <v>1228</v>
      </c>
      <c r="B723" s="200">
        <v>349</v>
      </c>
    </row>
    <row r="724" spans="1:2">
      <c r="A724" s="212" t="s">
        <v>1229</v>
      </c>
      <c r="B724" s="200">
        <v>34</v>
      </c>
    </row>
    <row r="725" spans="1:2">
      <c r="A725" s="212" t="s">
        <v>1230</v>
      </c>
      <c r="B725" s="200">
        <v>17</v>
      </c>
    </row>
    <row r="726" spans="1:2">
      <c r="A726" s="212" t="s">
        <v>1231</v>
      </c>
      <c r="B726" s="200">
        <v>65</v>
      </c>
    </row>
    <row r="727" spans="1:2">
      <c r="A727" s="212" t="s">
        <v>1232</v>
      </c>
      <c r="B727" s="200">
        <v>93</v>
      </c>
    </row>
    <row r="728" spans="1:2">
      <c r="A728" s="212" t="s">
        <v>1233</v>
      </c>
      <c r="B728" s="200">
        <v>73</v>
      </c>
    </row>
    <row r="729" spans="1:2">
      <c r="A729" s="212" t="s">
        <v>1145</v>
      </c>
      <c r="B729" s="200">
        <v>8</v>
      </c>
    </row>
    <row r="730" spans="1:2">
      <c r="A730" s="212" t="s">
        <v>1152</v>
      </c>
      <c r="B730" s="200">
        <v>5</v>
      </c>
    </row>
    <row r="731" spans="1:2">
      <c r="A731" s="212" t="s">
        <v>1456</v>
      </c>
      <c r="B731" s="200">
        <v>5</v>
      </c>
    </row>
    <row r="732" spans="1:2">
      <c r="A732" s="212" t="s">
        <v>1164</v>
      </c>
      <c r="B732" s="200">
        <v>50</v>
      </c>
    </row>
    <row r="733" spans="1:2">
      <c r="A733" s="212" t="s">
        <v>1305</v>
      </c>
      <c r="B733" s="200">
        <v>8</v>
      </c>
    </row>
    <row r="734" spans="1:2">
      <c r="A734" s="212" t="s">
        <v>1168</v>
      </c>
      <c r="B734" s="200">
        <v>1</v>
      </c>
    </row>
    <row r="735" spans="1:2">
      <c r="A735" s="212" t="s">
        <v>1167</v>
      </c>
      <c r="B735" s="200">
        <v>43</v>
      </c>
    </row>
    <row r="736" spans="1:2">
      <c r="A736" s="212" t="s">
        <v>1169</v>
      </c>
      <c r="B736" s="200">
        <v>3</v>
      </c>
    </row>
    <row r="737" spans="1:2">
      <c r="A737" s="212" t="s">
        <v>1170</v>
      </c>
      <c r="B737" s="200">
        <v>1</v>
      </c>
    </row>
    <row r="738" spans="1:2">
      <c r="A738" s="212" t="s">
        <v>1335</v>
      </c>
      <c r="B738" s="200">
        <v>100</v>
      </c>
    </row>
    <row r="739" spans="1:2">
      <c r="A739" s="212" t="s">
        <v>1166</v>
      </c>
      <c r="B739" s="200">
        <v>7</v>
      </c>
    </row>
    <row r="740" spans="1:2">
      <c r="A740" s="212" t="s">
        <v>1457</v>
      </c>
      <c r="B740" s="200">
        <v>12</v>
      </c>
    </row>
    <row r="741" spans="1:2">
      <c r="A741" s="212" t="s">
        <v>1172</v>
      </c>
      <c r="B741" s="200">
        <v>7</v>
      </c>
    </row>
    <row r="742" spans="1:2">
      <c r="A742" s="212" t="s">
        <v>1163</v>
      </c>
      <c r="B742" s="200">
        <v>2</v>
      </c>
    </row>
    <row r="743" spans="1:2">
      <c r="A743" s="216" t="s">
        <v>1479</v>
      </c>
      <c r="B743" s="217">
        <v>4126</v>
      </c>
    </row>
    <row r="744" spans="1:2">
      <c r="A744" s="201" t="s">
        <v>1119</v>
      </c>
      <c r="B744" s="202">
        <v>228</v>
      </c>
    </row>
    <row r="745" spans="1:2">
      <c r="A745" s="201" t="s">
        <v>1121</v>
      </c>
      <c r="B745" s="202">
        <v>607</v>
      </c>
    </row>
    <row r="746" spans="1:2">
      <c r="A746" s="201" t="s">
        <v>1122</v>
      </c>
      <c r="B746" s="202">
        <v>399</v>
      </c>
    </row>
    <row r="747" spans="1:2">
      <c r="A747" s="201" t="s">
        <v>1123</v>
      </c>
      <c r="B747" s="202">
        <v>220</v>
      </c>
    </row>
    <row r="748" spans="1:2">
      <c r="A748" s="201" t="s">
        <v>1351</v>
      </c>
      <c r="B748" s="202">
        <v>261</v>
      </c>
    </row>
    <row r="749" spans="1:2">
      <c r="A749" s="201" t="s">
        <v>1124</v>
      </c>
      <c r="B749" s="202">
        <v>262</v>
      </c>
    </row>
    <row r="750" spans="1:2">
      <c r="A750" s="201" t="s">
        <v>1125</v>
      </c>
      <c r="B750" s="202">
        <v>16</v>
      </c>
    </row>
    <row r="751" spans="1:2">
      <c r="A751" s="201" t="s">
        <v>1126</v>
      </c>
      <c r="B751" s="202">
        <v>380</v>
      </c>
    </row>
    <row r="752" spans="1:2">
      <c r="A752" s="201" t="s">
        <v>1127</v>
      </c>
      <c r="B752" s="202">
        <v>136</v>
      </c>
    </row>
    <row r="753" spans="1:2">
      <c r="A753" s="201" t="s">
        <v>1128</v>
      </c>
      <c r="B753" s="202">
        <v>158</v>
      </c>
    </row>
    <row r="754" spans="1:2">
      <c r="A754" s="201" t="s">
        <v>1129</v>
      </c>
      <c r="B754" s="202">
        <v>100</v>
      </c>
    </row>
    <row r="755" spans="1:2">
      <c r="A755" s="201" t="s">
        <v>1130</v>
      </c>
      <c r="B755" s="202">
        <v>52</v>
      </c>
    </row>
    <row r="756" spans="1:2">
      <c r="A756" s="201" t="s">
        <v>1131</v>
      </c>
      <c r="B756" s="202">
        <v>105</v>
      </c>
    </row>
    <row r="757" spans="1:2">
      <c r="A757" s="201" t="s">
        <v>1132</v>
      </c>
      <c r="B757" s="202">
        <v>9</v>
      </c>
    </row>
    <row r="758" spans="1:2">
      <c r="A758" s="201" t="s">
        <v>1133</v>
      </c>
      <c r="B758" s="202">
        <v>12</v>
      </c>
    </row>
    <row r="759" spans="1:2">
      <c r="A759" s="201" t="s">
        <v>1458</v>
      </c>
      <c r="B759" s="202">
        <v>109</v>
      </c>
    </row>
    <row r="760" spans="1:2">
      <c r="A760" s="201" t="s">
        <v>1459</v>
      </c>
      <c r="B760" s="202">
        <v>5</v>
      </c>
    </row>
    <row r="761" spans="1:2">
      <c r="A761" s="201" t="s">
        <v>1134</v>
      </c>
      <c r="B761" s="202">
        <v>45</v>
      </c>
    </row>
    <row r="762" spans="1:2">
      <c r="A762" s="201" t="s">
        <v>1135</v>
      </c>
      <c r="B762" s="202">
        <v>126</v>
      </c>
    </row>
    <row r="763" spans="1:2">
      <c r="A763" s="201" t="s">
        <v>1352</v>
      </c>
      <c r="B763" s="202">
        <v>100</v>
      </c>
    </row>
    <row r="764" spans="1:2">
      <c r="A764" s="201" t="s">
        <v>1460</v>
      </c>
      <c r="B764" s="202">
        <v>21</v>
      </c>
    </row>
    <row r="765" spans="1:2">
      <c r="A765" s="201" t="s">
        <v>1136</v>
      </c>
      <c r="B765" s="202">
        <v>300</v>
      </c>
    </row>
    <row r="766" spans="1:2">
      <c r="A766" s="201" t="s">
        <v>1137</v>
      </c>
      <c r="B766" s="202">
        <v>30</v>
      </c>
    </row>
    <row r="767" spans="1:2">
      <c r="A767" s="201" t="s">
        <v>1354</v>
      </c>
      <c r="B767" s="202">
        <v>80</v>
      </c>
    </row>
    <row r="768" spans="1:2">
      <c r="A768" s="201" t="s">
        <v>1377</v>
      </c>
      <c r="B768" s="202">
        <v>70</v>
      </c>
    </row>
    <row r="769" spans="1:2">
      <c r="A769" s="201" t="s">
        <v>1138</v>
      </c>
      <c r="B769" s="202">
        <v>131</v>
      </c>
    </row>
    <row r="770" spans="1:2">
      <c r="A770" s="201" t="s">
        <v>1139</v>
      </c>
      <c r="B770" s="202">
        <v>32</v>
      </c>
    </row>
    <row r="771" spans="1:2">
      <c r="A771" s="201" t="s">
        <v>1141</v>
      </c>
      <c r="B771" s="202">
        <v>16</v>
      </c>
    </row>
    <row r="772" spans="1:2">
      <c r="A772" s="201" t="s">
        <v>1143</v>
      </c>
      <c r="B772" s="202">
        <v>12</v>
      </c>
    </row>
    <row r="773" spans="1:2">
      <c r="A773" s="201" t="s">
        <v>1144</v>
      </c>
      <c r="B773" s="202">
        <v>23</v>
      </c>
    </row>
    <row r="774" spans="1:2">
      <c r="A774" s="201" t="s">
        <v>1145</v>
      </c>
      <c r="B774" s="202">
        <v>21</v>
      </c>
    </row>
    <row r="775" spans="1:2">
      <c r="A775" s="201" t="s">
        <v>1146</v>
      </c>
      <c r="B775" s="202">
        <v>2</v>
      </c>
    </row>
    <row r="776" spans="1:2">
      <c r="A776" s="201" t="s">
        <v>1461</v>
      </c>
      <c r="B776" s="202">
        <v>58</v>
      </c>
    </row>
    <row r="777" spans="1:2">
      <c r="A777" s="201" t="s">
        <v>1137</v>
      </c>
      <c r="B777" s="202">
        <v>30</v>
      </c>
    </row>
    <row r="778" spans="1:2">
      <c r="A778" s="201" t="s">
        <v>1354</v>
      </c>
      <c r="B778" s="202">
        <v>80</v>
      </c>
    </row>
    <row r="779" spans="1:2">
      <c r="A779" s="201" t="s">
        <v>1377</v>
      </c>
      <c r="B779" s="202">
        <v>70</v>
      </c>
    </row>
    <row r="780" spans="1:2">
      <c r="A780" s="201" t="s">
        <v>1138</v>
      </c>
      <c r="B780" s="202">
        <v>131</v>
      </c>
    </row>
    <row r="781" spans="1:2">
      <c r="A781" s="201" t="s">
        <v>1139</v>
      </c>
      <c r="B781" s="202">
        <v>32</v>
      </c>
    </row>
    <row r="782" spans="1:2">
      <c r="A782" s="201" t="s">
        <v>1141</v>
      </c>
      <c r="B782" s="202">
        <v>16</v>
      </c>
    </row>
    <row r="783" spans="1:2">
      <c r="A783" s="201" t="s">
        <v>1143</v>
      </c>
      <c r="B783" s="202">
        <v>12</v>
      </c>
    </row>
    <row r="784" spans="1:2">
      <c r="A784" s="201" t="s">
        <v>1144</v>
      </c>
      <c r="B784" s="202">
        <v>23</v>
      </c>
    </row>
    <row r="785" spans="1:2">
      <c r="A785" s="201" t="s">
        <v>1145</v>
      </c>
      <c r="B785" s="202">
        <v>21</v>
      </c>
    </row>
    <row r="786" spans="1:2">
      <c r="A786" s="201" t="s">
        <v>1146</v>
      </c>
      <c r="B786" s="202">
        <v>2</v>
      </c>
    </row>
    <row r="787" spans="1:2">
      <c r="A787" s="201" t="s">
        <v>1461</v>
      </c>
      <c r="B787" s="202">
        <v>58</v>
      </c>
    </row>
  </sheetData>
  <mergeCells count="1">
    <mergeCell ref="A1:B1"/>
  </mergeCells>
  <phoneticPr fontId="3" type="noConversion"/>
  <printOptions horizontalCentered="1"/>
  <pageMargins left="0.70866141732283472" right="0.70866141732283472" top="0.74803149606299213" bottom="0.67" header="0.31496062992125984" footer="0.31496062992125984"/>
  <pageSetup paperSize="9" firstPageNumber="27" fitToHeight="0" orientation="portrait" useFirstPageNumber="1" r:id="rId1"/>
  <headerFooter>
    <oddFooter>&amp;C第 &amp;P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Zeros="0" workbookViewId="0">
      <selection sqref="A1:L1"/>
    </sheetView>
  </sheetViews>
  <sheetFormatPr defaultColWidth="9" defaultRowHeight="14.25"/>
  <cols>
    <col min="1" max="1" width="12.25" style="125" customWidth="1"/>
    <col min="2" max="2" width="6.375" style="125" customWidth="1"/>
    <col min="3" max="5" width="6.625" style="125" customWidth="1"/>
    <col min="6" max="6" width="6.125" style="125" customWidth="1"/>
    <col min="7" max="7" width="12.25" style="125" customWidth="1"/>
    <col min="8" max="8" width="6.375" style="125" customWidth="1"/>
    <col min="9" max="11" width="6.625" style="125" customWidth="1"/>
    <col min="12" max="12" width="6.125" style="125" customWidth="1"/>
    <col min="13" max="15" width="9" style="125" hidden="1" customWidth="1"/>
    <col min="16" max="16" width="0" style="125" hidden="1" customWidth="1"/>
    <col min="17" max="227" width="9" style="125"/>
    <col min="228" max="228" width="25.5" style="125" customWidth="1"/>
    <col min="229" max="229" width="8.5" style="125" bestFit="1" customWidth="1"/>
    <col min="230" max="230" width="9.5" style="125" bestFit="1" customWidth="1"/>
    <col min="231" max="231" width="6.75" style="125" bestFit="1" customWidth="1"/>
    <col min="232" max="232" width="22.25" style="125" bestFit="1" customWidth="1"/>
    <col min="233" max="234" width="9.5" style="125" bestFit="1" customWidth="1"/>
    <col min="235" max="235" width="7.375" style="125" bestFit="1" customWidth="1"/>
    <col min="236" max="236" width="12.625" style="125" bestFit="1" customWidth="1"/>
    <col min="237" max="483" width="9" style="125"/>
    <col min="484" max="484" width="25.5" style="125" customWidth="1"/>
    <col min="485" max="485" width="8.5" style="125" bestFit="1" customWidth="1"/>
    <col min="486" max="486" width="9.5" style="125" bestFit="1" customWidth="1"/>
    <col min="487" max="487" width="6.75" style="125" bestFit="1" customWidth="1"/>
    <col min="488" max="488" width="22.25" style="125" bestFit="1" customWidth="1"/>
    <col min="489" max="490" width="9.5" style="125" bestFit="1" customWidth="1"/>
    <col min="491" max="491" width="7.375" style="125" bestFit="1" customWidth="1"/>
    <col min="492" max="492" width="12.625" style="125" bestFit="1" customWidth="1"/>
    <col min="493" max="739" width="9" style="125"/>
    <col min="740" max="740" width="25.5" style="125" customWidth="1"/>
    <col min="741" max="741" width="8.5" style="125" bestFit="1" customWidth="1"/>
    <col min="742" max="742" width="9.5" style="125" bestFit="1" customWidth="1"/>
    <col min="743" max="743" width="6.75" style="125" bestFit="1" customWidth="1"/>
    <col min="744" max="744" width="22.25" style="125" bestFit="1" customWidth="1"/>
    <col min="745" max="746" width="9.5" style="125" bestFit="1" customWidth="1"/>
    <col min="747" max="747" width="7.375" style="125" bestFit="1" customWidth="1"/>
    <col min="748" max="748" width="12.625" style="125" bestFit="1" customWidth="1"/>
    <col min="749" max="995" width="9" style="125"/>
    <col min="996" max="996" width="25.5" style="125" customWidth="1"/>
    <col min="997" max="997" width="8.5" style="125" bestFit="1" customWidth="1"/>
    <col min="998" max="998" width="9.5" style="125" bestFit="1" customWidth="1"/>
    <col min="999" max="999" width="6.75" style="125" bestFit="1" customWidth="1"/>
    <col min="1000" max="1000" width="22.25" style="125" bestFit="1" customWidth="1"/>
    <col min="1001" max="1002" width="9.5" style="125" bestFit="1" customWidth="1"/>
    <col min="1003" max="1003" width="7.375" style="125" bestFit="1" customWidth="1"/>
    <col min="1004" max="1004" width="12.625" style="125" bestFit="1" customWidth="1"/>
    <col min="1005" max="1251" width="9" style="125"/>
    <col min="1252" max="1252" width="25.5" style="125" customWidth="1"/>
    <col min="1253" max="1253" width="8.5" style="125" bestFit="1" customWidth="1"/>
    <col min="1254" max="1254" width="9.5" style="125" bestFit="1" customWidth="1"/>
    <col min="1255" max="1255" width="6.75" style="125" bestFit="1" customWidth="1"/>
    <col min="1256" max="1256" width="22.25" style="125" bestFit="1" customWidth="1"/>
    <col min="1257" max="1258" width="9.5" style="125" bestFit="1" customWidth="1"/>
    <col min="1259" max="1259" width="7.375" style="125" bestFit="1" customWidth="1"/>
    <col min="1260" max="1260" width="12.625" style="125" bestFit="1" customWidth="1"/>
    <col min="1261" max="1507" width="9" style="125"/>
    <col min="1508" max="1508" width="25.5" style="125" customWidth="1"/>
    <col min="1509" max="1509" width="8.5" style="125" bestFit="1" customWidth="1"/>
    <col min="1510" max="1510" width="9.5" style="125" bestFit="1" customWidth="1"/>
    <col min="1511" max="1511" width="6.75" style="125" bestFit="1" customWidth="1"/>
    <col min="1512" max="1512" width="22.25" style="125" bestFit="1" customWidth="1"/>
    <col min="1513" max="1514" width="9.5" style="125" bestFit="1" customWidth="1"/>
    <col min="1515" max="1515" width="7.375" style="125" bestFit="1" customWidth="1"/>
    <col min="1516" max="1516" width="12.625" style="125" bestFit="1" customWidth="1"/>
    <col min="1517" max="1763" width="9" style="125"/>
    <col min="1764" max="1764" width="25.5" style="125" customWidth="1"/>
    <col min="1765" max="1765" width="8.5" style="125" bestFit="1" customWidth="1"/>
    <col min="1766" max="1766" width="9.5" style="125" bestFit="1" customWidth="1"/>
    <col min="1767" max="1767" width="6.75" style="125" bestFit="1" customWidth="1"/>
    <col min="1768" max="1768" width="22.25" style="125" bestFit="1" customWidth="1"/>
    <col min="1769" max="1770" width="9.5" style="125" bestFit="1" customWidth="1"/>
    <col min="1771" max="1771" width="7.375" style="125" bestFit="1" customWidth="1"/>
    <col min="1772" max="1772" width="12.625" style="125" bestFit="1" customWidth="1"/>
    <col min="1773" max="2019" width="9" style="125"/>
    <col min="2020" max="2020" width="25.5" style="125" customWidth="1"/>
    <col min="2021" max="2021" width="8.5" style="125" bestFit="1" customWidth="1"/>
    <col min="2022" max="2022" width="9.5" style="125" bestFit="1" customWidth="1"/>
    <col min="2023" max="2023" width="6.75" style="125" bestFit="1" customWidth="1"/>
    <col min="2024" max="2024" width="22.25" style="125" bestFit="1" customWidth="1"/>
    <col min="2025" max="2026" width="9.5" style="125" bestFit="1" customWidth="1"/>
    <col min="2027" max="2027" width="7.375" style="125" bestFit="1" customWidth="1"/>
    <col min="2028" max="2028" width="12.625" style="125" bestFit="1" customWidth="1"/>
    <col min="2029" max="2275" width="9" style="125"/>
    <col min="2276" max="2276" width="25.5" style="125" customWidth="1"/>
    <col min="2277" max="2277" width="8.5" style="125" bestFit="1" customWidth="1"/>
    <col min="2278" max="2278" width="9.5" style="125" bestFit="1" customWidth="1"/>
    <col min="2279" max="2279" width="6.75" style="125" bestFit="1" customWidth="1"/>
    <col min="2280" max="2280" width="22.25" style="125" bestFit="1" customWidth="1"/>
    <col min="2281" max="2282" width="9.5" style="125" bestFit="1" customWidth="1"/>
    <col min="2283" max="2283" width="7.375" style="125" bestFit="1" customWidth="1"/>
    <col min="2284" max="2284" width="12.625" style="125" bestFit="1" customWidth="1"/>
    <col min="2285" max="2531" width="9" style="125"/>
    <col min="2532" max="2532" width="25.5" style="125" customWidth="1"/>
    <col min="2533" max="2533" width="8.5" style="125" bestFit="1" customWidth="1"/>
    <col min="2534" max="2534" width="9.5" style="125" bestFit="1" customWidth="1"/>
    <col min="2535" max="2535" width="6.75" style="125" bestFit="1" customWidth="1"/>
    <col min="2536" max="2536" width="22.25" style="125" bestFit="1" customWidth="1"/>
    <col min="2537" max="2538" width="9.5" style="125" bestFit="1" customWidth="1"/>
    <col min="2539" max="2539" width="7.375" style="125" bestFit="1" customWidth="1"/>
    <col min="2540" max="2540" width="12.625" style="125" bestFit="1" customWidth="1"/>
    <col min="2541" max="2787" width="9" style="125"/>
    <col min="2788" max="2788" width="25.5" style="125" customWidth="1"/>
    <col min="2789" max="2789" width="8.5" style="125" bestFit="1" customWidth="1"/>
    <col min="2790" max="2790" width="9.5" style="125" bestFit="1" customWidth="1"/>
    <col min="2791" max="2791" width="6.75" style="125" bestFit="1" customWidth="1"/>
    <col min="2792" max="2792" width="22.25" style="125" bestFit="1" customWidth="1"/>
    <col min="2793" max="2794" width="9.5" style="125" bestFit="1" customWidth="1"/>
    <col min="2795" max="2795" width="7.375" style="125" bestFit="1" customWidth="1"/>
    <col min="2796" max="2796" width="12.625" style="125" bestFit="1" customWidth="1"/>
    <col min="2797" max="3043" width="9" style="125"/>
    <col min="3044" max="3044" width="25.5" style="125" customWidth="1"/>
    <col min="3045" max="3045" width="8.5" style="125" bestFit="1" customWidth="1"/>
    <col min="3046" max="3046" width="9.5" style="125" bestFit="1" customWidth="1"/>
    <col min="3047" max="3047" width="6.75" style="125" bestFit="1" customWidth="1"/>
    <col min="3048" max="3048" width="22.25" style="125" bestFit="1" customWidth="1"/>
    <col min="3049" max="3050" width="9.5" style="125" bestFit="1" customWidth="1"/>
    <col min="3051" max="3051" width="7.375" style="125" bestFit="1" customWidth="1"/>
    <col min="3052" max="3052" width="12.625" style="125" bestFit="1" customWidth="1"/>
    <col min="3053" max="3299" width="9" style="125"/>
    <col min="3300" max="3300" width="25.5" style="125" customWidth="1"/>
    <col min="3301" max="3301" width="8.5" style="125" bestFit="1" customWidth="1"/>
    <col min="3302" max="3302" width="9.5" style="125" bestFit="1" customWidth="1"/>
    <col min="3303" max="3303" width="6.75" style="125" bestFit="1" customWidth="1"/>
    <col min="3304" max="3304" width="22.25" style="125" bestFit="1" customWidth="1"/>
    <col min="3305" max="3306" width="9.5" style="125" bestFit="1" customWidth="1"/>
    <col min="3307" max="3307" width="7.375" style="125" bestFit="1" customWidth="1"/>
    <col min="3308" max="3308" width="12.625" style="125" bestFit="1" customWidth="1"/>
    <col min="3309" max="3555" width="9" style="125"/>
    <col min="3556" max="3556" width="25.5" style="125" customWidth="1"/>
    <col min="3557" max="3557" width="8.5" style="125" bestFit="1" customWidth="1"/>
    <col min="3558" max="3558" width="9.5" style="125" bestFit="1" customWidth="1"/>
    <col min="3559" max="3559" width="6.75" style="125" bestFit="1" customWidth="1"/>
    <col min="3560" max="3560" width="22.25" style="125" bestFit="1" customWidth="1"/>
    <col min="3561" max="3562" width="9.5" style="125" bestFit="1" customWidth="1"/>
    <col min="3563" max="3563" width="7.375" style="125" bestFit="1" customWidth="1"/>
    <col min="3564" max="3564" width="12.625" style="125" bestFit="1" customWidth="1"/>
    <col min="3565" max="3811" width="9" style="125"/>
    <col min="3812" max="3812" width="25.5" style="125" customWidth="1"/>
    <col min="3813" max="3813" width="8.5" style="125" bestFit="1" customWidth="1"/>
    <col min="3814" max="3814" width="9.5" style="125" bestFit="1" customWidth="1"/>
    <col min="3815" max="3815" width="6.75" style="125" bestFit="1" customWidth="1"/>
    <col min="3816" max="3816" width="22.25" style="125" bestFit="1" customWidth="1"/>
    <col min="3817" max="3818" width="9.5" style="125" bestFit="1" customWidth="1"/>
    <col min="3819" max="3819" width="7.375" style="125" bestFit="1" customWidth="1"/>
    <col min="3820" max="3820" width="12.625" style="125" bestFit="1" customWidth="1"/>
    <col min="3821" max="4067" width="9" style="125"/>
    <col min="4068" max="4068" width="25.5" style="125" customWidth="1"/>
    <col min="4069" max="4069" width="8.5" style="125" bestFit="1" customWidth="1"/>
    <col min="4070" max="4070" width="9.5" style="125" bestFit="1" customWidth="1"/>
    <col min="4071" max="4071" width="6.75" style="125" bestFit="1" customWidth="1"/>
    <col min="4072" max="4072" width="22.25" style="125" bestFit="1" customWidth="1"/>
    <col min="4073" max="4074" width="9.5" style="125" bestFit="1" customWidth="1"/>
    <col min="4075" max="4075" width="7.375" style="125" bestFit="1" customWidth="1"/>
    <col min="4076" max="4076" width="12.625" style="125" bestFit="1" customWidth="1"/>
    <col min="4077" max="4323" width="9" style="125"/>
    <col min="4324" max="4324" width="25.5" style="125" customWidth="1"/>
    <col min="4325" max="4325" width="8.5" style="125" bestFit="1" customWidth="1"/>
    <col min="4326" max="4326" width="9.5" style="125" bestFit="1" customWidth="1"/>
    <col min="4327" max="4327" width="6.75" style="125" bestFit="1" customWidth="1"/>
    <col min="4328" max="4328" width="22.25" style="125" bestFit="1" customWidth="1"/>
    <col min="4329" max="4330" width="9.5" style="125" bestFit="1" customWidth="1"/>
    <col min="4331" max="4331" width="7.375" style="125" bestFit="1" customWidth="1"/>
    <col min="4332" max="4332" width="12.625" style="125" bestFit="1" customWidth="1"/>
    <col min="4333" max="4579" width="9" style="125"/>
    <col min="4580" max="4580" width="25.5" style="125" customWidth="1"/>
    <col min="4581" max="4581" width="8.5" style="125" bestFit="1" customWidth="1"/>
    <col min="4582" max="4582" width="9.5" style="125" bestFit="1" customWidth="1"/>
    <col min="4583" max="4583" width="6.75" style="125" bestFit="1" customWidth="1"/>
    <col min="4584" max="4584" width="22.25" style="125" bestFit="1" customWidth="1"/>
    <col min="4585" max="4586" width="9.5" style="125" bestFit="1" customWidth="1"/>
    <col min="4587" max="4587" width="7.375" style="125" bestFit="1" customWidth="1"/>
    <col min="4588" max="4588" width="12.625" style="125" bestFit="1" customWidth="1"/>
    <col min="4589" max="4835" width="9" style="125"/>
    <col min="4836" max="4836" width="25.5" style="125" customWidth="1"/>
    <col min="4837" max="4837" width="8.5" style="125" bestFit="1" customWidth="1"/>
    <col min="4838" max="4838" width="9.5" style="125" bestFit="1" customWidth="1"/>
    <col min="4839" max="4839" width="6.75" style="125" bestFit="1" customWidth="1"/>
    <col min="4840" max="4840" width="22.25" style="125" bestFit="1" customWidth="1"/>
    <col min="4841" max="4842" width="9.5" style="125" bestFit="1" customWidth="1"/>
    <col min="4843" max="4843" width="7.375" style="125" bestFit="1" customWidth="1"/>
    <col min="4844" max="4844" width="12.625" style="125" bestFit="1" customWidth="1"/>
    <col min="4845" max="5091" width="9" style="125"/>
    <col min="5092" max="5092" width="25.5" style="125" customWidth="1"/>
    <col min="5093" max="5093" width="8.5" style="125" bestFit="1" customWidth="1"/>
    <col min="5094" max="5094" width="9.5" style="125" bestFit="1" customWidth="1"/>
    <col min="5095" max="5095" width="6.75" style="125" bestFit="1" customWidth="1"/>
    <col min="5096" max="5096" width="22.25" style="125" bestFit="1" customWidth="1"/>
    <col min="5097" max="5098" width="9.5" style="125" bestFit="1" customWidth="1"/>
    <col min="5099" max="5099" width="7.375" style="125" bestFit="1" customWidth="1"/>
    <col min="5100" max="5100" width="12.625" style="125" bestFit="1" customWidth="1"/>
    <col min="5101" max="5347" width="9" style="125"/>
    <col min="5348" max="5348" width="25.5" style="125" customWidth="1"/>
    <col min="5349" max="5349" width="8.5" style="125" bestFit="1" customWidth="1"/>
    <col min="5350" max="5350" width="9.5" style="125" bestFit="1" customWidth="1"/>
    <col min="5351" max="5351" width="6.75" style="125" bestFit="1" customWidth="1"/>
    <col min="5352" max="5352" width="22.25" style="125" bestFit="1" customWidth="1"/>
    <col min="5353" max="5354" width="9.5" style="125" bestFit="1" customWidth="1"/>
    <col min="5355" max="5355" width="7.375" style="125" bestFit="1" customWidth="1"/>
    <col min="5356" max="5356" width="12.625" style="125" bestFit="1" customWidth="1"/>
    <col min="5357" max="5603" width="9" style="125"/>
    <col min="5604" max="5604" width="25.5" style="125" customWidth="1"/>
    <col min="5605" max="5605" width="8.5" style="125" bestFit="1" customWidth="1"/>
    <col min="5606" max="5606" width="9.5" style="125" bestFit="1" customWidth="1"/>
    <col min="5607" max="5607" width="6.75" style="125" bestFit="1" customWidth="1"/>
    <col min="5608" max="5608" width="22.25" style="125" bestFit="1" customWidth="1"/>
    <col min="5609" max="5610" width="9.5" style="125" bestFit="1" customWidth="1"/>
    <col min="5611" max="5611" width="7.375" style="125" bestFit="1" customWidth="1"/>
    <col min="5612" max="5612" width="12.625" style="125" bestFit="1" customWidth="1"/>
    <col min="5613" max="5859" width="9" style="125"/>
    <col min="5860" max="5860" width="25.5" style="125" customWidth="1"/>
    <col min="5861" max="5861" width="8.5" style="125" bestFit="1" customWidth="1"/>
    <col min="5862" max="5862" width="9.5" style="125" bestFit="1" customWidth="1"/>
    <col min="5863" max="5863" width="6.75" style="125" bestFit="1" customWidth="1"/>
    <col min="5864" max="5864" width="22.25" style="125" bestFit="1" customWidth="1"/>
    <col min="5865" max="5866" width="9.5" style="125" bestFit="1" customWidth="1"/>
    <col min="5867" max="5867" width="7.375" style="125" bestFit="1" customWidth="1"/>
    <col min="5868" max="5868" width="12.625" style="125" bestFit="1" customWidth="1"/>
    <col min="5869" max="6115" width="9" style="125"/>
    <col min="6116" max="6116" width="25.5" style="125" customWidth="1"/>
    <col min="6117" max="6117" width="8.5" style="125" bestFit="1" customWidth="1"/>
    <col min="6118" max="6118" width="9.5" style="125" bestFit="1" customWidth="1"/>
    <col min="6119" max="6119" width="6.75" style="125" bestFit="1" customWidth="1"/>
    <col min="6120" max="6120" width="22.25" style="125" bestFit="1" customWidth="1"/>
    <col min="6121" max="6122" width="9.5" style="125" bestFit="1" customWidth="1"/>
    <col min="6123" max="6123" width="7.375" style="125" bestFit="1" customWidth="1"/>
    <col min="6124" max="6124" width="12.625" style="125" bestFit="1" customWidth="1"/>
    <col min="6125" max="6371" width="9" style="125"/>
    <col min="6372" max="6372" width="25.5" style="125" customWidth="1"/>
    <col min="6373" max="6373" width="8.5" style="125" bestFit="1" customWidth="1"/>
    <col min="6374" max="6374" width="9.5" style="125" bestFit="1" customWidth="1"/>
    <col min="6375" max="6375" width="6.75" style="125" bestFit="1" customWidth="1"/>
    <col min="6376" max="6376" width="22.25" style="125" bestFit="1" customWidth="1"/>
    <col min="6377" max="6378" width="9.5" style="125" bestFit="1" customWidth="1"/>
    <col min="6379" max="6379" width="7.375" style="125" bestFit="1" customWidth="1"/>
    <col min="6380" max="6380" width="12.625" style="125" bestFit="1" customWidth="1"/>
    <col min="6381" max="6627" width="9" style="125"/>
    <col min="6628" max="6628" width="25.5" style="125" customWidth="1"/>
    <col min="6629" max="6629" width="8.5" style="125" bestFit="1" customWidth="1"/>
    <col min="6630" max="6630" width="9.5" style="125" bestFit="1" customWidth="1"/>
    <col min="6631" max="6631" width="6.75" style="125" bestFit="1" customWidth="1"/>
    <col min="6632" max="6632" width="22.25" style="125" bestFit="1" customWidth="1"/>
    <col min="6633" max="6634" width="9.5" style="125" bestFit="1" customWidth="1"/>
    <col min="6635" max="6635" width="7.375" style="125" bestFit="1" customWidth="1"/>
    <col min="6636" max="6636" width="12.625" style="125" bestFit="1" customWidth="1"/>
    <col min="6637" max="6883" width="9" style="125"/>
    <col min="6884" max="6884" width="25.5" style="125" customWidth="1"/>
    <col min="6885" max="6885" width="8.5" style="125" bestFit="1" customWidth="1"/>
    <col min="6886" max="6886" width="9.5" style="125" bestFit="1" customWidth="1"/>
    <col min="6887" max="6887" width="6.75" style="125" bestFit="1" customWidth="1"/>
    <col min="6888" max="6888" width="22.25" style="125" bestFit="1" customWidth="1"/>
    <col min="6889" max="6890" width="9.5" style="125" bestFit="1" customWidth="1"/>
    <col min="6891" max="6891" width="7.375" style="125" bestFit="1" customWidth="1"/>
    <col min="6892" max="6892" width="12.625" style="125" bestFit="1" customWidth="1"/>
    <col min="6893" max="7139" width="9" style="125"/>
    <col min="7140" max="7140" width="25.5" style="125" customWidth="1"/>
    <col min="7141" max="7141" width="8.5" style="125" bestFit="1" customWidth="1"/>
    <col min="7142" max="7142" width="9.5" style="125" bestFit="1" customWidth="1"/>
    <col min="7143" max="7143" width="6.75" style="125" bestFit="1" customWidth="1"/>
    <col min="7144" max="7144" width="22.25" style="125" bestFit="1" customWidth="1"/>
    <col min="7145" max="7146" width="9.5" style="125" bestFit="1" customWidth="1"/>
    <col min="7147" max="7147" width="7.375" style="125" bestFit="1" customWidth="1"/>
    <col min="7148" max="7148" width="12.625" style="125" bestFit="1" customWidth="1"/>
    <col min="7149" max="7395" width="9" style="125"/>
    <col min="7396" max="7396" width="25.5" style="125" customWidth="1"/>
    <col min="7397" max="7397" width="8.5" style="125" bestFit="1" customWidth="1"/>
    <col min="7398" max="7398" width="9.5" style="125" bestFit="1" customWidth="1"/>
    <col min="7399" max="7399" width="6.75" style="125" bestFit="1" customWidth="1"/>
    <col min="7400" max="7400" width="22.25" style="125" bestFit="1" customWidth="1"/>
    <col min="7401" max="7402" width="9.5" style="125" bestFit="1" customWidth="1"/>
    <col min="7403" max="7403" width="7.375" style="125" bestFit="1" customWidth="1"/>
    <col min="7404" max="7404" width="12.625" style="125" bestFit="1" customWidth="1"/>
    <col min="7405" max="7651" width="9" style="125"/>
    <col min="7652" max="7652" width="25.5" style="125" customWidth="1"/>
    <col min="7653" max="7653" width="8.5" style="125" bestFit="1" customWidth="1"/>
    <col min="7654" max="7654" width="9.5" style="125" bestFit="1" customWidth="1"/>
    <col min="7655" max="7655" width="6.75" style="125" bestFit="1" customWidth="1"/>
    <col min="7656" max="7656" width="22.25" style="125" bestFit="1" customWidth="1"/>
    <col min="7657" max="7658" width="9.5" style="125" bestFit="1" customWidth="1"/>
    <col min="7659" max="7659" width="7.375" style="125" bestFit="1" customWidth="1"/>
    <col min="7660" max="7660" width="12.625" style="125" bestFit="1" customWidth="1"/>
    <col min="7661" max="7907" width="9" style="125"/>
    <col min="7908" max="7908" width="25.5" style="125" customWidth="1"/>
    <col min="7909" max="7909" width="8.5" style="125" bestFit="1" customWidth="1"/>
    <col min="7910" max="7910" width="9.5" style="125" bestFit="1" customWidth="1"/>
    <col min="7911" max="7911" width="6.75" style="125" bestFit="1" customWidth="1"/>
    <col min="7912" max="7912" width="22.25" style="125" bestFit="1" customWidth="1"/>
    <col min="7913" max="7914" width="9.5" style="125" bestFit="1" customWidth="1"/>
    <col min="7915" max="7915" width="7.375" style="125" bestFit="1" customWidth="1"/>
    <col min="7916" max="7916" width="12.625" style="125" bestFit="1" customWidth="1"/>
    <col min="7917" max="8163" width="9" style="125"/>
    <col min="8164" max="8164" width="25.5" style="125" customWidth="1"/>
    <col min="8165" max="8165" width="8.5" style="125" bestFit="1" customWidth="1"/>
    <col min="8166" max="8166" width="9.5" style="125" bestFit="1" customWidth="1"/>
    <col min="8167" max="8167" width="6.75" style="125" bestFit="1" customWidth="1"/>
    <col min="8168" max="8168" width="22.25" style="125" bestFit="1" customWidth="1"/>
    <col min="8169" max="8170" width="9.5" style="125" bestFit="1" customWidth="1"/>
    <col min="8171" max="8171" width="7.375" style="125" bestFit="1" customWidth="1"/>
    <col min="8172" max="8172" width="12.625" style="125" bestFit="1" customWidth="1"/>
    <col min="8173" max="8419" width="9" style="125"/>
    <col min="8420" max="8420" width="25.5" style="125" customWidth="1"/>
    <col min="8421" max="8421" width="8.5" style="125" bestFit="1" customWidth="1"/>
    <col min="8422" max="8422" width="9.5" style="125" bestFit="1" customWidth="1"/>
    <col min="8423" max="8423" width="6.75" style="125" bestFit="1" customWidth="1"/>
    <col min="8424" max="8424" width="22.25" style="125" bestFit="1" customWidth="1"/>
    <col min="8425" max="8426" width="9.5" style="125" bestFit="1" customWidth="1"/>
    <col min="8427" max="8427" width="7.375" style="125" bestFit="1" customWidth="1"/>
    <col min="8428" max="8428" width="12.625" style="125" bestFit="1" customWidth="1"/>
    <col min="8429" max="8675" width="9" style="125"/>
    <col min="8676" max="8676" width="25.5" style="125" customWidth="1"/>
    <col min="8677" max="8677" width="8.5" style="125" bestFit="1" customWidth="1"/>
    <col min="8678" max="8678" width="9.5" style="125" bestFit="1" customWidth="1"/>
    <col min="8679" max="8679" width="6.75" style="125" bestFit="1" customWidth="1"/>
    <col min="8680" max="8680" width="22.25" style="125" bestFit="1" customWidth="1"/>
    <col min="8681" max="8682" width="9.5" style="125" bestFit="1" customWidth="1"/>
    <col min="8683" max="8683" width="7.375" style="125" bestFit="1" customWidth="1"/>
    <col min="8684" max="8684" width="12.625" style="125" bestFit="1" customWidth="1"/>
    <col min="8685" max="8931" width="9" style="125"/>
    <col min="8932" max="8932" width="25.5" style="125" customWidth="1"/>
    <col min="8933" max="8933" width="8.5" style="125" bestFit="1" customWidth="1"/>
    <col min="8934" max="8934" width="9.5" style="125" bestFit="1" customWidth="1"/>
    <col min="8935" max="8935" width="6.75" style="125" bestFit="1" customWidth="1"/>
    <col min="8936" max="8936" width="22.25" style="125" bestFit="1" customWidth="1"/>
    <col min="8937" max="8938" width="9.5" style="125" bestFit="1" customWidth="1"/>
    <col min="8939" max="8939" width="7.375" style="125" bestFit="1" customWidth="1"/>
    <col min="8940" max="8940" width="12.625" style="125" bestFit="1" customWidth="1"/>
    <col min="8941" max="9187" width="9" style="125"/>
    <col min="9188" max="9188" width="25.5" style="125" customWidth="1"/>
    <col min="9189" max="9189" width="8.5" style="125" bestFit="1" customWidth="1"/>
    <col min="9190" max="9190" width="9.5" style="125" bestFit="1" customWidth="1"/>
    <col min="9191" max="9191" width="6.75" style="125" bestFit="1" customWidth="1"/>
    <col min="9192" max="9192" width="22.25" style="125" bestFit="1" customWidth="1"/>
    <col min="9193" max="9194" width="9.5" style="125" bestFit="1" customWidth="1"/>
    <col min="9195" max="9195" width="7.375" style="125" bestFit="1" customWidth="1"/>
    <col min="9196" max="9196" width="12.625" style="125" bestFit="1" customWidth="1"/>
    <col min="9197" max="9443" width="9" style="125"/>
    <col min="9444" max="9444" width="25.5" style="125" customWidth="1"/>
    <col min="9445" max="9445" width="8.5" style="125" bestFit="1" customWidth="1"/>
    <col min="9446" max="9446" width="9.5" style="125" bestFit="1" customWidth="1"/>
    <col min="9447" max="9447" width="6.75" style="125" bestFit="1" customWidth="1"/>
    <col min="9448" max="9448" width="22.25" style="125" bestFit="1" customWidth="1"/>
    <col min="9449" max="9450" width="9.5" style="125" bestFit="1" customWidth="1"/>
    <col min="9451" max="9451" width="7.375" style="125" bestFit="1" customWidth="1"/>
    <col min="9452" max="9452" width="12.625" style="125" bestFit="1" customWidth="1"/>
    <col min="9453" max="9699" width="9" style="125"/>
    <col min="9700" max="9700" width="25.5" style="125" customWidth="1"/>
    <col min="9701" max="9701" width="8.5" style="125" bestFit="1" customWidth="1"/>
    <col min="9702" max="9702" width="9.5" style="125" bestFit="1" customWidth="1"/>
    <col min="9703" max="9703" width="6.75" style="125" bestFit="1" customWidth="1"/>
    <col min="9704" max="9704" width="22.25" style="125" bestFit="1" customWidth="1"/>
    <col min="9705" max="9706" width="9.5" style="125" bestFit="1" customWidth="1"/>
    <col min="9707" max="9707" width="7.375" style="125" bestFit="1" customWidth="1"/>
    <col min="9708" max="9708" width="12.625" style="125" bestFit="1" customWidth="1"/>
    <col min="9709" max="9955" width="9" style="125"/>
    <col min="9956" max="9956" width="25.5" style="125" customWidth="1"/>
    <col min="9957" max="9957" width="8.5" style="125" bestFit="1" customWidth="1"/>
    <col min="9958" max="9958" width="9.5" style="125" bestFit="1" customWidth="1"/>
    <col min="9959" max="9959" width="6.75" style="125" bestFit="1" customWidth="1"/>
    <col min="9960" max="9960" width="22.25" style="125" bestFit="1" customWidth="1"/>
    <col min="9961" max="9962" width="9.5" style="125" bestFit="1" customWidth="1"/>
    <col min="9963" max="9963" width="7.375" style="125" bestFit="1" customWidth="1"/>
    <col min="9964" max="9964" width="12.625" style="125" bestFit="1" customWidth="1"/>
    <col min="9965" max="10211" width="9" style="125"/>
    <col min="10212" max="10212" width="25.5" style="125" customWidth="1"/>
    <col min="10213" max="10213" width="8.5" style="125" bestFit="1" customWidth="1"/>
    <col min="10214" max="10214" width="9.5" style="125" bestFit="1" customWidth="1"/>
    <col min="10215" max="10215" width="6.75" style="125" bestFit="1" customWidth="1"/>
    <col min="10216" max="10216" width="22.25" style="125" bestFit="1" customWidth="1"/>
    <col min="10217" max="10218" width="9.5" style="125" bestFit="1" customWidth="1"/>
    <col min="10219" max="10219" width="7.375" style="125" bestFit="1" customWidth="1"/>
    <col min="10220" max="10220" width="12.625" style="125" bestFit="1" customWidth="1"/>
    <col min="10221" max="10467" width="9" style="125"/>
    <col min="10468" max="10468" width="25.5" style="125" customWidth="1"/>
    <col min="10469" max="10469" width="8.5" style="125" bestFit="1" customWidth="1"/>
    <col min="10470" max="10470" width="9.5" style="125" bestFit="1" customWidth="1"/>
    <col min="10471" max="10471" width="6.75" style="125" bestFit="1" customWidth="1"/>
    <col min="10472" max="10472" width="22.25" style="125" bestFit="1" customWidth="1"/>
    <col min="10473" max="10474" width="9.5" style="125" bestFit="1" customWidth="1"/>
    <col min="10475" max="10475" width="7.375" style="125" bestFit="1" customWidth="1"/>
    <col min="10476" max="10476" width="12.625" style="125" bestFit="1" customWidth="1"/>
    <col min="10477" max="10723" width="9" style="125"/>
    <col min="10724" max="10724" width="25.5" style="125" customWidth="1"/>
    <col min="10725" max="10725" width="8.5" style="125" bestFit="1" customWidth="1"/>
    <col min="10726" max="10726" width="9.5" style="125" bestFit="1" customWidth="1"/>
    <col min="10727" max="10727" width="6.75" style="125" bestFit="1" customWidth="1"/>
    <col min="10728" max="10728" width="22.25" style="125" bestFit="1" customWidth="1"/>
    <col min="10729" max="10730" width="9.5" style="125" bestFit="1" customWidth="1"/>
    <col min="10731" max="10731" width="7.375" style="125" bestFit="1" customWidth="1"/>
    <col min="10732" max="10732" width="12.625" style="125" bestFit="1" customWidth="1"/>
    <col min="10733" max="10979" width="9" style="125"/>
    <col min="10980" max="10980" width="25.5" style="125" customWidth="1"/>
    <col min="10981" max="10981" width="8.5" style="125" bestFit="1" customWidth="1"/>
    <col min="10982" max="10982" width="9.5" style="125" bestFit="1" customWidth="1"/>
    <col min="10983" max="10983" width="6.75" style="125" bestFit="1" customWidth="1"/>
    <col min="10984" max="10984" width="22.25" style="125" bestFit="1" customWidth="1"/>
    <col min="10985" max="10986" width="9.5" style="125" bestFit="1" customWidth="1"/>
    <col min="10987" max="10987" width="7.375" style="125" bestFit="1" customWidth="1"/>
    <col min="10988" max="10988" width="12.625" style="125" bestFit="1" customWidth="1"/>
    <col min="10989" max="11235" width="9" style="125"/>
    <col min="11236" max="11236" width="25.5" style="125" customWidth="1"/>
    <col min="11237" max="11237" width="8.5" style="125" bestFit="1" customWidth="1"/>
    <col min="11238" max="11238" width="9.5" style="125" bestFit="1" customWidth="1"/>
    <col min="11239" max="11239" width="6.75" style="125" bestFit="1" customWidth="1"/>
    <col min="11240" max="11240" width="22.25" style="125" bestFit="1" customWidth="1"/>
    <col min="11241" max="11242" width="9.5" style="125" bestFit="1" customWidth="1"/>
    <col min="11243" max="11243" width="7.375" style="125" bestFit="1" customWidth="1"/>
    <col min="11244" max="11244" width="12.625" style="125" bestFit="1" customWidth="1"/>
    <col min="11245" max="11491" width="9" style="125"/>
    <col min="11492" max="11492" width="25.5" style="125" customWidth="1"/>
    <col min="11493" max="11493" width="8.5" style="125" bestFit="1" customWidth="1"/>
    <col min="11494" max="11494" width="9.5" style="125" bestFit="1" customWidth="1"/>
    <col min="11495" max="11495" width="6.75" style="125" bestFit="1" customWidth="1"/>
    <col min="11496" max="11496" width="22.25" style="125" bestFit="1" customWidth="1"/>
    <col min="11497" max="11498" width="9.5" style="125" bestFit="1" customWidth="1"/>
    <col min="11499" max="11499" width="7.375" style="125" bestFit="1" customWidth="1"/>
    <col min="11500" max="11500" width="12.625" style="125" bestFit="1" customWidth="1"/>
    <col min="11501" max="11747" width="9" style="125"/>
    <col min="11748" max="11748" width="25.5" style="125" customWidth="1"/>
    <col min="11749" max="11749" width="8.5" style="125" bestFit="1" customWidth="1"/>
    <col min="11750" max="11750" width="9.5" style="125" bestFit="1" customWidth="1"/>
    <col min="11751" max="11751" width="6.75" style="125" bestFit="1" customWidth="1"/>
    <col min="11752" max="11752" width="22.25" style="125" bestFit="1" customWidth="1"/>
    <col min="11753" max="11754" width="9.5" style="125" bestFit="1" customWidth="1"/>
    <col min="11755" max="11755" width="7.375" style="125" bestFit="1" customWidth="1"/>
    <col min="11756" max="11756" width="12.625" style="125" bestFit="1" customWidth="1"/>
    <col min="11757" max="12003" width="9" style="125"/>
    <col min="12004" max="12004" width="25.5" style="125" customWidth="1"/>
    <col min="12005" max="12005" width="8.5" style="125" bestFit="1" customWidth="1"/>
    <col min="12006" max="12006" width="9.5" style="125" bestFit="1" customWidth="1"/>
    <col min="12007" max="12007" width="6.75" style="125" bestFit="1" customWidth="1"/>
    <col min="12008" max="12008" width="22.25" style="125" bestFit="1" customWidth="1"/>
    <col min="12009" max="12010" width="9.5" style="125" bestFit="1" customWidth="1"/>
    <col min="12011" max="12011" width="7.375" style="125" bestFit="1" customWidth="1"/>
    <col min="12012" max="12012" width="12.625" style="125" bestFit="1" customWidth="1"/>
    <col min="12013" max="12259" width="9" style="125"/>
    <col min="12260" max="12260" width="25.5" style="125" customWidth="1"/>
    <col min="12261" max="12261" width="8.5" style="125" bestFit="1" customWidth="1"/>
    <col min="12262" max="12262" width="9.5" style="125" bestFit="1" customWidth="1"/>
    <col min="12263" max="12263" width="6.75" style="125" bestFit="1" customWidth="1"/>
    <col min="12264" max="12264" width="22.25" style="125" bestFit="1" customWidth="1"/>
    <col min="12265" max="12266" width="9.5" style="125" bestFit="1" customWidth="1"/>
    <col min="12267" max="12267" width="7.375" style="125" bestFit="1" customWidth="1"/>
    <col min="12268" max="12268" width="12.625" style="125" bestFit="1" customWidth="1"/>
    <col min="12269" max="12515" width="9" style="125"/>
    <col min="12516" max="12516" width="25.5" style="125" customWidth="1"/>
    <col min="12517" max="12517" width="8.5" style="125" bestFit="1" customWidth="1"/>
    <col min="12518" max="12518" width="9.5" style="125" bestFit="1" customWidth="1"/>
    <col min="12519" max="12519" width="6.75" style="125" bestFit="1" customWidth="1"/>
    <col min="12520" max="12520" width="22.25" style="125" bestFit="1" customWidth="1"/>
    <col min="12521" max="12522" width="9.5" style="125" bestFit="1" customWidth="1"/>
    <col min="12523" max="12523" width="7.375" style="125" bestFit="1" customWidth="1"/>
    <col min="12524" max="12524" width="12.625" style="125" bestFit="1" customWidth="1"/>
    <col min="12525" max="12771" width="9" style="125"/>
    <col min="12772" max="12772" width="25.5" style="125" customWidth="1"/>
    <col min="12773" max="12773" width="8.5" style="125" bestFit="1" customWidth="1"/>
    <col min="12774" max="12774" width="9.5" style="125" bestFit="1" customWidth="1"/>
    <col min="12775" max="12775" width="6.75" style="125" bestFit="1" customWidth="1"/>
    <col min="12776" max="12776" width="22.25" style="125" bestFit="1" customWidth="1"/>
    <col min="12777" max="12778" width="9.5" style="125" bestFit="1" customWidth="1"/>
    <col min="12779" max="12779" width="7.375" style="125" bestFit="1" customWidth="1"/>
    <col min="12780" max="12780" width="12.625" style="125" bestFit="1" customWidth="1"/>
    <col min="12781" max="13027" width="9" style="125"/>
    <col min="13028" max="13028" width="25.5" style="125" customWidth="1"/>
    <col min="13029" max="13029" width="8.5" style="125" bestFit="1" customWidth="1"/>
    <col min="13030" max="13030" width="9.5" style="125" bestFit="1" customWidth="1"/>
    <col min="13031" max="13031" width="6.75" style="125" bestFit="1" customWidth="1"/>
    <col min="13032" max="13032" width="22.25" style="125" bestFit="1" customWidth="1"/>
    <col min="13033" max="13034" width="9.5" style="125" bestFit="1" customWidth="1"/>
    <col min="13035" max="13035" width="7.375" style="125" bestFit="1" customWidth="1"/>
    <col min="13036" max="13036" width="12.625" style="125" bestFit="1" customWidth="1"/>
    <col min="13037" max="13283" width="9" style="125"/>
    <col min="13284" max="13284" width="25.5" style="125" customWidth="1"/>
    <col min="13285" max="13285" width="8.5" style="125" bestFit="1" customWidth="1"/>
    <col min="13286" max="13286" width="9.5" style="125" bestFit="1" customWidth="1"/>
    <col min="13287" max="13287" width="6.75" style="125" bestFit="1" customWidth="1"/>
    <col min="13288" max="13288" width="22.25" style="125" bestFit="1" customWidth="1"/>
    <col min="13289" max="13290" width="9.5" style="125" bestFit="1" customWidth="1"/>
    <col min="13291" max="13291" width="7.375" style="125" bestFit="1" customWidth="1"/>
    <col min="13292" max="13292" width="12.625" style="125" bestFit="1" customWidth="1"/>
    <col min="13293" max="13539" width="9" style="125"/>
    <col min="13540" max="13540" width="25.5" style="125" customWidth="1"/>
    <col min="13541" max="13541" width="8.5" style="125" bestFit="1" customWidth="1"/>
    <col min="13542" max="13542" width="9.5" style="125" bestFit="1" customWidth="1"/>
    <col min="13543" max="13543" width="6.75" style="125" bestFit="1" customWidth="1"/>
    <col min="13544" max="13544" width="22.25" style="125" bestFit="1" customWidth="1"/>
    <col min="13545" max="13546" width="9.5" style="125" bestFit="1" customWidth="1"/>
    <col min="13547" max="13547" width="7.375" style="125" bestFit="1" customWidth="1"/>
    <col min="13548" max="13548" width="12.625" style="125" bestFit="1" customWidth="1"/>
    <col min="13549" max="13795" width="9" style="125"/>
    <col min="13796" max="13796" width="25.5" style="125" customWidth="1"/>
    <col min="13797" max="13797" width="8.5" style="125" bestFit="1" customWidth="1"/>
    <col min="13798" max="13798" width="9.5" style="125" bestFit="1" customWidth="1"/>
    <col min="13799" max="13799" width="6.75" style="125" bestFit="1" customWidth="1"/>
    <col min="13800" max="13800" width="22.25" style="125" bestFit="1" customWidth="1"/>
    <col min="13801" max="13802" width="9.5" style="125" bestFit="1" customWidth="1"/>
    <col min="13803" max="13803" width="7.375" style="125" bestFit="1" customWidth="1"/>
    <col min="13804" max="13804" width="12.625" style="125" bestFit="1" customWidth="1"/>
    <col min="13805" max="14051" width="9" style="125"/>
    <col min="14052" max="14052" width="25.5" style="125" customWidth="1"/>
    <col min="14053" max="14053" width="8.5" style="125" bestFit="1" customWidth="1"/>
    <col min="14054" max="14054" width="9.5" style="125" bestFit="1" customWidth="1"/>
    <col min="14055" max="14055" width="6.75" style="125" bestFit="1" customWidth="1"/>
    <col min="14056" max="14056" width="22.25" style="125" bestFit="1" customWidth="1"/>
    <col min="14057" max="14058" width="9.5" style="125" bestFit="1" customWidth="1"/>
    <col min="14059" max="14059" width="7.375" style="125" bestFit="1" customWidth="1"/>
    <col min="14060" max="14060" width="12.625" style="125" bestFit="1" customWidth="1"/>
    <col min="14061" max="14307" width="9" style="125"/>
    <col min="14308" max="14308" width="25.5" style="125" customWidth="1"/>
    <col min="14309" max="14309" width="8.5" style="125" bestFit="1" customWidth="1"/>
    <col min="14310" max="14310" width="9.5" style="125" bestFit="1" customWidth="1"/>
    <col min="14311" max="14311" width="6.75" style="125" bestFit="1" customWidth="1"/>
    <col min="14312" max="14312" width="22.25" style="125" bestFit="1" customWidth="1"/>
    <col min="14313" max="14314" width="9.5" style="125" bestFit="1" customWidth="1"/>
    <col min="14315" max="14315" width="7.375" style="125" bestFit="1" customWidth="1"/>
    <col min="14316" max="14316" width="12.625" style="125" bestFit="1" customWidth="1"/>
    <col min="14317" max="14563" width="9" style="125"/>
    <col min="14564" max="14564" width="25.5" style="125" customWidth="1"/>
    <col min="14565" max="14565" width="8.5" style="125" bestFit="1" customWidth="1"/>
    <col min="14566" max="14566" width="9.5" style="125" bestFit="1" customWidth="1"/>
    <col min="14567" max="14567" width="6.75" style="125" bestFit="1" customWidth="1"/>
    <col min="14568" max="14568" width="22.25" style="125" bestFit="1" customWidth="1"/>
    <col min="14569" max="14570" width="9.5" style="125" bestFit="1" customWidth="1"/>
    <col min="14571" max="14571" width="7.375" style="125" bestFit="1" customWidth="1"/>
    <col min="14572" max="14572" width="12.625" style="125" bestFit="1" customWidth="1"/>
    <col min="14573" max="14819" width="9" style="125"/>
    <col min="14820" max="14820" width="25.5" style="125" customWidth="1"/>
    <col min="14821" max="14821" width="8.5" style="125" bestFit="1" customWidth="1"/>
    <col min="14822" max="14822" width="9.5" style="125" bestFit="1" customWidth="1"/>
    <col min="14823" max="14823" width="6.75" style="125" bestFit="1" customWidth="1"/>
    <col min="14824" max="14824" width="22.25" style="125" bestFit="1" customWidth="1"/>
    <col min="14825" max="14826" width="9.5" style="125" bestFit="1" customWidth="1"/>
    <col min="14827" max="14827" width="7.375" style="125" bestFit="1" customWidth="1"/>
    <col min="14828" max="14828" width="12.625" style="125" bestFit="1" customWidth="1"/>
    <col min="14829" max="15075" width="9" style="125"/>
    <col min="15076" max="15076" width="25.5" style="125" customWidth="1"/>
    <col min="15077" max="15077" width="8.5" style="125" bestFit="1" customWidth="1"/>
    <col min="15078" max="15078" width="9.5" style="125" bestFit="1" customWidth="1"/>
    <col min="15079" max="15079" width="6.75" style="125" bestFit="1" customWidth="1"/>
    <col min="15080" max="15080" width="22.25" style="125" bestFit="1" customWidth="1"/>
    <col min="15081" max="15082" width="9.5" style="125" bestFit="1" customWidth="1"/>
    <col min="15083" max="15083" width="7.375" style="125" bestFit="1" customWidth="1"/>
    <col min="15084" max="15084" width="12.625" style="125" bestFit="1" customWidth="1"/>
    <col min="15085" max="15331" width="9" style="125"/>
    <col min="15332" max="15332" width="25.5" style="125" customWidth="1"/>
    <col min="15333" max="15333" width="8.5" style="125" bestFit="1" customWidth="1"/>
    <col min="15334" max="15334" width="9.5" style="125" bestFit="1" customWidth="1"/>
    <col min="15335" max="15335" width="6.75" style="125" bestFit="1" customWidth="1"/>
    <col min="15336" max="15336" width="22.25" style="125" bestFit="1" customWidth="1"/>
    <col min="15337" max="15338" width="9.5" style="125" bestFit="1" customWidth="1"/>
    <col min="15339" max="15339" width="7.375" style="125" bestFit="1" customWidth="1"/>
    <col min="15340" max="15340" width="12.625" style="125" bestFit="1" customWidth="1"/>
    <col min="15341" max="15587" width="9" style="125"/>
    <col min="15588" max="15588" width="25.5" style="125" customWidth="1"/>
    <col min="15589" max="15589" width="8.5" style="125" bestFit="1" customWidth="1"/>
    <col min="15590" max="15590" width="9.5" style="125" bestFit="1" customWidth="1"/>
    <col min="15591" max="15591" width="6.75" style="125" bestFit="1" customWidth="1"/>
    <col min="15592" max="15592" width="22.25" style="125" bestFit="1" customWidth="1"/>
    <col min="15593" max="15594" width="9.5" style="125" bestFit="1" customWidth="1"/>
    <col min="15595" max="15595" width="7.375" style="125" bestFit="1" customWidth="1"/>
    <col min="15596" max="15596" width="12.625" style="125" bestFit="1" customWidth="1"/>
    <col min="15597" max="15843" width="9" style="125"/>
    <col min="15844" max="15844" width="25.5" style="125" customWidth="1"/>
    <col min="15845" max="15845" width="8.5" style="125" bestFit="1" customWidth="1"/>
    <col min="15846" max="15846" width="9.5" style="125" bestFit="1" customWidth="1"/>
    <col min="15847" max="15847" width="6.75" style="125" bestFit="1" customWidth="1"/>
    <col min="15848" max="15848" width="22.25" style="125" bestFit="1" customWidth="1"/>
    <col min="15849" max="15850" width="9.5" style="125" bestFit="1" customWidth="1"/>
    <col min="15851" max="15851" width="7.375" style="125" bestFit="1" customWidth="1"/>
    <col min="15852" max="15852" width="12.625" style="125" bestFit="1" customWidth="1"/>
    <col min="15853" max="16099" width="9" style="125"/>
    <col min="16100" max="16100" width="25.5" style="125" customWidth="1"/>
    <col min="16101" max="16101" width="8.5" style="125" bestFit="1" customWidth="1"/>
    <col min="16102" max="16102" width="9.5" style="125" bestFit="1" customWidth="1"/>
    <col min="16103" max="16103" width="6.75" style="125" bestFit="1" customWidth="1"/>
    <col min="16104" max="16104" width="22.25" style="125" bestFit="1" customWidth="1"/>
    <col min="16105" max="16106" width="9.5" style="125" bestFit="1" customWidth="1"/>
    <col min="16107" max="16107" width="7.375" style="125" bestFit="1" customWidth="1"/>
    <col min="16108" max="16108" width="12.625" style="125" bestFit="1" customWidth="1"/>
    <col min="16109" max="16384" width="9" style="125"/>
  </cols>
  <sheetData>
    <row r="1" spans="1:15" ht="24">
      <c r="A1" s="236" t="s">
        <v>1518</v>
      </c>
      <c r="B1" s="236"/>
      <c r="C1" s="236"/>
      <c r="D1" s="236"/>
      <c r="E1" s="236"/>
      <c r="F1" s="236"/>
      <c r="G1" s="236"/>
      <c r="H1" s="236"/>
      <c r="I1" s="236"/>
      <c r="J1" s="236"/>
      <c r="K1" s="236"/>
      <c r="L1" s="236"/>
    </row>
    <row r="2" spans="1:15" s="137" customFormat="1" ht="18.75" customHeight="1">
      <c r="A2" s="133" t="s">
        <v>180</v>
      </c>
      <c r="B2" s="238"/>
      <c r="C2" s="238"/>
      <c r="L2" s="168" t="s">
        <v>1</v>
      </c>
    </row>
    <row r="3" spans="1:15" ht="20.25" customHeight="1">
      <c r="A3" s="240" t="s">
        <v>2</v>
      </c>
      <c r="B3" s="240"/>
      <c r="C3" s="240"/>
      <c r="D3" s="240"/>
      <c r="E3" s="240"/>
      <c r="F3" s="240"/>
      <c r="G3" s="240" t="s">
        <v>3</v>
      </c>
      <c r="H3" s="240"/>
      <c r="I3" s="240"/>
      <c r="J3" s="240"/>
      <c r="K3" s="240"/>
      <c r="L3" s="240"/>
      <c r="M3" s="125" t="s">
        <v>741</v>
      </c>
    </row>
    <row r="4" spans="1:15" ht="20.25" customHeight="1">
      <c r="A4" s="119" t="s">
        <v>4</v>
      </c>
      <c r="B4" s="119" t="s">
        <v>79</v>
      </c>
      <c r="C4" s="119" t="s">
        <v>81</v>
      </c>
      <c r="D4" s="119" t="s">
        <v>211</v>
      </c>
      <c r="E4" s="119" t="s">
        <v>913</v>
      </c>
      <c r="F4" s="119" t="s">
        <v>678</v>
      </c>
      <c r="G4" s="119" t="s">
        <v>4</v>
      </c>
      <c r="H4" s="119" t="s">
        <v>79</v>
      </c>
      <c r="I4" s="119" t="s">
        <v>81</v>
      </c>
      <c r="J4" s="119" t="s">
        <v>211</v>
      </c>
      <c r="K4" s="119" t="s">
        <v>913</v>
      </c>
      <c r="L4" s="119" t="s">
        <v>678</v>
      </c>
      <c r="M4" s="125" t="s">
        <v>738</v>
      </c>
      <c r="N4" s="125" t="s">
        <v>739</v>
      </c>
    </row>
    <row r="5" spans="1:15" ht="20.25" customHeight="1">
      <c r="A5" s="139" t="s">
        <v>563</v>
      </c>
      <c r="B5" s="120">
        <f>B6+B15</f>
        <v>689589</v>
      </c>
      <c r="C5" s="120">
        <f>C6+C15</f>
        <v>1107727</v>
      </c>
      <c r="D5" s="120">
        <f>D6+D15</f>
        <v>1177555</v>
      </c>
      <c r="E5" s="120">
        <f>E6+E15</f>
        <v>1175029</v>
      </c>
      <c r="F5" s="162">
        <f>(D5-M5)/M5*100</f>
        <v>4.5492561590175402</v>
      </c>
      <c r="G5" s="139" t="s">
        <v>563</v>
      </c>
      <c r="H5" s="127">
        <f>H6+H15</f>
        <v>689589</v>
      </c>
      <c r="I5" s="127">
        <f>I6+I15</f>
        <v>1107727</v>
      </c>
      <c r="J5" s="127">
        <f>J6+J15</f>
        <v>1177555</v>
      </c>
      <c r="K5" s="127">
        <f>K6+K15</f>
        <v>1175029</v>
      </c>
      <c r="L5" s="163">
        <f>(J5-N5)/N5*100</f>
        <v>4.5492561590175402</v>
      </c>
      <c r="M5" s="120">
        <f>M6+M15</f>
        <v>1126316</v>
      </c>
      <c r="N5" s="127">
        <f>N6+N15</f>
        <v>1126316</v>
      </c>
      <c r="O5" s="124">
        <f>K5-J5</f>
        <v>-2526</v>
      </c>
    </row>
    <row r="6" spans="1:15" ht="20.25" customHeight="1">
      <c r="A6" s="140" t="s">
        <v>51</v>
      </c>
      <c r="B6" s="169"/>
      <c r="C6" s="120"/>
      <c r="D6" s="120">
        <v>1329</v>
      </c>
      <c r="E6" s="120">
        <v>1329</v>
      </c>
      <c r="F6" s="120"/>
      <c r="G6" s="141" t="s">
        <v>52</v>
      </c>
      <c r="H6" s="127">
        <f>SUM(H7:H14)</f>
        <v>442176</v>
      </c>
      <c r="I6" s="127">
        <f>SUM(I7:I14)</f>
        <v>788846</v>
      </c>
      <c r="J6" s="127">
        <f t="shared" ref="J6:K6" si="0">SUM(J7:J14)</f>
        <v>829520</v>
      </c>
      <c r="K6" s="127">
        <f t="shared" si="0"/>
        <v>829520</v>
      </c>
      <c r="L6" s="163">
        <f t="shared" ref="L6:L20" si="1">(J6-N6)/N6*100</f>
        <v>-8.2603507367196372</v>
      </c>
      <c r="M6" s="125">
        <v>224</v>
      </c>
      <c r="N6" s="127">
        <f>SUM(N7:N13)</f>
        <v>904211</v>
      </c>
    </row>
    <row r="7" spans="1:15" ht="20.25" customHeight="1">
      <c r="A7" s="116"/>
      <c r="B7" s="152"/>
      <c r="C7" s="152"/>
      <c r="D7" s="122"/>
      <c r="E7" s="122"/>
      <c r="F7" s="122"/>
      <c r="G7" s="116" t="s">
        <v>586</v>
      </c>
      <c r="H7" s="129"/>
      <c r="I7" s="129"/>
      <c r="J7" s="129"/>
      <c r="K7" s="129"/>
      <c r="L7" s="170">
        <f t="shared" si="1"/>
        <v>-100</v>
      </c>
      <c r="M7" s="124"/>
      <c r="N7" s="125">
        <v>105</v>
      </c>
    </row>
    <row r="8" spans="1:15" ht="20.25" customHeight="1">
      <c r="A8" s="116"/>
      <c r="B8" s="152"/>
      <c r="C8" s="152"/>
      <c r="D8" s="122"/>
      <c r="E8" s="122"/>
      <c r="F8" s="122"/>
      <c r="G8" s="116" t="s">
        <v>22</v>
      </c>
      <c r="H8" s="129">
        <v>2846</v>
      </c>
      <c r="I8" s="129">
        <v>647</v>
      </c>
      <c r="J8" s="129">
        <v>500</v>
      </c>
      <c r="K8" s="129">
        <f>3360-2858</f>
        <v>502</v>
      </c>
      <c r="L8" s="170">
        <f t="shared" si="1"/>
        <v>44.092219020172912</v>
      </c>
      <c r="M8" s="124"/>
      <c r="N8" s="125">
        <v>347</v>
      </c>
    </row>
    <row r="9" spans="1:15" ht="20.25" customHeight="1">
      <c r="A9" s="116"/>
      <c r="B9" s="152"/>
      <c r="C9" s="152"/>
      <c r="D9" s="122"/>
      <c r="E9" s="122"/>
      <c r="F9" s="122"/>
      <c r="G9" s="116" t="s">
        <v>28</v>
      </c>
      <c r="H9" s="129">
        <v>387305</v>
      </c>
      <c r="I9" s="129">
        <v>565542</v>
      </c>
      <c r="J9" s="129">
        <v>613212</v>
      </c>
      <c r="K9" s="129">
        <f>621745-8532</f>
        <v>613213</v>
      </c>
      <c r="L9" s="170">
        <f t="shared" si="1"/>
        <v>-29.536758064849732</v>
      </c>
      <c r="M9" s="124"/>
      <c r="N9" s="125">
        <v>870258</v>
      </c>
    </row>
    <row r="10" spans="1:15" ht="20.25" customHeight="1">
      <c r="A10" s="116"/>
      <c r="B10" s="152"/>
      <c r="C10" s="152"/>
      <c r="D10" s="122"/>
      <c r="E10" s="122"/>
      <c r="F10" s="122"/>
      <c r="G10" s="116" t="s">
        <v>30</v>
      </c>
      <c r="H10" s="129">
        <v>5942</v>
      </c>
      <c r="I10" s="129">
        <v>3697</v>
      </c>
      <c r="J10" s="129">
        <v>2731</v>
      </c>
      <c r="K10" s="129">
        <f>4202-1472</f>
        <v>2730</v>
      </c>
      <c r="L10" s="170">
        <f t="shared" si="1"/>
        <v>-25.321301613344271</v>
      </c>
      <c r="M10" s="124"/>
      <c r="N10" s="125">
        <v>3657</v>
      </c>
    </row>
    <row r="11" spans="1:15" ht="20.25" customHeight="1">
      <c r="A11" s="116"/>
      <c r="B11" s="152"/>
      <c r="C11" s="152"/>
      <c r="D11" s="122"/>
      <c r="E11" s="122"/>
      <c r="F11" s="122"/>
      <c r="G11" s="116" t="s">
        <v>44</v>
      </c>
      <c r="H11" s="129">
        <v>10268</v>
      </c>
      <c r="I11" s="129">
        <v>180617</v>
      </c>
      <c r="J11" s="129">
        <v>174734</v>
      </c>
      <c r="K11" s="129">
        <f>177430-2697</f>
        <v>174733</v>
      </c>
      <c r="L11" s="170">
        <f t="shared" si="1"/>
        <v>3206.8508705526115</v>
      </c>
      <c r="M11" s="124"/>
      <c r="N11" s="125">
        <v>5284</v>
      </c>
    </row>
    <row r="12" spans="1:15" ht="20.25" customHeight="1">
      <c r="A12" s="116"/>
      <c r="B12" s="152"/>
      <c r="C12" s="152"/>
      <c r="D12" s="122"/>
      <c r="E12" s="122"/>
      <c r="F12" s="122"/>
      <c r="G12" s="116" t="s">
        <v>46</v>
      </c>
      <c r="H12" s="129">
        <v>34238</v>
      </c>
      <c r="I12" s="129">
        <v>36766</v>
      </c>
      <c r="J12" s="129">
        <v>36766</v>
      </c>
      <c r="K12" s="129">
        <v>36766</v>
      </c>
      <c r="L12" s="170">
        <f t="shared" si="1"/>
        <v>49.735277347886289</v>
      </c>
      <c r="M12" s="124"/>
      <c r="N12" s="125">
        <v>24554</v>
      </c>
    </row>
    <row r="13" spans="1:15" ht="20.25" customHeight="1">
      <c r="A13" s="116"/>
      <c r="B13" s="152"/>
      <c r="C13" s="152"/>
      <c r="D13" s="122"/>
      <c r="E13" s="122"/>
      <c r="F13" s="122"/>
      <c r="G13" s="116" t="s">
        <v>67</v>
      </c>
      <c r="H13" s="129">
        <v>10</v>
      </c>
      <c r="I13" s="129">
        <v>10</v>
      </c>
      <c r="J13" s="129">
        <v>10</v>
      </c>
      <c r="K13" s="129">
        <v>10</v>
      </c>
      <c r="L13" s="170">
        <f t="shared" si="1"/>
        <v>66.666666666666657</v>
      </c>
      <c r="M13" s="124"/>
      <c r="N13" s="125">
        <v>6</v>
      </c>
    </row>
    <row r="14" spans="1:15" ht="20.25" customHeight="1">
      <c r="A14" s="116"/>
      <c r="B14" s="152"/>
      <c r="C14" s="152"/>
      <c r="D14" s="122"/>
      <c r="E14" s="122"/>
      <c r="F14" s="122"/>
      <c r="G14" s="116" t="s">
        <v>794</v>
      </c>
      <c r="H14" s="129">
        <v>1567</v>
      </c>
      <c r="I14" s="129">
        <v>1567</v>
      </c>
      <c r="J14" s="129">
        <v>1567</v>
      </c>
      <c r="K14" s="129">
        <v>1566</v>
      </c>
      <c r="L14" s="170"/>
      <c r="M14" s="124"/>
    </row>
    <row r="15" spans="1:15" ht="20.25" customHeight="1">
      <c r="A15" s="144" t="s">
        <v>53</v>
      </c>
      <c r="B15" s="120">
        <f>B16+B19+B20+B18+B21</f>
        <v>689589</v>
      </c>
      <c r="C15" s="120">
        <f t="shared" ref="C15:E15" si="2">C16+C19+C20+C18+C21</f>
        <v>1107727</v>
      </c>
      <c r="D15" s="120">
        <f t="shared" si="2"/>
        <v>1176226</v>
      </c>
      <c r="E15" s="120">
        <f t="shared" si="2"/>
        <v>1173700</v>
      </c>
      <c r="F15" s="162">
        <f>(D15-M15)/M15*100</f>
        <v>4.4520341144418039</v>
      </c>
      <c r="G15" s="144" t="s">
        <v>54</v>
      </c>
      <c r="H15" s="127">
        <f>H16+H17+H18+H19+H20</f>
        <v>247413</v>
      </c>
      <c r="I15" s="127">
        <f>I16+I17+I18+I19+I20</f>
        <v>318881</v>
      </c>
      <c r="J15" s="127">
        <f>J16+J17+J18+J19+J20</f>
        <v>348035</v>
      </c>
      <c r="K15" s="127">
        <f>K16+K17+K18+K19+K20</f>
        <v>345509</v>
      </c>
      <c r="L15" s="163">
        <f t="shared" si="1"/>
        <v>56.698408410436507</v>
      </c>
      <c r="M15" s="120">
        <f>M16+M19+M20+M18</f>
        <v>1126092</v>
      </c>
      <c r="N15" s="120">
        <f>SUM(N16:N20)</f>
        <v>222105</v>
      </c>
    </row>
    <row r="16" spans="1:15" ht="20.25" customHeight="1">
      <c r="A16" s="151" t="s">
        <v>55</v>
      </c>
      <c r="B16" s="122">
        <f>SUM(B17:B17)</f>
        <v>472132</v>
      </c>
      <c r="C16" s="122">
        <f>SUM(C17:C17)</f>
        <v>720270</v>
      </c>
      <c r="D16" s="122">
        <f>SUM(D17:D17)</f>
        <v>786238</v>
      </c>
      <c r="E16" s="122">
        <f>SUM(E17:E17)</f>
        <v>786239</v>
      </c>
      <c r="F16" s="162">
        <f t="shared" ref="F16:F20" si="3">(D16-M16)/M16*100</f>
        <v>-15.201056106749613</v>
      </c>
      <c r="G16" s="152" t="s">
        <v>209</v>
      </c>
      <c r="H16" s="152"/>
      <c r="I16" s="152">
        <v>20669</v>
      </c>
      <c r="J16" s="129">
        <v>14911</v>
      </c>
      <c r="K16" s="129">
        <v>14912</v>
      </c>
      <c r="L16" s="170">
        <f t="shared" si="1"/>
        <v>-49.914346175808674</v>
      </c>
      <c r="M16" s="122">
        <f>SUM(M17:M17)</f>
        <v>927179</v>
      </c>
      <c r="N16" s="125">
        <v>29771</v>
      </c>
    </row>
    <row r="17" spans="1:14" ht="20.25" customHeight="1">
      <c r="A17" s="116" t="s">
        <v>61</v>
      </c>
      <c r="B17" s="122">
        <v>472132</v>
      </c>
      <c r="C17" s="122">
        <v>720270</v>
      </c>
      <c r="D17" s="122">
        <v>786238</v>
      </c>
      <c r="E17" s="122">
        <v>786239</v>
      </c>
      <c r="F17" s="162">
        <f t="shared" si="3"/>
        <v>-15.201056106749613</v>
      </c>
      <c r="G17" s="152" t="s">
        <v>56</v>
      </c>
      <c r="H17" s="152"/>
      <c r="I17" s="129"/>
      <c r="J17" s="129">
        <v>350</v>
      </c>
      <c r="K17" s="129">
        <v>351</v>
      </c>
      <c r="L17" s="170">
        <f t="shared" si="1"/>
        <v>116.04938271604939</v>
      </c>
      <c r="M17" s="125">
        <v>927179</v>
      </c>
      <c r="N17" s="129">
        <v>162</v>
      </c>
    </row>
    <row r="18" spans="1:14" ht="20.25" customHeight="1">
      <c r="A18" s="152" t="s">
        <v>210</v>
      </c>
      <c r="B18" s="152"/>
      <c r="C18" s="152"/>
      <c r="D18" s="122">
        <v>3</v>
      </c>
      <c r="E18" s="122">
        <v>4</v>
      </c>
      <c r="F18" s="162">
        <f t="shared" si="3"/>
        <v>-99.773584905660371</v>
      </c>
      <c r="G18" s="152" t="s">
        <v>83</v>
      </c>
      <c r="H18" s="129">
        <v>163000</v>
      </c>
      <c r="I18" s="129">
        <v>163000</v>
      </c>
      <c r="J18" s="129">
        <v>163000</v>
      </c>
      <c r="K18" s="129">
        <v>163000</v>
      </c>
      <c r="L18" s="170">
        <f t="shared" si="1"/>
        <v>68.388429752066116</v>
      </c>
      <c r="M18" s="125">
        <v>1325</v>
      </c>
      <c r="N18" s="125">
        <v>96800</v>
      </c>
    </row>
    <row r="19" spans="1:14" ht="20.25" customHeight="1">
      <c r="A19" s="152" t="s">
        <v>63</v>
      </c>
      <c r="B19" s="122">
        <v>163000</v>
      </c>
      <c r="C19" s="122">
        <v>333000</v>
      </c>
      <c r="D19" s="122">
        <v>333000</v>
      </c>
      <c r="E19" s="122">
        <v>333000</v>
      </c>
      <c r="F19" s="162">
        <f t="shared" si="3"/>
        <v>126.83923705722071</v>
      </c>
      <c r="G19" s="152" t="s">
        <v>84</v>
      </c>
      <c r="H19" s="129">
        <v>84413</v>
      </c>
      <c r="I19" s="129">
        <v>135212</v>
      </c>
      <c r="J19" s="129">
        <v>135365</v>
      </c>
      <c r="K19" s="129">
        <v>132837</v>
      </c>
      <c r="L19" s="170">
        <f t="shared" si="1"/>
        <v>147.46800731261428</v>
      </c>
      <c r="M19" s="125">
        <v>146800</v>
      </c>
      <c r="N19" s="125">
        <v>54700</v>
      </c>
    </row>
    <row r="20" spans="1:14" ht="20.25" customHeight="1">
      <c r="A20" s="152" t="s">
        <v>908</v>
      </c>
      <c r="B20" s="122">
        <v>54457</v>
      </c>
      <c r="C20" s="122">
        <v>54457</v>
      </c>
      <c r="D20" s="122">
        <v>54457</v>
      </c>
      <c r="E20" s="122">
        <v>54457</v>
      </c>
      <c r="F20" s="162">
        <f t="shared" si="3"/>
        <v>7.2241474364022995</v>
      </c>
      <c r="G20" s="152" t="s">
        <v>909</v>
      </c>
      <c r="H20" s="129"/>
      <c r="I20" s="129"/>
      <c r="J20" s="129">
        <v>34409</v>
      </c>
      <c r="K20" s="129">
        <v>34409</v>
      </c>
      <c r="L20" s="170">
        <f t="shared" si="1"/>
        <v>-15.398800157356412</v>
      </c>
      <c r="M20" s="125">
        <v>50788</v>
      </c>
      <c r="N20" s="125">
        <v>40672</v>
      </c>
    </row>
    <row r="21" spans="1:14" ht="18.75" customHeight="1">
      <c r="A21" s="152" t="s">
        <v>795</v>
      </c>
      <c r="B21" s="122"/>
      <c r="C21" s="122"/>
      <c r="D21" s="122">
        <v>2528</v>
      </c>
      <c r="E21" s="122"/>
      <c r="F21" s="162"/>
      <c r="G21" s="153"/>
      <c r="H21" s="153"/>
      <c r="I21" s="153"/>
      <c r="J21" s="153"/>
      <c r="K21" s="153"/>
      <c r="L21" s="153"/>
    </row>
    <row r="24" spans="1:14">
      <c r="B24" s="124"/>
    </row>
    <row r="25" spans="1:14">
      <c r="B25" s="124"/>
      <c r="D25" s="124"/>
      <c r="E25" s="124"/>
    </row>
    <row r="26" spans="1:14">
      <c r="D26" s="124"/>
      <c r="E26" s="124"/>
    </row>
    <row r="28" spans="1:14">
      <c r="B28" s="124"/>
    </row>
  </sheetData>
  <mergeCells count="4">
    <mergeCell ref="B2:C2"/>
    <mergeCell ref="A3:F3"/>
    <mergeCell ref="G3:L3"/>
    <mergeCell ref="A1:L1"/>
  </mergeCells>
  <phoneticPr fontId="3" type="noConversion"/>
  <printOptions horizontalCentered="1"/>
  <pageMargins left="0.51181102362204722" right="0.47" top="0.74803149606299213" bottom="0.74803149606299213" header="0.31496062992125984" footer="0.31496062992125984"/>
  <pageSetup paperSize="9" firstPageNumber="43" orientation="portrait" useFirstPageNumber="1" r:id="rId1"/>
  <headerFooter alignWithMargins="0">
    <oddFooter>&amp;C第 &amp;P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workbookViewId="0">
      <selection sqref="A1:B1"/>
    </sheetView>
  </sheetViews>
  <sheetFormatPr defaultRowHeight="13.5"/>
  <cols>
    <col min="1" max="1" width="67.25" style="50" customWidth="1"/>
    <col min="2" max="2" width="12.625" customWidth="1"/>
  </cols>
  <sheetData>
    <row r="1" spans="1:2" ht="29.25" customHeight="1">
      <c r="A1" s="248" t="s">
        <v>1519</v>
      </c>
      <c r="B1" s="248"/>
    </row>
    <row r="2" spans="1:2" ht="17.25" customHeight="1">
      <c r="A2" s="88" t="s">
        <v>527</v>
      </c>
      <c r="B2" s="28" t="s">
        <v>193</v>
      </c>
    </row>
    <row r="3" spans="1:2" ht="14.65" customHeight="1">
      <c r="A3" s="98" t="s">
        <v>194</v>
      </c>
      <c r="B3" s="46" t="s">
        <v>85</v>
      </c>
    </row>
    <row r="4" spans="1:2" ht="14.65" customHeight="1">
      <c r="A4" s="91" t="s">
        <v>1113</v>
      </c>
      <c r="B4" s="96">
        <v>829520</v>
      </c>
    </row>
    <row r="5" spans="1:2" ht="14.65" customHeight="1">
      <c r="A5" s="94" t="s">
        <v>22</v>
      </c>
      <c r="B5" s="96">
        <v>501</v>
      </c>
    </row>
    <row r="6" spans="1:2" ht="14.65" customHeight="1">
      <c r="A6" s="94" t="s">
        <v>549</v>
      </c>
      <c r="B6" s="96">
        <v>403</v>
      </c>
    </row>
    <row r="7" spans="1:2" ht="14.65" customHeight="1">
      <c r="A7" s="95" t="s">
        <v>550</v>
      </c>
      <c r="B7" s="96">
        <v>322</v>
      </c>
    </row>
    <row r="8" spans="1:2" ht="14.65" customHeight="1">
      <c r="A8" s="95" t="s">
        <v>522</v>
      </c>
      <c r="B8" s="96">
        <v>81</v>
      </c>
    </row>
    <row r="9" spans="1:2" ht="14.65" customHeight="1">
      <c r="A9" s="94" t="s">
        <v>796</v>
      </c>
      <c r="B9" s="96">
        <v>99</v>
      </c>
    </row>
    <row r="10" spans="1:2" ht="14.65" customHeight="1">
      <c r="A10" s="95" t="s">
        <v>522</v>
      </c>
      <c r="B10" s="96">
        <v>99</v>
      </c>
    </row>
    <row r="11" spans="1:2">
      <c r="A11" s="94" t="s">
        <v>28</v>
      </c>
      <c r="B11" s="97">
        <v>613213</v>
      </c>
    </row>
    <row r="12" spans="1:2">
      <c r="A12" s="94" t="s">
        <v>797</v>
      </c>
      <c r="B12" s="97">
        <v>586887</v>
      </c>
    </row>
    <row r="13" spans="1:2">
      <c r="A13" s="95" t="s">
        <v>195</v>
      </c>
      <c r="B13" s="97">
        <v>343796</v>
      </c>
    </row>
    <row r="14" spans="1:2">
      <c r="A14" s="95" t="s">
        <v>196</v>
      </c>
      <c r="B14" s="97">
        <v>80000</v>
      </c>
    </row>
    <row r="15" spans="1:2">
      <c r="A15" s="95" t="s">
        <v>197</v>
      </c>
      <c r="B15" s="97">
        <v>91601</v>
      </c>
    </row>
    <row r="16" spans="1:2">
      <c r="A16" s="95" t="s">
        <v>198</v>
      </c>
      <c r="B16" s="97">
        <v>42346</v>
      </c>
    </row>
    <row r="17" spans="1:2">
      <c r="A17" s="95" t="s">
        <v>199</v>
      </c>
      <c r="B17" s="97">
        <v>29143</v>
      </c>
    </row>
    <row r="18" spans="1:2">
      <c r="A18" s="94" t="s">
        <v>670</v>
      </c>
      <c r="B18" s="97">
        <v>26326</v>
      </c>
    </row>
    <row r="19" spans="1:2">
      <c r="A19" s="95" t="s">
        <v>551</v>
      </c>
      <c r="B19" s="97">
        <v>25724</v>
      </c>
    </row>
    <row r="20" spans="1:2">
      <c r="A20" s="95" t="s">
        <v>552</v>
      </c>
      <c r="B20" s="97">
        <v>602</v>
      </c>
    </row>
    <row r="21" spans="1:2">
      <c r="A21" s="94" t="s">
        <v>30</v>
      </c>
      <c r="B21" s="97">
        <v>2730</v>
      </c>
    </row>
    <row r="22" spans="1:2">
      <c r="A22" s="94" t="s">
        <v>553</v>
      </c>
      <c r="B22" s="97">
        <v>161</v>
      </c>
    </row>
    <row r="23" spans="1:2">
      <c r="A23" s="95" t="s">
        <v>522</v>
      </c>
      <c r="B23" s="97">
        <v>1</v>
      </c>
    </row>
    <row r="24" spans="1:2">
      <c r="A24" s="95" t="s">
        <v>554</v>
      </c>
      <c r="B24" s="97">
        <v>161</v>
      </c>
    </row>
    <row r="25" spans="1:2">
      <c r="A25" s="94" t="s">
        <v>671</v>
      </c>
      <c r="B25" s="97">
        <v>2569</v>
      </c>
    </row>
    <row r="26" spans="1:2">
      <c r="A26" s="95" t="s">
        <v>798</v>
      </c>
      <c r="B26" s="97">
        <v>2569</v>
      </c>
    </row>
    <row r="27" spans="1:2">
      <c r="A27" s="94" t="s">
        <v>44</v>
      </c>
      <c r="B27" s="97">
        <v>174733</v>
      </c>
    </row>
    <row r="28" spans="1:2">
      <c r="A28" s="94" t="s">
        <v>800</v>
      </c>
      <c r="B28" s="97">
        <v>170000</v>
      </c>
    </row>
    <row r="29" spans="1:2">
      <c r="A29" s="95" t="s">
        <v>801</v>
      </c>
      <c r="B29" s="97">
        <v>170000</v>
      </c>
    </row>
    <row r="30" spans="1:2">
      <c r="A30" s="94" t="s">
        <v>555</v>
      </c>
      <c r="B30" s="97">
        <v>25</v>
      </c>
    </row>
    <row r="31" spans="1:2">
      <c r="A31" s="95" t="s">
        <v>672</v>
      </c>
      <c r="B31" s="97">
        <v>25</v>
      </c>
    </row>
    <row r="32" spans="1:2">
      <c r="A32" s="94" t="s">
        <v>673</v>
      </c>
      <c r="B32" s="97">
        <v>4708</v>
      </c>
    </row>
    <row r="33" spans="1:2">
      <c r="A33" s="95" t="s">
        <v>200</v>
      </c>
      <c r="B33" s="97">
        <v>2527</v>
      </c>
    </row>
    <row r="34" spans="1:2">
      <c r="A34" s="95" t="s">
        <v>201</v>
      </c>
      <c r="B34" s="97">
        <v>1688</v>
      </c>
    </row>
    <row r="35" spans="1:2">
      <c r="A35" s="95" t="s">
        <v>202</v>
      </c>
      <c r="B35" s="97">
        <v>61</v>
      </c>
    </row>
    <row r="36" spans="1:2">
      <c r="A36" s="95" t="s">
        <v>203</v>
      </c>
      <c r="B36" s="97">
        <v>102</v>
      </c>
    </row>
    <row r="37" spans="1:2">
      <c r="A37" s="95" t="s">
        <v>1111</v>
      </c>
      <c r="B37" s="97">
        <v>139</v>
      </c>
    </row>
    <row r="38" spans="1:2">
      <c r="A38" s="95" t="s">
        <v>204</v>
      </c>
      <c r="B38" s="97">
        <v>192</v>
      </c>
    </row>
    <row r="39" spans="1:2">
      <c r="A39" s="94" t="s">
        <v>46</v>
      </c>
      <c r="B39" s="97">
        <v>36766</v>
      </c>
    </row>
    <row r="40" spans="1:2">
      <c r="A40" s="94" t="s">
        <v>556</v>
      </c>
      <c r="B40" s="97">
        <v>36766</v>
      </c>
    </row>
    <row r="41" spans="1:2">
      <c r="A41" s="95" t="s">
        <v>557</v>
      </c>
      <c r="B41" s="97">
        <v>20253</v>
      </c>
    </row>
    <row r="42" spans="1:2">
      <c r="A42" s="95" t="s">
        <v>674</v>
      </c>
      <c r="B42" s="97">
        <v>6486</v>
      </c>
    </row>
    <row r="43" spans="1:2">
      <c r="A43" s="95" t="s">
        <v>802</v>
      </c>
      <c r="B43" s="97">
        <v>10027</v>
      </c>
    </row>
    <row r="44" spans="1:2">
      <c r="A44" s="94" t="s">
        <v>67</v>
      </c>
      <c r="B44" s="97">
        <v>10</v>
      </c>
    </row>
    <row r="45" spans="1:2">
      <c r="A45" s="94" t="s">
        <v>558</v>
      </c>
      <c r="B45" s="97">
        <v>10</v>
      </c>
    </row>
    <row r="46" spans="1:2">
      <c r="A46" s="95" t="s">
        <v>559</v>
      </c>
      <c r="B46" s="97">
        <v>9</v>
      </c>
    </row>
    <row r="47" spans="1:2">
      <c r="A47" s="95" t="s">
        <v>1112</v>
      </c>
      <c r="B47" s="97">
        <v>1</v>
      </c>
    </row>
    <row r="48" spans="1:2">
      <c r="A48" s="93" t="s">
        <v>740</v>
      </c>
      <c r="B48" s="97">
        <v>1566</v>
      </c>
    </row>
    <row r="49" spans="1:2">
      <c r="A49" s="93" t="s">
        <v>700</v>
      </c>
      <c r="B49" s="97">
        <v>327</v>
      </c>
    </row>
    <row r="50" spans="1:2">
      <c r="A50" s="92" t="s">
        <v>803</v>
      </c>
      <c r="B50" s="97">
        <v>110</v>
      </c>
    </row>
    <row r="51" spans="1:2">
      <c r="A51" s="92" t="s">
        <v>804</v>
      </c>
      <c r="B51" s="97">
        <v>154</v>
      </c>
    </row>
    <row r="52" spans="1:2">
      <c r="A52" s="92" t="s">
        <v>805</v>
      </c>
      <c r="B52" s="97">
        <v>63</v>
      </c>
    </row>
    <row r="53" spans="1:2">
      <c r="A53" s="93" t="s">
        <v>806</v>
      </c>
      <c r="B53" s="97">
        <v>1239</v>
      </c>
    </row>
    <row r="54" spans="1:2">
      <c r="A54" s="92" t="s">
        <v>808</v>
      </c>
      <c r="B54" s="97">
        <v>1239</v>
      </c>
    </row>
    <row r="55" spans="1:2">
      <c r="A55" s="99" t="s">
        <v>805</v>
      </c>
      <c r="B55" s="48">
        <v>6829</v>
      </c>
    </row>
    <row r="56" spans="1:2">
      <c r="A56" s="99" t="s">
        <v>806</v>
      </c>
      <c r="B56" s="48">
        <v>35382</v>
      </c>
    </row>
    <row r="57" spans="1:2">
      <c r="A57" s="99" t="s">
        <v>807</v>
      </c>
      <c r="B57" s="48">
        <v>5600</v>
      </c>
    </row>
    <row r="58" spans="1:2">
      <c r="A58" s="99" t="s">
        <v>808</v>
      </c>
      <c r="B58" s="48">
        <v>29782</v>
      </c>
    </row>
  </sheetData>
  <mergeCells count="1">
    <mergeCell ref="A1:B1"/>
  </mergeCells>
  <phoneticPr fontId="3" type="noConversion"/>
  <printOptions horizontalCentered="1"/>
  <pageMargins left="0.70866141732283472" right="0.70866141732283472" top="0.70866141732283472" bottom="0.74803149606299213" header="0.27559055118110237" footer="0.31496062992125984"/>
  <pageSetup paperSize="9" firstPageNumber="44" orientation="portrait" useFirstPageNumber="1" r:id="rId1"/>
  <headerFooter>
    <oddFooter>&amp;C第 &amp;P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2"/>
  <sheetViews>
    <sheetView workbookViewId="0">
      <selection sqref="A1:B1"/>
    </sheetView>
  </sheetViews>
  <sheetFormatPr defaultRowHeight="13.5"/>
  <cols>
    <col min="1" max="1" width="60.25" customWidth="1"/>
    <col min="2" max="2" width="22.25" customWidth="1"/>
  </cols>
  <sheetData>
    <row r="1" spans="1:2" ht="23.25">
      <c r="A1" s="250" t="s">
        <v>1520</v>
      </c>
      <c r="B1" s="250"/>
    </row>
    <row r="2" spans="1:2" ht="18.75" customHeight="1">
      <c r="A2" s="24" t="s">
        <v>904</v>
      </c>
      <c r="B2" s="65" t="s">
        <v>181</v>
      </c>
    </row>
    <row r="3" spans="1:2" s="34" customFormat="1" ht="14.1" customHeight="1">
      <c r="A3" s="218" t="s">
        <v>224</v>
      </c>
      <c r="B3" s="194" t="s">
        <v>223</v>
      </c>
    </row>
    <row r="4" spans="1:2" s="34" customFormat="1" ht="14.1" customHeight="1">
      <c r="A4" s="219" t="s">
        <v>225</v>
      </c>
      <c r="B4" s="220">
        <v>14912</v>
      </c>
    </row>
    <row r="5" spans="1:2">
      <c r="A5" s="221" t="s">
        <v>978</v>
      </c>
      <c r="B5" s="222">
        <f>SUM(B6:B11)</f>
        <v>276</v>
      </c>
    </row>
    <row r="6" spans="1:2">
      <c r="A6" s="223" t="s">
        <v>925</v>
      </c>
      <c r="B6" s="224">
        <v>256</v>
      </c>
    </row>
    <row r="7" spans="1:2">
      <c r="A7" s="223" t="s">
        <v>979</v>
      </c>
      <c r="B7" s="224">
        <v>5</v>
      </c>
    </row>
    <row r="8" spans="1:2">
      <c r="A8" s="223" t="s">
        <v>926</v>
      </c>
      <c r="B8" s="224">
        <v>2</v>
      </c>
    </row>
    <row r="9" spans="1:2">
      <c r="A9" s="223" t="s">
        <v>927</v>
      </c>
      <c r="B9" s="224">
        <v>2</v>
      </c>
    </row>
    <row r="10" spans="1:2">
      <c r="A10" s="223" t="s">
        <v>928</v>
      </c>
      <c r="B10" s="224">
        <v>10</v>
      </c>
    </row>
    <row r="11" spans="1:2">
      <c r="A11" s="223" t="s">
        <v>929</v>
      </c>
      <c r="B11" s="224">
        <v>1</v>
      </c>
    </row>
    <row r="12" spans="1:2">
      <c r="A12" s="221" t="s">
        <v>980</v>
      </c>
      <c r="B12" s="225">
        <f>SUM(B13:B21)</f>
        <v>354</v>
      </c>
    </row>
    <row r="13" spans="1:2">
      <c r="A13" s="223" t="s">
        <v>981</v>
      </c>
      <c r="B13" s="224">
        <v>22</v>
      </c>
    </row>
    <row r="14" spans="1:2">
      <c r="A14" s="223" t="s">
        <v>982</v>
      </c>
      <c r="B14" s="224">
        <v>10</v>
      </c>
    </row>
    <row r="15" spans="1:2">
      <c r="A15" s="223" t="s">
        <v>930</v>
      </c>
      <c r="B15" s="224">
        <v>139</v>
      </c>
    </row>
    <row r="16" spans="1:2">
      <c r="A16" s="223" t="s">
        <v>979</v>
      </c>
      <c r="B16" s="224">
        <v>73</v>
      </c>
    </row>
    <row r="17" spans="1:2">
      <c r="A17" s="223" t="s">
        <v>927</v>
      </c>
      <c r="B17" s="224">
        <v>2</v>
      </c>
    </row>
    <row r="18" spans="1:2">
      <c r="A18" s="223" t="s">
        <v>931</v>
      </c>
      <c r="B18" s="224">
        <v>6</v>
      </c>
    </row>
    <row r="19" spans="1:2">
      <c r="A19" s="223" t="s">
        <v>928</v>
      </c>
      <c r="B19" s="224">
        <v>28</v>
      </c>
    </row>
    <row r="20" spans="1:2">
      <c r="A20" s="223" t="s">
        <v>932</v>
      </c>
      <c r="B20" s="224">
        <v>70</v>
      </c>
    </row>
    <row r="21" spans="1:2">
      <c r="A21" s="223" t="s">
        <v>929</v>
      </c>
      <c r="B21" s="224">
        <v>4</v>
      </c>
    </row>
    <row r="22" spans="1:2">
      <c r="A22" s="226" t="s">
        <v>983</v>
      </c>
      <c r="B22" s="225">
        <v>333</v>
      </c>
    </row>
    <row r="23" spans="1:2">
      <c r="A23" s="223" t="s">
        <v>981</v>
      </c>
      <c r="B23" s="224">
        <v>122</v>
      </c>
    </row>
    <row r="24" spans="1:2">
      <c r="A24" s="223" t="s">
        <v>933</v>
      </c>
      <c r="B24" s="227">
        <v>150</v>
      </c>
    </row>
    <row r="25" spans="1:2">
      <c r="A25" s="223" t="s">
        <v>934</v>
      </c>
      <c r="B25" s="224">
        <v>9</v>
      </c>
    </row>
    <row r="26" spans="1:2">
      <c r="A26" s="223" t="s">
        <v>935</v>
      </c>
      <c r="B26" s="224">
        <v>7</v>
      </c>
    </row>
    <row r="27" spans="1:2">
      <c r="A27" s="223" t="s">
        <v>979</v>
      </c>
      <c r="B27" s="224">
        <v>12</v>
      </c>
    </row>
    <row r="28" spans="1:2">
      <c r="A28" s="223" t="s">
        <v>936</v>
      </c>
      <c r="B28" s="224">
        <v>18</v>
      </c>
    </row>
    <row r="29" spans="1:2">
      <c r="A29" s="223" t="s">
        <v>927</v>
      </c>
      <c r="B29" s="224">
        <v>12</v>
      </c>
    </row>
    <row r="30" spans="1:2">
      <c r="A30" s="223" t="s">
        <v>929</v>
      </c>
      <c r="B30" s="224">
        <v>4</v>
      </c>
    </row>
    <row r="31" spans="1:2">
      <c r="A31" s="226" t="s">
        <v>984</v>
      </c>
      <c r="B31" s="225">
        <f>SUM(B32:B35)</f>
        <v>136</v>
      </c>
    </row>
    <row r="32" spans="1:2">
      <c r="A32" s="223" t="s">
        <v>981</v>
      </c>
      <c r="B32" s="224">
        <v>13</v>
      </c>
    </row>
    <row r="33" spans="1:2">
      <c r="A33" s="223" t="s">
        <v>936</v>
      </c>
      <c r="B33" s="224">
        <v>100</v>
      </c>
    </row>
    <row r="34" spans="1:2">
      <c r="A34" s="223" t="s">
        <v>927</v>
      </c>
      <c r="B34" s="224">
        <v>18</v>
      </c>
    </row>
    <row r="35" spans="1:2">
      <c r="A35" s="223" t="s">
        <v>929</v>
      </c>
      <c r="B35" s="224">
        <v>5</v>
      </c>
    </row>
    <row r="36" spans="1:2">
      <c r="A36" s="226" t="s">
        <v>985</v>
      </c>
      <c r="B36" s="225">
        <f>SUM(B37:B49)</f>
        <v>2305</v>
      </c>
    </row>
    <row r="37" spans="1:2">
      <c r="A37" s="223" t="s">
        <v>981</v>
      </c>
      <c r="B37" s="224">
        <v>8</v>
      </c>
    </row>
    <row r="38" spans="1:2">
      <c r="A38" s="223" t="s">
        <v>937</v>
      </c>
      <c r="B38" s="224">
        <v>5</v>
      </c>
    </row>
    <row r="39" spans="1:2">
      <c r="A39" s="223" t="s">
        <v>938</v>
      </c>
      <c r="B39" s="224">
        <v>1127</v>
      </c>
    </row>
    <row r="40" spans="1:2">
      <c r="A40" s="223" t="s">
        <v>939</v>
      </c>
      <c r="B40" s="224">
        <v>326</v>
      </c>
    </row>
    <row r="41" spans="1:2">
      <c r="A41" s="223" t="s">
        <v>940</v>
      </c>
      <c r="B41" s="224">
        <v>263</v>
      </c>
    </row>
    <row r="42" spans="1:2">
      <c r="A42" s="223" t="s">
        <v>941</v>
      </c>
      <c r="B42" s="224">
        <v>288</v>
      </c>
    </row>
    <row r="43" spans="1:2">
      <c r="A43" s="223" t="s">
        <v>942</v>
      </c>
      <c r="B43" s="224">
        <v>75</v>
      </c>
    </row>
    <row r="44" spans="1:2">
      <c r="A44" s="223" t="s">
        <v>979</v>
      </c>
      <c r="B44" s="224">
        <v>11</v>
      </c>
    </row>
    <row r="45" spans="1:2">
      <c r="A45" s="223" t="s">
        <v>936</v>
      </c>
      <c r="B45" s="224">
        <v>60</v>
      </c>
    </row>
    <row r="46" spans="1:2">
      <c r="A46" s="223" t="s">
        <v>943</v>
      </c>
      <c r="B46" s="224">
        <v>117</v>
      </c>
    </row>
    <row r="47" spans="1:2">
      <c r="A47" s="223" t="s">
        <v>927</v>
      </c>
      <c r="B47" s="224">
        <v>18</v>
      </c>
    </row>
    <row r="48" spans="1:2">
      <c r="A48" s="223" t="s">
        <v>929</v>
      </c>
      <c r="B48" s="224">
        <v>4</v>
      </c>
    </row>
    <row r="49" spans="1:2">
      <c r="A49" s="223" t="s">
        <v>986</v>
      </c>
      <c r="B49" s="224">
        <v>3</v>
      </c>
    </row>
    <row r="50" spans="1:2">
      <c r="A50" s="226" t="s">
        <v>987</v>
      </c>
      <c r="B50" s="225">
        <f>SUM(B51:B65)</f>
        <v>641</v>
      </c>
    </row>
    <row r="51" spans="1:2">
      <c r="A51" s="223" t="s">
        <v>944</v>
      </c>
      <c r="B51" s="224">
        <v>110</v>
      </c>
    </row>
    <row r="52" spans="1:2">
      <c r="A52" s="223" t="s">
        <v>945</v>
      </c>
      <c r="B52" s="224">
        <v>4</v>
      </c>
    </row>
    <row r="53" spans="1:2">
      <c r="A53" s="223" t="s">
        <v>946</v>
      </c>
      <c r="B53" s="224">
        <v>34</v>
      </c>
    </row>
    <row r="54" spans="1:2">
      <c r="A54" s="223" t="s">
        <v>947</v>
      </c>
      <c r="B54" s="224">
        <v>105</v>
      </c>
    </row>
    <row r="55" spans="1:2">
      <c r="A55" s="223" t="s">
        <v>948</v>
      </c>
      <c r="B55" s="224">
        <v>47</v>
      </c>
    </row>
    <row r="56" spans="1:2">
      <c r="A56" s="223" t="s">
        <v>949</v>
      </c>
      <c r="B56" s="224">
        <v>7</v>
      </c>
    </row>
    <row r="57" spans="1:2">
      <c r="A57" s="223" t="s">
        <v>942</v>
      </c>
      <c r="B57" s="224">
        <v>133</v>
      </c>
    </row>
    <row r="58" spans="1:2">
      <c r="A58" s="223" t="s">
        <v>935</v>
      </c>
      <c r="B58" s="224">
        <v>7</v>
      </c>
    </row>
    <row r="59" spans="1:2">
      <c r="A59" s="223" t="s">
        <v>979</v>
      </c>
      <c r="B59" s="224">
        <v>12</v>
      </c>
    </row>
    <row r="60" spans="1:2">
      <c r="A60" s="223" t="s">
        <v>936</v>
      </c>
      <c r="B60" s="224">
        <v>60</v>
      </c>
    </row>
    <row r="61" spans="1:2">
      <c r="A61" s="223" t="s">
        <v>950</v>
      </c>
      <c r="B61" s="224">
        <v>87</v>
      </c>
    </row>
    <row r="62" spans="1:2">
      <c r="A62" s="223" t="s">
        <v>927</v>
      </c>
      <c r="B62" s="224">
        <v>18</v>
      </c>
    </row>
    <row r="63" spans="1:2">
      <c r="A63" s="223" t="s">
        <v>928</v>
      </c>
      <c r="B63" s="224">
        <v>10</v>
      </c>
    </row>
    <row r="64" spans="1:2">
      <c r="A64" s="223" t="s">
        <v>929</v>
      </c>
      <c r="B64" s="224">
        <v>6</v>
      </c>
    </row>
    <row r="65" spans="1:2">
      <c r="A65" s="223" t="s">
        <v>951</v>
      </c>
      <c r="B65" s="224">
        <v>1</v>
      </c>
    </row>
    <row r="66" spans="1:2">
      <c r="A66" s="226" t="s">
        <v>988</v>
      </c>
      <c r="B66" s="225">
        <f>SUM(B67:B76)</f>
        <v>977</v>
      </c>
    </row>
    <row r="67" spans="1:2">
      <c r="A67" s="223" t="s">
        <v>952</v>
      </c>
      <c r="B67" s="224">
        <v>3</v>
      </c>
    </row>
    <row r="68" spans="1:2">
      <c r="A68" s="223" t="s">
        <v>989</v>
      </c>
      <c r="B68" s="224">
        <v>1</v>
      </c>
    </row>
    <row r="69" spans="1:2">
      <c r="A69" s="223" t="s">
        <v>953</v>
      </c>
      <c r="B69" s="224">
        <v>318</v>
      </c>
    </row>
    <row r="70" spans="1:2">
      <c r="A70" s="223" t="s">
        <v>954</v>
      </c>
      <c r="B70" s="224">
        <v>312</v>
      </c>
    </row>
    <row r="71" spans="1:2">
      <c r="A71" s="223" t="s">
        <v>955</v>
      </c>
      <c r="B71" s="224">
        <v>102</v>
      </c>
    </row>
    <row r="72" spans="1:2">
      <c r="A72" s="223" t="s">
        <v>956</v>
      </c>
      <c r="B72" s="224">
        <v>173</v>
      </c>
    </row>
    <row r="73" spans="1:2">
      <c r="A73" s="223" t="s">
        <v>979</v>
      </c>
      <c r="B73" s="224">
        <v>27</v>
      </c>
    </row>
    <row r="74" spans="1:2">
      <c r="A74" s="223" t="s">
        <v>926</v>
      </c>
      <c r="B74" s="224">
        <v>8</v>
      </c>
    </row>
    <row r="75" spans="1:2">
      <c r="A75" s="223" t="s">
        <v>928</v>
      </c>
      <c r="B75" s="224">
        <v>30</v>
      </c>
    </row>
    <row r="76" spans="1:2">
      <c r="A76" s="223" t="s">
        <v>929</v>
      </c>
      <c r="B76" s="224">
        <v>3</v>
      </c>
    </row>
    <row r="77" spans="1:2">
      <c r="A77" s="226" t="s">
        <v>990</v>
      </c>
      <c r="B77" s="225">
        <f>SUM(B78:B88)</f>
        <v>792</v>
      </c>
    </row>
    <row r="78" spans="1:2">
      <c r="A78" s="223" t="s">
        <v>991</v>
      </c>
      <c r="B78" s="224">
        <v>3</v>
      </c>
    </row>
    <row r="79" spans="1:2">
      <c r="A79" s="223" t="s">
        <v>952</v>
      </c>
      <c r="B79" s="224">
        <v>9</v>
      </c>
    </row>
    <row r="80" spans="1:2">
      <c r="A80" s="223" t="s">
        <v>957</v>
      </c>
      <c r="B80" s="224">
        <v>151</v>
      </c>
    </row>
    <row r="81" spans="1:2">
      <c r="A81" s="223" t="s">
        <v>958</v>
      </c>
      <c r="B81" s="224">
        <v>480</v>
      </c>
    </row>
    <row r="82" spans="1:2">
      <c r="A82" s="223" t="s">
        <v>942</v>
      </c>
      <c r="B82" s="224">
        <v>97</v>
      </c>
    </row>
    <row r="83" spans="1:2">
      <c r="A83" s="223" t="s">
        <v>979</v>
      </c>
      <c r="B83" s="224">
        <v>10</v>
      </c>
    </row>
    <row r="84" spans="1:2">
      <c r="A84" s="223" t="s">
        <v>927</v>
      </c>
      <c r="B84" s="224">
        <v>20</v>
      </c>
    </row>
    <row r="85" spans="1:2">
      <c r="A85" s="223" t="s">
        <v>928</v>
      </c>
      <c r="B85" s="224">
        <v>16</v>
      </c>
    </row>
    <row r="86" spans="1:2">
      <c r="A86" s="223" t="s">
        <v>929</v>
      </c>
      <c r="B86" s="224">
        <v>4</v>
      </c>
    </row>
    <row r="87" spans="1:2">
      <c r="A87" s="223" t="s">
        <v>951</v>
      </c>
      <c r="B87" s="224">
        <v>1</v>
      </c>
    </row>
    <row r="88" spans="1:2">
      <c r="A88" s="223" t="s">
        <v>959</v>
      </c>
      <c r="B88" s="224">
        <v>1</v>
      </c>
    </row>
    <row r="89" spans="1:2">
      <c r="A89" s="226" t="s">
        <v>992</v>
      </c>
      <c r="B89" s="225">
        <f>SUM(B90:B98)</f>
        <v>2763</v>
      </c>
    </row>
    <row r="90" spans="1:2">
      <c r="A90" s="223" t="s">
        <v>960</v>
      </c>
      <c r="B90" s="224">
        <v>6</v>
      </c>
    </row>
    <row r="91" spans="1:2">
      <c r="A91" s="223" t="s">
        <v>961</v>
      </c>
      <c r="B91" s="224">
        <v>5</v>
      </c>
    </row>
    <row r="92" spans="1:2">
      <c r="A92" s="223" t="s">
        <v>962</v>
      </c>
      <c r="B92" s="224">
        <v>1000</v>
      </c>
    </row>
    <row r="93" spans="1:2">
      <c r="A93" s="223" t="s">
        <v>963</v>
      </c>
      <c r="B93" s="224">
        <v>38</v>
      </c>
    </row>
    <row r="94" spans="1:2">
      <c r="A94" s="223" t="s">
        <v>964</v>
      </c>
      <c r="B94" s="224">
        <v>104</v>
      </c>
    </row>
    <row r="95" spans="1:2">
      <c r="A95" s="223" t="s">
        <v>927</v>
      </c>
      <c r="B95" s="224">
        <v>22</v>
      </c>
    </row>
    <row r="96" spans="1:2">
      <c r="A96" s="223" t="s">
        <v>979</v>
      </c>
      <c r="B96" s="224">
        <v>1581</v>
      </c>
    </row>
    <row r="97" spans="1:2">
      <c r="A97" s="223" t="s">
        <v>929</v>
      </c>
      <c r="B97" s="224">
        <v>6</v>
      </c>
    </row>
    <row r="98" spans="1:2">
      <c r="A98" s="223" t="s">
        <v>951</v>
      </c>
      <c r="B98" s="224">
        <v>1</v>
      </c>
    </row>
    <row r="99" spans="1:2">
      <c r="A99" s="226" t="s">
        <v>993</v>
      </c>
      <c r="B99" s="225">
        <f>SUM(B100:B115)</f>
        <v>1803</v>
      </c>
    </row>
    <row r="100" spans="1:2">
      <c r="A100" s="223" t="s">
        <v>994</v>
      </c>
      <c r="B100" s="224">
        <v>259</v>
      </c>
    </row>
    <row r="101" spans="1:2">
      <c r="A101" s="223" t="s">
        <v>995</v>
      </c>
      <c r="B101" s="224">
        <v>215</v>
      </c>
    </row>
    <row r="102" spans="1:2">
      <c r="A102" s="223" t="s">
        <v>996</v>
      </c>
      <c r="B102" s="224">
        <v>298</v>
      </c>
    </row>
    <row r="103" spans="1:2">
      <c r="A103" s="223" t="s">
        <v>997</v>
      </c>
      <c r="B103" s="224">
        <v>500</v>
      </c>
    </row>
    <row r="104" spans="1:2">
      <c r="A104" s="223" t="s">
        <v>998</v>
      </c>
      <c r="B104" s="224">
        <v>100</v>
      </c>
    </row>
    <row r="105" spans="1:2">
      <c r="A105" s="223" t="s">
        <v>999</v>
      </c>
      <c r="B105" s="224">
        <v>73</v>
      </c>
    </row>
    <row r="106" spans="1:2">
      <c r="A106" s="223" t="s">
        <v>1000</v>
      </c>
      <c r="B106" s="224">
        <v>100</v>
      </c>
    </row>
    <row r="107" spans="1:2">
      <c r="A107" s="223" t="s">
        <v>965</v>
      </c>
      <c r="B107" s="224">
        <v>3</v>
      </c>
    </row>
    <row r="108" spans="1:2">
      <c r="A108" s="223" t="s">
        <v>966</v>
      </c>
      <c r="B108" s="224">
        <v>3</v>
      </c>
    </row>
    <row r="109" spans="1:2">
      <c r="A109" s="223" t="s">
        <v>967</v>
      </c>
      <c r="B109" s="224">
        <v>16</v>
      </c>
    </row>
    <row r="110" spans="1:2">
      <c r="A110" s="223" t="s">
        <v>942</v>
      </c>
      <c r="B110" s="224">
        <v>121</v>
      </c>
    </row>
    <row r="111" spans="1:2">
      <c r="A111" s="223" t="s">
        <v>979</v>
      </c>
      <c r="B111" s="224">
        <v>38</v>
      </c>
    </row>
    <row r="112" spans="1:2">
      <c r="A112" s="223" t="s">
        <v>936</v>
      </c>
      <c r="B112" s="224">
        <v>60</v>
      </c>
    </row>
    <row r="113" spans="1:2">
      <c r="A113" s="223" t="s">
        <v>927</v>
      </c>
      <c r="B113" s="224">
        <v>12</v>
      </c>
    </row>
    <row r="114" spans="1:2">
      <c r="A114" s="223" t="s">
        <v>929</v>
      </c>
      <c r="B114" s="224">
        <v>4</v>
      </c>
    </row>
    <row r="115" spans="1:2">
      <c r="A115" s="223" t="s">
        <v>986</v>
      </c>
      <c r="B115" s="224">
        <v>1</v>
      </c>
    </row>
    <row r="116" spans="1:2">
      <c r="A116" s="226" t="s">
        <v>1001</v>
      </c>
      <c r="B116" s="225">
        <f>SUM(B117:B142)</f>
        <v>4531</v>
      </c>
    </row>
    <row r="117" spans="1:2">
      <c r="A117" s="223" t="s">
        <v>1002</v>
      </c>
      <c r="B117" s="224">
        <v>115</v>
      </c>
    </row>
    <row r="118" spans="1:2">
      <c r="A118" s="223" t="s">
        <v>981</v>
      </c>
      <c r="B118" s="224">
        <v>1</v>
      </c>
    </row>
    <row r="119" spans="1:2">
      <c r="A119" s="223" t="s">
        <v>1003</v>
      </c>
      <c r="B119" s="224">
        <v>22</v>
      </c>
    </row>
    <row r="120" spans="1:2">
      <c r="A120" s="223" t="s">
        <v>968</v>
      </c>
      <c r="B120" s="224">
        <v>3</v>
      </c>
    </row>
    <row r="121" spans="1:2">
      <c r="A121" s="223" t="s">
        <v>957</v>
      </c>
      <c r="B121" s="224">
        <v>84</v>
      </c>
    </row>
    <row r="122" spans="1:2">
      <c r="A122" s="223" t="s">
        <v>969</v>
      </c>
      <c r="B122" s="224">
        <v>840</v>
      </c>
    </row>
    <row r="123" spans="1:2">
      <c r="A123" s="223" t="s">
        <v>970</v>
      </c>
      <c r="B123" s="224">
        <v>480</v>
      </c>
    </row>
    <row r="124" spans="1:2">
      <c r="A124" s="223" t="s">
        <v>971</v>
      </c>
      <c r="B124" s="224">
        <v>96</v>
      </c>
    </row>
    <row r="125" spans="1:2">
      <c r="A125" s="223" t="s">
        <v>972</v>
      </c>
      <c r="B125" s="224">
        <v>169</v>
      </c>
    </row>
    <row r="126" spans="1:2">
      <c r="A126" s="223" t="s">
        <v>967</v>
      </c>
      <c r="B126" s="224">
        <v>67</v>
      </c>
    </row>
    <row r="127" spans="1:2">
      <c r="A127" s="223" t="s">
        <v>973</v>
      </c>
      <c r="B127" s="224">
        <v>179</v>
      </c>
    </row>
    <row r="128" spans="1:2">
      <c r="A128" s="223" t="s">
        <v>974</v>
      </c>
      <c r="B128" s="224">
        <v>55</v>
      </c>
    </row>
    <row r="129" spans="1:2">
      <c r="A129" s="223" t="s">
        <v>1004</v>
      </c>
      <c r="B129" s="224">
        <v>17</v>
      </c>
    </row>
    <row r="130" spans="1:2">
      <c r="A130" s="223" t="s">
        <v>1005</v>
      </c>
      <c r="B130" s="224">
        <v>100</v>
      </c>
    </row>
    <row r="131" spans="1:2">
      <c r="A131" s="223" t="s">
        <v>1006</v>
      </c>
      <c r="B131" s="224">
        <v>135</v>
      </c>
    </row>
    <row r="132" spans="1:2">
      <c r="A132" s="223" t="s">
        <v>1007</v>
      </c>
      <c r="B132" s="224">
        <v>100</v>
      </c>
    </row>
    <row r="133" spans="1:2">
      <c r="A133" s="223" t="s">
        <v>935</v>
      </c>
      <c r="B133" s="224">
        <v>6</v>
      </c>
    </row>
    <row r="134" spans="1:2">
      <c r="A134" s="223" t="s">
        <v>1008</v>
      </c>
      <c r="B134" s="224">
        <v>10</v>
      </c>
    </row>
    <row r="135" spans="1:2">
      <c r="A135" s="223" t="s">
        <v>1009</v>
      </c>
      <c r="B135" s="224">
        <v>11</v>
      </c>
    </row>
    <row r="136" spans="1:2">
      <c r="A136" s="223" t="s">
        <v>975</v>
      </c>
      <c r="B136" s="224">
        <v>1700</v>
      </c>
    </row>
    <row r="137" spans="1:2">
      <c r="A137" s="223" t="s">
        <v>976</v>
      </c>
      <c r="B137" s="224">
        <v>169</v>
      </c>
    </row>
    <row r="138" spans="1:2">
      <c r="A138" s="223" t="s">
        <v>977</v>
      </c>
      <c r="B138" s="224">
        <v>50</v>
      </c>
    </row>
    <row r="139" spans="1:2">
      <c r="A139" s="223" t="s">
        <v>979</v>
      </c>
      <c r="B139" s="224">
        <v>45</v>
      </c>
    </row>
    <row r="140" spans="1:2">
      <c r="A140" s="223" t="s">
        <v>936</v>
      </c>
      <c r="B140" s="224">
        <v>60</v>
      </c>
    </row>
    <row r="141" spans="1:2">
      <c r="A141" s="223" t="s">
        <v>927</v>
      </c>
      <c r="B141" s="224">
        <v>14</v>
      </c>
    </row>
    <row r="142" spans="1:2">
      <c r="A142" s="223" t="s">
        <v>929</v>
      </c>
      <c r="B142" s="224">
        <v>3</v>
      </c>
    </row>
  </sheetData>
  <mergeCells count="1">
    <mergeCell ref="A1:B1"/>
  </mergeCells>
  <phoneticPr fontId="3" type="noConversion"/>
  <printOptions horizontalCentered="1"/>
  <pageMargins left="0.70866141732283472" right="0.70866141732283472" top="0.74803149606299213" bottom="0.74803149606299213" header="0.31496062992125984" footer="0.31496062992125984"/>
  <pageSetup paperSize="9" firstPageNumber="46" orientation="portrait" useFirstPageNumber="1" r:id="rId1"/>
  <headerFooter>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A8" sqref="A8"/>
    </sheetView>
  </sheetViews>
  <sheetFormatPr defaultRowHeight="13.5"/>
  <cols>
    <col min="1" max="1" width="69.5" customWidth="1"/>
    <col min="2" max="2" width="9" style="51"/>
  </cols>
  <sheetData>
    <row r="1" spans="1:2" ht="56.25" customHeight="1">
      <c r="A1" s="32" t="s">
        <v>226</v>
      </c>
    </row>
    <row r="2" spans="1:2" ht="24.95" customHeight="1">
      <c r="A2" s="63" t="s">
        <v>580</v>
      </c>
      <c r="B2" s="54" t="s">
        <v>566</v>
      </c>
    </row>
    <row r="3" spans="1:2" ht="24.95" customHeight="1">
      <c r="A3" s="53" t="s">
        <v>1483</v>
      </c>
      <c r="B3" s="52">
        <v>1</v>
      </c>
    </row>
    <row r="4" spans="1:2" ht="24.95" customHeight="1">
      <c r="A4" s="53" t="s">
        <v>1484</v>
      </c>
      <c r="B4" s="52">
        <v>2</v>
      </c>
    </row>
    <row r="5" spans="1:2" ht="24.95" customHeight="1">
      <c r="A5" s="53" t="s">
        <v>1485</v>
      </c>
      <c r="B5" s="52">
        <v>3</v>
      </c>
    </row>
    <row r="6" spans="1:2" ht="24.95" customHeight="1">
      <c r="A6" s="53" t="s">
        <v>1486</v>
      </c>
      <c r="B6" s="52">
        <v>4</v>
      </c>
    </row>
    <row r="7" spans="1:2" ht="24.95" customHeight="1">
      <c r="A7" s="53" t="s">
        <v>1487</v>
      </c>
      <c r="B7" s="52">
        <v>5</v>
      </c>
    </row>
    <row r="8" spans="1:2" ht="24.95" customHeight="1">
      <c r="A8" s="53" t="s">
        <v>1488</v>
      </c>
      <c r="B8" s="52">
        <v>6</v>
      </c>
    </row>
    <row r="9" spans="1:2" ht="24.95" customHeight="1">
      <c r="A9" s="53" t="s">
        <v>1489</v>
      </c>
      <c r="B9" s="52">
        <v>7</v>
      </c>
    </row>
    <row r="10" spans="1:2" ht="24.95" customHeight="1">
      <c r="A10" s="53" t="s">
        <v>1490</v>
      </c>
      <c r="B10" s="52">
        <v>8</v>
      </c>
    </row>
    <row r="11" spans="1:2" ht="24.95" customHeight="1">
      <c r="A11" s="53" t="s">
        <v>1491</v>
      </c>
      <c r="B11" s="52">
        <v>9</v>
      </c>
    </row>
    <row r="12" spans="1:2" ht="24.95" customHeight="1">
      <c r="A12" s="53" t="s">
        <v>1492</v>
      </c>
      <c r="B12" s="52">
        <v>21</v>
      </c>
    </row>
    <row r="13" spans="1:2" ht="24.95" customHeight="1">
      <c r="A13" s="53" t="s">
        <v>1493</v>
      </c>
      <c r="B13" s="52">
        <v>23</v>
      </c>
    </row>
    <row r="14" spans="1:2" ht="24.95" customHeight="1">
      <c r="A14" s="53" t="s">
        <v>1494</v>
      </c>
      <c r="B14" s="52">
        <v>25</v>
      </c>
    </row>
    <row r="15" spans="1:2" ht="24.95" customHeight="1">
      <c r="A15" s="53" t="s">
        <v>1495</v>
      </c>
      <c r="B15" s="52">
        <v>26</v>
      </c>
    </row>
    <row r="16" spans="1:2" ht="24.95" customHeight="1">
      <c r="A16" s="53" t="s">
        <v>1496</v>
      </c>
      <c r="B16" s="52">
        <v>27</v>
      </c>
    </row>
    <row r="17" spans="1:2" ht="24.95" customHeight="1">
      <c r="A17" s="53" t="s">
        <v>1497</v>
      </c>
      <c r="B17" s="52">
        <v>43</v>
      </c>
    </row>
    <row r="18" spans="1:2" ht="24.95" customHeight="1">
      <c r="A18" s="53" t="s">
        <v>1498</v>
      </c>
      <c r="B18" s="52">
        <v>44</v>
      </c>
    </row>
    <row r="19" spans="1:2" ht="24.95" customHeight="1">
      <c r="A19" s="53" t="s">
        <v>1499</v>
      </c>
      <c r="B19" s="52">
        <v>46</v>
      </c>
    </row>
    <row r="20" spans="1:2" ht="24.95" customHeight="1">
      <c r="A20" s="53" t="s">
        <v>1500</v>
      </c>
      <c r="B20" s="52">
        <v>49</v>
      </c>
    </row>
    <row r="21" spans="1:2" ht="24.95" customHeight="1">
      <c r="A21" s="53" t="s">
        <v>1501</v>
      </c>
      <c r="B21" s="52">
        <v>50</v>
      </c>
    </row>
    <row r="22" spans="1:2" ht="24.95" customHeight="1">
      <c r="A22" s="53" t="s">
        <v>1502</v>
      </c>
      <c r="B22" s="52">
        <v>51</v>
      </c>
    </row>
    <row r="23" spans="1:2" ht="22.5" customHeight="1">
      <c r="A23" s="53" t="s">
        <v>1503</v>
      </c>
      <c r="B23" s="52">
        <v>52</v>
      </c>
    </row>
    <row r="24" spans="1:2" ht="24.75" customHeight="1">
      <c r="A24" s="53" t="s">
        <v>1504</v>
      </c>
      <c r="B24" s="52">
        <v>53</v>
      </c>
    </row>
  </sheetData>
  <phoneticPr fontId="3" type="noConversion"/>
  <printOptions horizontalCentered="1"/>
  <pageMargins left="0.70866141732283472" right="0.39370078740157483"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Zeros="0" workbookViewId="0">
      <selection sqref="A1:L1"/>
    </sheetView>
  </sheetViews>
  <sheetFormatPr defaultColWidth="9" defaultRowHeight="14.25"/>
  <cols>
    <col min="1" max="1" width="12.125" style="125" customWidth="1"/>
    <col min="2" max="6" width="6.625" style="125" customWidth="1"/>
    <col min="7" max="7" width="12.125" style="125" customWidth="1"/>
    <col min="8" max="12" width="6.625" style="125" customWidth="1"/>
    <col min="13" max="15" width="9" style="125" hidden="1" customWidth="1"/>
    <col min="16" max="16" width="9" style="125" customWidth="1"/>
    <col min="17" max="227" width="9" style="125"/>
    <col min="228" max="228" width="25.5" style="125" customWidth="1"/>
    <col min="229" max="229" width="8.5" style="125" bestFit="1" customWidth="1"/>
    <col min="230" max="230" width="9.5" style="125" bestFit="1" customWidth="1"/>
    <col min="231" max="231" width="6.75" style="125" bestFit="1" customWidth="1"/>
    <col min="232" max="232" width="22.25" style="125" bestFit="1" customWidth="1"/>
    <col min="233" max="234" width="9.5" style="125" bestFit="1" customWidth="1"/>
    <col min="235" max="235" width="7.375" style="125" bestFit="1" customWidth="1"/>
    <col min="236" max="236" width="12.625" style="125" bestFit="1" customWidth="1"/>
    <col min="237" max="483" width="9" style="125"/>
    <col min="484" max="484" width="25.5" style="125" customWidth="1"/>
    <col min="485" max="485" width="8.5" style="125" bestFit="1" customWidth="1"/>
    <col min="486" max="486" width="9.5" style="125" bestFit="1" customWidth="1"/>
    <col min="487" max="487" width="6.75" style="125" bestFit="1" customWidth="1"/>
    <col min="488" max="488" width="22.25" style="125" bestFit="1" customWidth="1"/>
    <col min="489" max="490" width="9.5" style="125" bestFit="1" customWidth="1"/>
    <col min="491" max="491" width="7.375" style="125" bestFit="1" customWidth="1"/>
    <col min="492" max="492" width="12.625" style="125" bestFit="1" customWidth="1"/>
    <col min="493" max="739" width="9" style="125"/>
    <col min="740" max="740" width="25.5" style="125" customWidth="1"/>
    <col min="741" max="741" width="8.5" style="125" bestFit="1" customWidth="1"/>
    <col min="742" max="742" width="9.5" style="125" bestFit="1" customWidth="1"/>
    <col min="743" max="743" width="6.75" style="125" bestFit="1" customWidth="1"/>
    <col min="744" max="744" width="22.25" style="125" bestFit="1" customWidth="1"/>
    <col min="745" max="746" width="9.5" style="125" bestFit="1" customWidth="1"/>
    <col min="747" max="747" width="7.375" style="125" bestFit="1" customWidth="1"/>
    <col min="748" max="748" width="12.625" style="125" bestFit="1" customWidth="1"/>
    <col min="749" max="995" width="9" style="125"/>
    <col min="996" max="996" width="25.5" style="125" customWidth="1"/>
    <col min="997" max="997" width="8.5" style="125" bestFit="1" customWidth="1"/>
    <col min="998" max="998" width="9.5" style="125" bestFit="1" customWidth="1"/>
    <col min="999" max="999" width="6.75" style="125" bestFit="1" customWidth="1"/>
    <col min="1000" max="1000" width="22.25" style="125" bestFit="1" customWidth="1"/>
    <col min="1001" max="1002" width="9.5" style="125" bestFit="1" customWidth="1"/>
    <col min="1003" max="1003" width="7.375" style="125" bestFit="1" customWidth="1"/>
    <col min="1004" max="1004" width="12.625" style="125" bestFit="1" customWidth="1"/>
    <col min="1005" max="1251" width="9" style="125"/>
    <col min="1252" max="1252" width="25.5" style="125" customWidth="1"/>
    <col min="1253" max="1253" width="8.5" style="125" bestFit="1" customWidth="1"/>
    <col min="1254" max="1254" width="9.5" style="125" bestFit="1" customWidth="1"/>
    <col min="1255" max="1255" width="6.75" style="125" bestFit="1" customWidth="1"/>
    <col min="1256" max="1256" width="22.25" style="125" bestFit="1" customWidth="1"/>
    <col min="1257" max="1258" width="9.5" style="125" bestFit="1" customWidth="1"/>
    <col min="1259" max="1259" width="7.375" style="125" bestFit="1" customWidth="1"/>
    <col min="1260" max="1260" width="12.625" style="125" bestFit="1" customWidth="1"/>
    <col min="1261" max="1507" width="9" style="125"/>
    <col min="1508" max="1508" width="25.5" style="125" customWidth="1"/>
    <col min="1509" max="1509" width="8.5" style="125" bestFit="1" customWidth="1"/>
    <col min="1510" max="1510" width="9.5" style="125" bestFit="1" customWidth="1"/>
    <col min="1511" max="1511" width="6.75" style="125" bestFit="1" customWidth="1"/>
    <col min="1512" max="1512" width="22.25" style="125" bestFit="1" customWidth="1"/>
    <col min="1513" max="1514" width="9.5" style="125" bestFit="1" customWidth="1"/>
    <col min="1515" max="1515" width="7.375" style="125" bestFit="1" customWidth="1"/>
    <col min="1516" max="1516" width="12.625" style="125" bestFit="1" customWidth="1"/>
    <col min="1517" max="1763" width="9" style="125"/>
    <col min="1764" max="1764" width="25.5" style="125" customWidth="1"/>
    <col min="1765" max="1765" width="8.5" style="125" bestFit="1" customWidth="1"/>
    <col min="1766" max="1766" width="9.5" style="125" bestFit="1" customWidth="1"/>
    <col min="1767" max="1767" width="6.75" style="125" bestFit="1" customWidth="1"/>
    <col min="1768" max="1768" width="22.25" style="125" bestFit="1" customWidth="1"/>
    <col min="1769" max="1770" width="9.5" style="125" bestFit="1" customWidth="1"/>
    <col min="1771" max="1771" width="7.375" style="125" bestFit="1" customWidth="1"/>
    <col min="1772" max="1772" width="12.625" style="125" bestFit="1" customWidth="1"/>
    <col min="1773" max="2019" width="9" style="125"/>
    <col min="2020" max="2020" width="25.5" style="125" customWidth="1"/>
    <col min="2021" max="2021" width="8.5" style="125" bestFit="1" customWidth="1"/>
    <col min="2022" max="2022" width="9.5" style="125" bestFit="1" customWidth="1"/>
    <col min="2023" max="2023" width="6.75" style="125" bestFit="1" customWidth="1"/>
    <col min="2024" max="2024" width="22.25" style="125" bestFit="1" customWidth="1"/>
    <col min="2025" max="2026" width="9.5" style="125" bestFit="1" customWidth="1"/>
    <col min="2027" max="2027" width="7.375" style="125" bestFit="1" customWidth="1"/>
    <col min="2028" max="2028" width="12.625" style="125" bestFit="1" customWidth="1"/>
    <col min="2029" max="2275" width="9" style="125"/>
    <col min="2276" max="2276" width="25.5" style="125" customWidth="1"/>
    <col min="2277" max="2277" width="8.5" style="125" bestFit="1" customWidth="1"/>
    <col min="2278" max="2278" width="9.5" style="125" bestFit="1" customWidth="1"/>
    <col min="2279" max="2279" width="6.75" style="125" bestFit="1" customWidth="1"/>
    <col min="2280" max="2280" width="22.25" style="125" bestFit="1" customWidth="1"/>
    <col min="2281" max="2282" width="9.5" style="125" bestFit="1" customWidth="1"/>
    <col min="2283" max="2283" width="7.375" style="125" bestFit="1" customWidth="1"/>
    <col min="2284" max="2284" width="12.625" style="125" bestFit="1" customWidth="1"/>
    <col min="2285" max="2531" width="9" style="125"/>
    <col min="2532" max="2532" width="25.5" style="125" customWidth="1"/>
    <col min="2533" max="2533" width="8.5" style="125" bestFit="1" customWidth="1"/>
    <col min="2534" max="2534" width="9.5" style="125" bestFit="1" customWidth="1"/>
    <col min="2535" max="2535" width="6.75" style="125" bestFit="1" customWidth="1"/>
    <col min="2536" max="2536" width="22.25" style="125" bestFit="1" customWidth="1"/>
    <col min="2537" max="2538" width="9.5" style="125" bestFit="1" customWidth="1"/>
    <col min="2539" max="2539" width="7.375" style="125" bestFit="1" customWidth="1"/>
    <col min="2540" max="2540" width="12.625" style="125" bestFit="1" customWidth="1"/>
    <col min="2541" max="2787" width="9" style="125"/>
    <col min="2788" max="2788" width="25.5" style="125" customWidth="1"/>
    <col min="2789" max="2789" width="8.5" style="125" bestFit="1" customWidth="1"/>
    <col min="2790" max="2790" width="9.5" style="125" bestFit="1" customWidth="1"/>
    <col min="2791" max="2791" width="6.75" style="125" bestFit="1" customWidth="1"/>
    <col min="2792" max="2792" width="22.25" style="125" bestFit="1" customWidth="1"/>
    <col min="2793" max="2794" width="9.5" style="125" bestFit="1" customWidth="1"/>
    <col min="2795" max="2795" width="7.375" style="125" bestFit="1" customWidth="1"/>
    <col min="2796" max="2796" width="12.625" style="125" bestFit="1" customWidth="1"/>
    <col min="2797" max="3043" width="9" style="125"/>
    <col min="3044" max="3044" width="25.5" style="125" customWidth="1"/>
    <col min="3045" max="3045" width="8.5" style="125" bestFit="1" customWidth="1"/>
    <col min="3046" max="3046" width="9.5" style="125" bestFit="1" customWidth="1"/>
    <col min="3047" max="3047" width="6.75" style="125" bestFit="1" customWidth="1"/>
    <col min="3048" max="3048" width="22.25" style="125" bestFit="1" customWidth="1"/>
    <col min="3049" max="3050" width="9.5" style="125" bestFit="1" customWidth="1"/>
    <col min="3051" max="3051" width="7.375" style="125" bestFit="1" customWidth="1"/>
    <col min="3052" max="3052" width="12.625" style="125" bestFit="1" customWidth="1"/>
    <col min="3053" max="3299" width="9" style="125"/>
    <col min="3300" max="3300" width="25.5" style="125" customWidth="1"/>
    <col min="3301" max="3301" width="8.5" style="125" bestFit="1" customWidth="1"/>
    <col min="3302" max="3302" width="9.5" style="125" bestFit="1" customWidth="1"/>
    <col min="3303" max="3303" width="6.75" style="125" bestFit="1" customWidth="1"/>
    <col min="3304" max="3304" width="22.25" style="125" bestFit="1" customWidth="1"/>
    <col min="3305" max="3306" width="9.5" style="125" bestFit="1" customWidth="1"/>
    <col min="3307" max="3307" width="7.375" style="125" bestFit="1" customWidth="1"/>
    <col min="3308" max="3308" width="12.625" style="125" bestFit="1" customWidth="1"/>
    <col min="3309" max="3555" width="9" style="125"/>
    <col min="3556" max="3556" width="25.5" style="125" customWidth="1"/>
    <col min="3557" max="3557" width="8.5" style="125" bestFit="1" customWidth="1"/>
    <col min="3558" max="3558" width="9.5" style="125" bestFit="1" customWidth="1"/>
    <col min="3559" max="3559" width="6.75" style="125" bestFit="1" customWidth="1"/>
    <col min="3560" max="3560" width="22.25" style="125" bestFit="1" customWidth="1"/>
    <col min="3561" max="3562" width="9.5" style="125" bestFit="1" customWidth="1"/>
    <col min="3563" max="3563" width="7.375" style="125" bestFit="1" customWidth="1"/>
    <col min="3564" max="3564" width="12.625" style="125" bestFit="1" customWidth="1"/>
    <col min="3565" max="3811" width="9" style="125"/>
    <col min="3812" max="3812" width="25.5" style="125" customWidth="1"/>
    <col min="3813" max="3813" width="8.5" style="125" bestFit="1" customWidth="1"/>
    <col min="3814" max="3814" width="9.5" style="125" bestFit="1" customWidth="1"/>
    <col min="3815" max="3815" width="6.75" style="125" bestFit="1" customWidth="1"/>
    <col min="3816" max="3816" width="22.25" style="125" bestFit="1" customWidth="1"/>
    <col min="3817" max="3818" width="9.5" style="125" bestFit="1" customWidth="1"/>
    <col min="3819" max="3819" width="7.375" style="125" bestFit="1" customWidth="1"/>
    <col min="3820" max="3820" width="12.625" style="125" bestFit="1" customWidth="1"/>
    <col min="3821" max="4067" width="9" style="125"/>
    <col min="4068" max="4068" width="25.5" style="125" customWidth="1"/>
    <col min="4069" max="4069" width="8.5" style="125" bestFit="1" customWidth="1"/>
    <col min="4070" max="4070" width="9.5" style="125" bestFit="1" customWidth="1"/>
    <col min="4071" max="4071" width="6.75" style="125" bestFit="1" customWidth="1"/>
    <col min="4072" max="4072" width="22.25" style="125" bestFit="1" customWidth="1"/>
    <col min="4073" max="4074" width="9.5" style="125" bestFit="1" customWidth="1"/>
    <col min="4075" max="4075" width="7.375" style="125" bestFit="1" customWidth="1"/>
    <col min="4076" max="4076" width="12.625" style="125" bestFit="1" customWidth="1"/>
    <col min="4077" max="4323" width="9" style="125"/>
    <col min="4324" max="4324" width="25.5" style="125" customWidth="1"/>
    <col min="4325" max="4325" width="8.5" style="125" bestFit="1" customWidth="1"/>
    <col min="4326" max="4326" width="9.5" style="125" bestFit="1" customWidth="1"/>
    <col min="4327" max="4327" width="6.75" style="125" bestFit="1" customWidth="1"/>
    <col min="4328" max="4328" width="22.25" style="125" bestFit="1" customWidth="1"/>
    <col min="4329" max="4330" width="9.5" style="125" bestFit="1" customWidth="1"/>
    <col min="4331" max="4331" width="7.375" style="125" bestFit="1" customWidth="1"/>
    <col min="4332" max="4332" width="12.625" style="125" bestFit="1" customWidth="1"/>
    <col min="4333" max="4579" width="9" style="125"/>
    <col min="4580" max="4580" width="25.5" style="125" customWidth="1"/>
    <col min="4581" max="4581" width="8.5" style="125" bestFit="1" customWidth="1"/>
    <col min="4582" max="4582" width="9.5" style="125" bestFit="1" customWidth="1"/>
    <col min="4583" max="4583" width="6.75" style="125" bestFit="1" customWidth="1"/>
    <col min="4584" max="4584" width="22.25" style="125" bestFit="1" customWidth="1"/>
    <col min="4585" max="4586" width="9.5" style="125" bestFit="1" customWidth="1"/>
    <col min="4587" max="4587" width="7.375" style="125" bestFit="1" customWidth="1"/>
    <col min="4588" max="4588" width="12.625" style="125" bestFit="1" customWidth="1"/>
    <col min="4589" max="4835" width="9" style="125"/>
    <col min="4836" max="4836" width="25.5" style="125" customWidth="1"/>
    <col min="4837" max="4837" width="8.5" style="125" bestFit="1" customWidth="1"/>
    <col min="4838" max="4838" width="9.5" style="125" bestFit="1" customWidth="1"/>
    <col min="4839" max="4839" width="6.75" style="125" bestFit="1" customWidth="1"/>
    <col min="4840" max="4840" width="22.25" style="125" bestFit="1" customWidth="1"/>
    <col min="4841" max="4842" width="9.5" style="125" bestFit="1" customWidth="1"/>
    <col min="4843" max="4843" width="7.375" style="125" bestFit="1" customWidth="1"/>
    <col min="4844" max="4844" width="12.625" style="125" bestFit="1" customWidth="1"/>
    <col min="4845" max="5091" width="9" style="125"/>
    <col min="5092" max="5092" width="25.5" style="125" customWidth="1"/>
    <col min="5093" max="5093" width="8.5" style="125" bestFit="1" customWidth="1"/>
    <col min="5094" max="5094" width="9.5" style="125" bestFit="1" customWidth="1"/>
    <col min="5095" max="5095" width="6.75" style="125" bestFit="1" customWidth="1"/>
    <col min="5096" max="5096" width="22.25" style="125" bestFit="1" customWidth="1"/>
    <col min="5097" max="5098" width="9.5" style="125" bestFit="1" customWidth="1"/>
    <col min="5099" max="5099" width="7.375" style="125" bestFit="1" customWidth="1"/>
    <col min="5100" max="5100" width="12.625" style="125" bestFit="1" customWidth="1"/>
    <col min="5101" max="5347" width="9" style="125"/>
    <col min="5348" max="5348" width="25.5" style="125" customWidth="1"/>
    <col min="5349" max="5349" width="8.5" style="125" bestFit="1" customWidth="1"/>
    <col min="5350" max="5350" width="9.5" style="125" bestFit="1" customWidth="1"/>
    <col min="5351" max="5351" width="6.75" style="125" bestFit="1" customWidth="1"/>
    <col min="5352" max="5352" width="22.25" style="125" bestFit="1" customWidth="1"/>
    <col min="5353" max="5354" width="9.5" style="125" bestFit="1" customWidth="1"/>
    <col min="5355" max="5355" width="7.375" style="125" bestFit="1" customWidth="1"/>
    <col min="5356" max="5356" width="12.625" style="125" bestFit="1" customWidth="1"/>
    <col min="5357" max="5603" width="9" style="125"/>
    <col min="5604" max="5604" width="25.5" style="125" customWidth="1"/>
    <col min="5605" max="5605" width="8.5" style="125" bestFit="1" customWidth="1"/>
    <col min="5606" max="5606" width="9.5" style="125" bestFit="1" customWidth="1"/>
    <col min="5607" max="5607" width="6.75" style="125" bestFit="1" customWidth="1"/>
    <col min="5608" max="5608" width="22.25" style="125" bestFit="1" customWidth="1"/>
    <col min="5609" max="5610" width="9.5" style="125" bestFit="1" customWidth="1"/>
    <col min="5611" max="5611" width="7.375" style="125" bestFit="1" customWidth="1"/>
    <col min="5612" max="5612" width="12.625" style="125" bestFit="1" customWidth="1"/>
    <col min="5613" max="5859" width="9" style="125"/>
    <col min="5860" max="5860" width="25.5" style="125" customWidth="1"/>
    <col min="5861" max="5861" width="8.5" style="125" bestFit="1" customWidth="1"/>
    <col min="5862" max="5862" width="9.5" style="125" bestFit="1" customWidth="1"/>
    <col min="5863" max="5863" width="6.75" style="125" bestFit="1" customWidth="1"/>
    <col min="5864" max="5864" width="22.25" style="125" bestFit="1" customWidth="1"/>
    <col min="5865" max="5866" width="9.5" style="125" bestFit="1" customWidth="1"/>
    <col min="5867" max="5867" width="7.375" style="125" bestFit="1" customWidth="1"/>
    <col min="5868" max="5868" width="12.625" style="125" bestFit="1" customWidth="1"/>
    <col min="5869" max="6115" width="9" style="125"/>
    <col min="6116" max="6116" width="25.5" style="125" customWidth="1"/>
    <col min="6117" max="6117" width="8.5" style="125" bestFit="1" customWidth="1"/>
    <col min="6118" max="6118" width="9.5" style="125" bestFit="1" customWidth="1"/>
    <col min="6119" max="6119" width="6.75" style="125" bestFit="1" customWidth="1"/>
    <col min="6120" max="6120" width="22.25" style="125" bestFit="1" customWidth="1"/>
    <col min="6121" max="6122" width="9.5" style="125" bestFit="1" customWidth="1"/>
    <col min="6123" max="6123" width="7.375" style="125" bestFit="1" customWidth="1"/>
    <col min="6124" max="6124" width="12.625" style="125" bestFit="1" customWidth="1"/>
    <col min="6125" max="6371" width="9" style="125"/>
    <col min="6372" max="6372" width="25.5" style="125" customWidth="1"/>
    <col min="6373" max="6373" width="8.5" style="125" bestFit="1" customWidth="1"/>
    <col min="6374" max="6374" width="9.5" style="125" bestFit="1" customWidth="1"/>
    <col min="6375" max="6375" width="6.75" style="125" bestFit="1" customWidth="1"/>
    <col min="6376" max="6376" width="22.25" style="125" bestFit="1" customWidth="1"/>
    <col min="6377" max="6378" width="9.5" style="125" bestFit="1" customWidth="1"/>
    <col min="6379" max="6379" width="7.375" style="125" bestFit="1" customWidth="1"/>
    <col min="6380" max="6380" width="12.625" style="125" bestFit="1" customWidth="1"/>
    <col min="6381" max="6627" width="9" style="125"/>
    <col min="6628" max="6628" width="25.5" style="125" customWidth="1"/>
    <col min="6629" max="6629" width="8.5" style="125" bestFit="1" customWidth="1"/>
    <col min="6630" max="6630" width="9.5" style="125" bestFit="1" customWidth="1"/>
    <col min="6631" max="6631" width="6.75" style="125" bestFit="1" customWidth="1"/>
    <col min="6632" max="6632" width="22.25" style="125" bestFit="1" customWidth="1"/>
    <col min="6633" max="6634" width="9.5" style="125" bestFit="1" customWidth="1"/>
    <col min="6635" max="6635" width="7.375" style="125" bestFit="1" customWidth="1"/>
    <col min="6636" max="6636" width="12.625" style="125" bestFit="1" customWidth="1"/>
    <col min="6637" max="6883" width="9" style="125"/>
    <col min="6884" max="6884" width="25.5" style="125" customWidth="1"/>
    <col min="6885" max="6885" width="8.5" style="125" bestFit="1" customWidth="1"/>
    <col min="6886" max="6886" width="9.5" style="125" bestFit="1" customWidth="1"/>
    <col min="6887" max="6887" width="6.75" style="125" bestFit="1" customWidth="1"/>
    <col min="6888" max="6888" width="22.25" style="125" bestFit="1" customWidth="1"/>
    <col min="6889" max="6890" width="9.5" style="125" bestFit="1" customWidth="1"/>
    <col min="6891" max="6891" width="7.375" style="125" bestFit="1" customWidth="1"/>
    <col min="6892" max="6892" width="12.625" style="125" bestFit="1" customWidth="1"/>
    <col min="6893" max="7139" width="9" style="125"/>
    <col min="7140" max="7140" width="25.5" style="125" customWidth="1"/>
    <col min="7141" max="7141" width="8.5" style="125" bestFit="1" customWidth="1"/>
    <col min="7142" max="7142" width="9.5" style="125" bestFit="1" customWidth="1"/>
    <col min="7143" max="7143" width="6.75" style="125" bestFit="1" customWidth="1"/>
    <col min="7144" max="7144" width="22.25" style="125" bestFit="1" customWidth="1"/>
    <col min="7145" max="7146" width="9.5" style="125" bestFit="1" customWidth="1"/>
    <col min="7147" max="7147" width="7.375" style="125" bestFit="1" customWidth="1"/>
    <col min="7148" max="7148" width="12.625" style="125" bestFit="1" customWidth="1"/>
    <col min="7149" max="7395" width="9" style="125"/>
    <col min="7396" max="7396" width="25.5" style="125" customWidth="1"/>
    <col min="7397" max="7397" width="8.5" style="125" bestFit="1" customWidth="1"/>
    <col min="7398" max="7398" width="9.5" style="125" bestFit="1" customWidth="1"/>
    <col min="7399" max="7399" width="6.75" style="125" bestFit="1" customWidth="1"/>
    <col min="7400" max="7400" width="22.25" style="125" bestFit="1" customWidth="1"/>
    <col min="7401" max="7402" width="9.5" style="125" bestFit="1" customWidth="1"/>
    <col min="7403" max="7403" width="7.375" style="125" bestFit="1" customWidth="1"/>
    <col min="7404" max="7404" width="12.625" style="125" bestFit="1" customWidth="1"/>
    <col min="7405" max="7651" width="9" style="125"/>
    <col min="7652" max="7652" width="25.5" style="125" customWidth="1"/>
    <col min="7653" max="7653" width="8.5" style="125" bestFit="1" customWidth="1"/>
    <col min="7654" max="7654" width="9.5" style="125" bestFit="1" customWidth="1"/>
    <col min="7655" max="7655" width="6.75" style="125" bestFit="1" customWidth="1"/>
    <col min="7656" max="7656" width="22.25" style="125" bestFit="1" customWidth="1"/>
    <col min="7657" max="7658" width="9.5" style="125" bestFit="1" customWidth="1"/>
    <col min="7659" max="7659" width="7.375" style="125" bestFit="1" customWidth="1"/>
    <col min="7660" max="7660" width="12.625" style="125" bestFit="1" customWidth="1"/>
    <col min="7661" max="7907" width="9" style="125"/>
    <col min="7908" max="7908" width="25.5" style="125" customWidth="1"/>
    <col min="7909" max="7909" width="8.5" style="125" bestFit="1" customWidth="1"/>
    <col min="7910" max="7910" width="9.5" style="125" bestFit="1" customWidth="1"/>
    <col min="7911" max="7911" width="6.75" style="125" bestFit="1" customWidth="1"/>
    <col min="7912" max="7912" width="22.25" style="125" bestFit="1" customWidth="1"/>
    <col min="7913" max="7914" width="9.5" style="125" bestFit="1" customWidth="1"/>
    <col min="7915" max="7915" width="7.375" style="125" bestFit="1" customWidth="1"/>
    <col min="7916" max="7916" width="12.625" style="125" bestFit="1" customWidth="1"/>
    <col min="7917" max="8163" width="9" style="125"/>
    <col min="8164" max="8164" width="25.5" style="125" customWidth="1"/>
    <col min="8165" max="8165" width="8.5" style="125" bestFit="1" customWidth="1"/>
    <col min="8166" max="8166" width="9.5" style="125" bestFit="1" customWidth="1"/>
    <col min="8167" max="8167" width="6.75" style="125" bestFit="1" customWidth="1"/>
    <col min="8168" max="8168" width="22.25" style="125" bestFit="1" customWidth="1"/>
    <col min="8169" max="8170" width="9.5" style="125" bestFit="1" customWidth="1"/>
    <col min="8171" max="8171" width="7.375" style="125" bestFit="1" customWidth="1"/>
    <col min="8172" max="8172" width="12.625" style="125" bestFit="1" customWidth="1"/>
    <col min="8173" max="8419" width="9" style="125"/>
    <col min="8420" max="8420" width="25.5" style="125" customWidth="1"/>
    <col min="8421" max="8421" width="8.5" style="125" bestFit="1" customWidth="1"/>
    <col min="8422" max="8422" width="9.5" style="125" bestFit="1" customWidth="1"/>
    <col min="8423" max="8423" width="6.75" style="125" bestFit="1" customWidth="1"/>
    <col min="8424" max="8424" width="22.25" style="125" bestFit="1" customWidth="1"/>
    <col min="8425" max="8426" width="9.5" style="125" bestFit="1" customWidth="1"/>
    <col min="8427" max="8427" width="7.375" style="125" bestFit="1" customWidth="1"/>
    <col min="8428" max="8428" width="12.625" style="125" bestFit="1" customWidth="1"/>
    <col min="8429" max="8675" width="9" style="125"/>
    <col min="8676" max="8676" width="25.5" style="125" customWidth="1"/>
    <col min="8677" max="8677" width="8.5" style="125" bestFit="1" customWidth="1"/>
    <col min="8678" max="8678" width="9.5" style="125" bestFit="1" customWidth="1"/>
    <col min="8679" max="8679" width="6.75" style="125" bestFit="1" customWidth="1"/>
    <col min="8680" max="8680" width="22.25" style="125" bestFit="1" customWidth="1"/>
    <col min="8681" max="8682" width="9.5" style="125" bestFit="1" customWidth="1"/>
    <col min="8683" max="8683" width="7.375" style="125" bestFit="1" customWidth="1"/>
    <col min="8684" max="8684" width="12.625" style="125" bestFit="1" customWidth="1"/>
    <col min="8685" max="8931" width="9" style="125"/>
    <col min="8932" max="8932" width="25.5" style="125" customWidth="1"/>
    <col min="8933" max="8933" width="8.5" style="125" bestFit="1" customWidth="1"/>
    <col min="8934" max="8934" width="9.5" style="125" bestFit="1" customWidth="1"/>
    <col min="8935" max="8935" width="6.75" style="125" bestFit="1" customWidth="1"/>
    <col min="8936" max="8936" width="22.25" style="125" bestFit="1" customWidth="1"/>
    <col min="8937" max="8938" width="9.5" style="125" bestFit="1" customWidth="1"/>
    <col min="8939" max="8939" width="7.375" style="125" bestFit="1" customWidth="1"/>
    <col min="8940" max="8940" width="12.625" style="125" bestFit="1" customWidth="1"/>
    <col min="8941" max="9187" width="9" style="125"/>
    <col min="9188" max="9188" width="25.5" style="125" customWidth="1"/>
    <col min="9189" max="9189" width="8.5" style="125" bestFit="1" customWidth="1"/>
    <col min="9190" max="9190" width="9.5" style="125" bestFit="1" customWidth="1"/>
    <col min="9191" max="9191" width="6.75" style="125" bestFit="1" customWidth="1"/>
    <col min="9192" max="9192" width="22.25" style="125" bestFit="1" customWidth="1"/>
    <col min="9193" max="9194" width="9.5" style="125" bestFit="1" customWidth="1"/>
    <col min="9195" max="9195" width="7.375" style="125" bestFit="1" customWidth="1"/>
    <col min="9196" max="9196" width="12.625" style="125" bestFit="1" customWidth="1"/>
    <col min="9197" max="9443" width="9" style="125"/>
    <col min="9444" max="9444" width="25.5" style="125" customWidth="1"/>
    <col min="9445" max="9445" width="8.5" style="125" bestFit="1" customWidth="1"/>
    <col min="9446" max="9446" width="9.5" style="125" bestFit="1" customWidth="1"/>
    <col min="9447" max="9447" width="6.75" style="125" bestFit="1" customWidth="1"/>
    <col min="9448" max="9448" width="22.25" style="125" bestFit="1" customWidth="1"/>
    <col min="9449" max="9450" width="9.5" style="125" bestFit="1" customWidth="1"/>
    <col min="9451" max="9451" width="7.375" style="125" bestFit="1" customWidth="1"/>
    <col min="9452" max="9452" width="12.625" style="125" bestFit="1" customWidth="1"/>
    <col min="9453" max="9699" width="9" style="125"/>
    <col min="9700" max="9700" width="25.5" style="125" customWidth="1"/>
    <col min="9701" max="9701" width="8.5" style="125" bestFit="1" customWidth="1"/>
    <col min="9702" max="9702" width="9.5" style="125" bestFit="1" customWidth="1"/>
    <col min="9703" max="9703" width="6.75" style="125" bestFit="1" customWidth="1"/>
    <col min="9704" max="9704" width="22.25" style="125" bestFit="1" customWidth="1"/>
    <col min="9705" max="9706" width="9.5" style="125" bestFit="1" customWidth="1"/>
    <col min="9707" max="9707" width="7.375" style="125" bestFit="1" customWidth="1"/>
    <col min="9708" max="9708" width="12.625" style="125" bestFit="1" customWidth="1"/>
    <col min="9709" max="9955" width="9" style="125"/>
    <col min="9956" max="9956" width="25.5" style="125" customWidth="1"/>
    <col min="9957" max="9957" width="8.5" style="125" bestFit="1" customWidth="1"/>
    <col min="9958" max="9958" width="9.5" style="125" bestFit="1" customWidth="1"/>
    <col min="9959" max="9959" width="6.75" style="125" bestFit="1" customWidth="1"/>
    <col min="9960" max="9960" width="22.25" style="125" bestFit="1" customWidth="1"/>
    <col min="9961" max="9962" width="9.5" style="125" bestFit="1" customWidth="1"/>
    <col min="9963" max="9963" width="7.375" style="125" bestFit="1" customWidth="1"/>
    <col min="9964" max="9964" width="12.625" style="125" bestFit="1" customWidth="1"/>
    <col min="9965" max="10211" width="9" style="125"/>
    <col min="10212" max="10212" width="25.5" style="125" customWidth="1"/>
    <col min="10213" max="10213" width="8.5" style="125" bestFit="1" customWidth="1"/>
    <col min="10214" max="10214" width="9.5" style="125" bestFit="1" customWidth="1"/>
    <col min="10215" max="10215" width="6.75" style="125" bestFit="1" customWidth="1"/>
    <col min="10216" max="10216" width="22.25" style="125" bestFit="1" customWidth="1"/>
    <col min="10217" max="10218" width="9.5" style="125" bestFit="1" customWidth="1"/>
    <col min="10219" max="10219" width="7.375" style="125" bestFit="1" customWidth="1"/>
    <col min="10220" max="10220" width="12.625" style="125" bestFit="1" customWidth="1"/>
    <col min="10221" max="10467" width="9" style="125"/>
    <col min="10468" max="10468" width="25.5" style="125" customWidth="1"/>
    <col min="10469" max="10469" width="8.5" style="125" bestFit="1" customWidth="1"/>
    <col min="10470" max="10470" width="9.5" style="125" bestFit="1" customWidth="1"/>
    <col min="10471" max="10471" width="6.75" style="125" bestFit="1" customWidth="1"/>
    <col min="10472" max="10472" width="22.25" style="125" bestFit="1" customWidth="1"/>
    <col min="10473" max="10474" width="9.5" style="125" bestFit="1" customWidth="1"/>
    <col min="10475" max="10475" width="7.375" style="125" bestFit="1" customWidth="1"/>
    <col min="10476" max="10476" width="12.625" style="125" bestFit="1" customWidth="1"/>
    <col min="10477" max="10723" width="9" style="125"/>
    <col min="10724" max="10724" width="25.5" style="125" customWidth="1"/>
    <col min="10725" max="10725" width="8.5" style="125" bestFit="1" customWidth="1"/>
    <col min="10726" max="10726" width="9.5" style="125" bestFit="1" customWidth="1"/>
    <col min="10727" max="10727" width="6.75" style="125" bestFit="1" customWidth="1"/>
    <col min="10728" max="10728" width="22.25" style="125" bestFit="1" customWidth="1"/>
    <col min="10729" max="10730" width="9.5" style="125" bestFit="1" customWidth="1"/>
    <col min="10731" max="10731" width="7.375" style="125" bestFit="1" customWidth="1"/>
    <col min="10732" max="10732" width="12.625" style="125" bestFit="1" customWidth="1"/>
    <col min="10733" max="10979" width="9" style="125"/>
    <col min="10980" max="10980" width="25.5" style="125" customWidth="1"/>
    <col min="10981" max="10981" width="8.5" style="125" bestFit="1" customWidth="1"/>
    <col min="10982" max="10982" width="9.5" style="125" bestFit="1" customWidth="1"/>
    <col min="10983" max="10983" width="6.75" style="125" bestFit="1" customWidth="1"/>
    <col min="10984" max="10984" width="22.25" style="125" bestFit="1" customWidth="1"/>
    <col min="10985" max="10986" width="9.5" style="125" bestFit="1" customWidth="1"/>
    <col min="10987" max="10987" width="7.375" style="125" bestFit="1" customWidth="1"/>
    <col min="10988" max="10988" width="12.625" style="125" bestFit="1" customWidth="1"/>
    <col min="10989" max="11235" width="9" style="125"/>
    <col min="11236" max="11236" width="25.5" style="125" customWidth="1"/>
    <col min="11237" max="11237" width="8.5" style="125" bestFit="1" customWidth="1"/>
    <col min="11238" max="11238" width="9.5" style="125" bestFit="1" customWidth="1"/>
    <col min="11239" max="11239" width="6.75" style="125" bestFit="1" customWidth="1"/>
    <col min="11240" max="11240" width="22.25" style="125" bestFit="1" customWidth="1"/>
    <col min="11241" max="11242" width="9.5" style="125" bestFit="1" customWidth="1"/>
    <col min="11243" max="11243" width="7.375" style="125" bestFit="1" customWidth="1"/>
    <col min="11244" max="11244" width="12.625" style="125" bestFit="1" customWidth="1"/>
    <col min="11245" max="11491" width="9" style="125"/>
    <col min="11492" max="11492" width="25.5" style="125" customWidth="1"/>
    <col min="11493" max="11493" width="8.5" style="125" bestFit="1" customWidth="1"/>
    <col min="11494" max="11494" width="9.5" style="125" bestFit="1" customWidth="1"/>
    <col min="11495" max="11495" width="6.75" style="125" bestFit="1" customWidth="1"/>
    <col min="11496" max="11496" width="22.25" style="125" bestFit="1" customWidth="1"/>
    <col min="11497" max="11498" width="9.5" style="125" bestFit="1" customWidth="1"/>
    <col min="11499" max="11499" width="7.375" style="125" bestFit="1" customWidth="1"/>
    <col min="11500" max="11500" width="12.625" style="125" bestFit="1" customWidth="1"/>
    <col min="11501" max="11747" width="9" style="125"/>
    <col min="11748" max="11748" width="25.5" style="125" customWidth="1"/>
    <col min="11749" max="11749" width="8.5" style="125" bestFit="1" customWidth="1"/>
    <col min="11750" max="11750" width="9.5" style="125" bestFit="1" customWidth="1"/>
    <col min="11751" max="11751" width="6.75" style="125" bestFit="1" customWidth="1"/>
    <col min="11752" max="11752" width="22.25" style="125" bestFit="1" customWidth="1"/>
    <col min="11753" max="11754" width="9.5" style="125" bestFit="1" customWidth="1"/>
    <col min="11755" max="11755" width="7.375" style="125" bestFit="1" customWidth="1"/>
    <col min="11756" max="11756" width="12.625" style="125" bestFit="1" customWidth="1"/>
    <col min="11757" max="12003" width="9" style="125"/>
    <col min="12004" max="12004" width="25.5" style="125" customWidth="1"/>
    <col min="12005" max="12005" width="8.5" style="125" bestFit="1" customWidth="1"/>
    <col min="12006" max="12006" width="9.5" style="125" bestFit="1" customWidth="1"/>
    <col min="12007" max="12007" width="6.75" style="125" bestFit="1" customWidth="1"/>
    <col min="12008" max="12008" width="22.25" style="125" bestFit="1" customWidth="1"/>
    <col min="12009" max="12010" width="9.5" style="125" bestFit="1" customWidth="1"/>
    <col min="12011" max="12011" width="7.375" style="125" bestFit="1" customWidth="1"/>
    <col min="12012" max="12012" width="12.625" style="125" bestFit="1" customWidth="1"/>
    <col min="12013" max="12259" width="9" style="125"/>
    <col min="12260" max="12260" width="25.5" style="125" customWidth="1"/>
    <col min="12261" max="12261" width="8.5" style="125" bestFit="1" customWidth="1"/>
    <col min="12262" max="12262" width="9.5" style="125" bestFit="1" customWidth="1"/>
    <col min="12263" max="12263" width="6.75" style="125" bestFit="1" customWidth="1"/>
    <col min="12264" max="12264" width="22.25" style="125" bestFit="1" customWidth="1"/>
    <col min="12265" max="12266" width="9.5" style="125" bestFit="1" customWidth="1"/>
    <col min="12267" max="12267" width="7.375" style="125" bestFit="1" customWidth="1"/>
    <col min="12268" max="12268" width="12.625" style="125" bestFit="1" customWidth="1"/>
    <col min="12269" max="12515" width="9" style="125"/>
    <col min="12516" max="12516" width="25.5" style="125" customWidth="1"/>
    <col min="12517" max="12517" width="8.5" style="125" bestFit="1" customWidth="1"/>
    <col min="12518" max="12518" width="9.5" style="125" bestFit="1" customWidth="1"/>
    <col min="12519" max="12519" width="6.75" style="125" bestFit="1" customWidth="1"/>
    <col min="12520" max="12520" width="22.25" style="125" bestFit="1" customWidth="1"/>
    <col min="12521" max="12522" width="9.5" style="125" bestFit="1" customWidth="1"/>
    <col min="12523" max="12523" width="7.375" style="125" bestFit="1" customWidth="1"/>
    <col min="12524" max="12524" width="12.625" style="125" bestFit="1" customWidth="1"/>
    <col min="12525" max="12771" width="9" style="125"/>
    <col min="12772" max="12772" width="25.5" style="125" customWidth="1"/>
    <col min="12773" max="12773" width="8.5" style="125" bestFit="1" customWidth="1"/>
    <col min="12774" max="12774" width="9.5" style="125" bestFit="1" customWidth="1"/>
    <col min="12775" max="12775" width="6.75" style="125" bestFit="1" customWidth="1"/>
    <col min="12776" max="12776" width="22.25" style="125" bestFit="1" customWidth="1"/>
    <col min="12777" max="12778" width="9.5" style="125" bestFit="1" customWidth="1"/>
    <col min="12779" max="12779" width="7.375" style="125" bestFit="1" customWidth="1"/>
    <col min="12780" max="12780" width="12.625" style="125" bestFit="1" customWidth="1"/>
    <col min="12781" max="13027" width="9" style="125"/>
    <col min="13028" max="13028" width="25.5" style="125" customWidth="1"/>
    <col min="13029" max="13029" width="8.5" style="125" bestFit="1" customWidth="1"/>
    <col min="13030" max="13030" width="9.5" style="125" bestFit="1" customWidth="1"/>
    <col min="13031" max="13031" width="6.75" style="125" bestFit="1" customWidth="1"/>
    <col min="13032" max="13032" width="22.25" style="125" bestFit="1" customWidth="1"/>
    <col min="13033" max="13034" width="9.5" style="125" bestFit="1" customWidth="1"/>
    <col min="13035" max="13035" width="7.375" style="125" bestFit="1" customWidth="1"/>
    <col min="13036" max="13036" width="12.625" style="125" bestFit="1" customWidth="1"/>
    <col min="13037" max="13283" width="9" style="125"/>
    <col min="13284" max="13284" width="25.5" style="125" customWidth="1"/>
    <col min="13285" max="13285" width="8.5" style="125" bestFit="1" customWidth="1"/>
    <col min="13286" max="13286" width="9.5" style="125" bestFit="1" customWidth="1"/>
    <col min="13287" max="13287" width="6.75" style="125" bestFit="1" customWidth="1"/>
    <col min="13288" max="13288" width="22.25" style="125" bestFit="1" customWidth="1"/>
    <col min="13289" max="13290" width="9.5" style="125" bestFit="1" customWidth="1"/>
    <col min="13291" max="13291" width="7.375" style="125" bestFit="1" customWidth="1"/>
    <col min="13292" max="13292" width="12.625" style="125" bestFit="1" customWidth="1"/>
    <col min="13293" max="13539" width="9" style="125"/>
    <col min="13540" max="13540" width="25.5" style="125" customWidth="1"/>
    <col min="13541" max="13541" width="8.5" style="125" bestFit="1" customWidth="1"/>
    <col min="13542" max="13542" width="9.5" style="125" bestFit="1" customWidth="1"/>
    <col min="13543" max="13543" width="6.75" style="125" bestFit="1" customWidth="1"/>
    <col min="13544" max="13544" width="22.25" style="125" bestFit="1" customWidth="1"/>
    <col min="13545" max="13546" width="9.5" style="125" bestFit="1" customWidth="1"/>
    <col min="13547" max="13547" width="7.375" style="125" bestFit="1" customWidth="1"/>
    <col min="13548" max="13548" width="12.625" style="125" bestFit="1" customWidth="1"/>
    <col min="13549" max="13795" width="9" style="125"/>
    <col min="13796" max="13796" width="25.5" style="125" customWidth="1"/>
    <col min="13797" max="13797" width="8.5" style="125" bestFit="1" customWidth="1"/>
    <col min="13798" max="13798" width="9.5" style="125" bestFit="1" customWidth="1"/>
    <col min="13799" max="13799" width="6.75" style="125" bestFit="1" customWidth="1"/>
    <col min="13800" max="13800" width="22.25" style="125" bestFit="1" customWidth="1"/>
    <col min="13801" max="13802" width="9.5" style="125" bestFit="1" customWidth="1"/>
    <col min="13803" max="13803" width="7.375" style="125" bestFit="1" customWidth="1"/>
    <col min="13804" max="13804" width="12.625" style="125" bestFit="1" customWidth="1"/>
    <col min="13805" max="14051" width="9" style="125"/>
    <col min="14052" max="14052" width="25.5" style="125" customWidth="1"/>
    <col min="14053" max="14053" width="8.5" style="125" bestFit="1" customWidth="1"/>
    <col min="14054" max="14054" width="9.5" style="125" bestFit="1" customWidth="1"/>
    <col min="14055" max="14055" width="6.75" style="125" bestFit="1" customWidth="1"/>
    <col min="14056" max="14056" width="22.25" style="125" bestFit="1" customWidth="1"/>
    <col min="14057" max="14058" width="9.5" style="125" bestFit="1" customWidth="1"/>
    <col min="14059" max="14059" width="7.375" style="125" bestFit="1" customWidth="1"/>
    <col min="14060" max="14060" width="12.625" style="125" bestFit="1" customWidth="1"/>
    <col min="14061" max="14307" width="9" style="125"/>
    <col min="14308" max="14308" width="25.5" style="125" customWidth="1"/>
    <col min="14309" max="14309" width="8.5" style="125" bestFit="1" customWidth="1"/>
    <col min="14310" max="14310" width="9.5" style="125" bestFit="1" customWidth="1"/>
    <col min="14311" max="14311" width="6.75" style="125" bestFit="1" customWidth="1"/>
    <col min="14312" max="14312" width="22.25" style="125" bestFit="1" customWidth="1"/>
    <col min="14313" max="14314" width="9.5" style="125" bestFit="1" customWidth="1"/>
    <col min="14315" max="14315" width="7.375" style="125" bestFit="1" customWidth="1"/>
    <col min="14316" max="14316" width="12.625" style="125" bestFit="1" customWidth="1"/>
    <col min="14317" max="14563" width="9" style="125"/>
    <col min="14564" max="14564" width="25.5" style="125" customWidth="1"/>
    <col min="14565" max="14565" width="8.5" style="125" bestFit="1" customWidth="1"/>
    <col min="14566" max="14566" width="9.5" style="125" bestFit="1" customWidth="1"/>
    <col min="14567" max="14567" width="6.75" style="125" bestFit="1" customWidth="1"/>
    <col min="14568" max="14568" width="22.25" style="125" bestFit="1" customWidth="1"/>
    <col min="14569" max="14570" width="9.5" style="125" bestFit="1" customWidth="1"/>
    <col min="14571" max="14571" width="7.375" style="125" bestFit="1" customWidth="1"/>
    <col min="14572" max="14572" width="12.625" style="125" bestFit="1" customWidth="1"/>
    <col min="14573" max="14819" width="9" style="125"/>
    <col min="14820" max="14820" width="25.5" style="125" customWidth="1"/>
    <col min="14821" max="14821" width="8.5" style="125" bestFit="1" customWidth="1"/>
    <col min="14822" max="14822" width="9.5" style="125" bestFit="1" customWidth="1"/>
    <col min="14823" max="14823" width="6.75" style="125" bestFit="1" customWidth="1"/>
    <col min="14824" max="14824" width="22.25" style="125" bestFit="1" customWidth="1"/>
    <col min="14825" max="14826" width="9.5" style="125" bestFit="1" customWidth="1"/>
    <col min="14827" max="14827" width="7.375" style="125" bestFit="1" customWidth="1"/>
    <col min="14828" max="14828" width="12.625" style="125" bestFit="1" customWidth="1"/>
    <col min="14829" max="15075" width="9" style="125"/>
    <col min="15076" max="15076" width="25.5" style="125" customWidth="1"/>
    <col min="15077" max="15077" width="8.5" style="125" bestFit="1" customWidth="1"/>
    <col min="15078" max="15078" width="9.5" style="125" bestFit="1" customWidth="1"/>
    <col min="15079" max="15079" width="6.75" style="125" bestFit="1" customWidth="1"/>
    <col min="15080" max="15080" width="22.25" style="125" bestFit="1" customWidth="1"/>
    <col min="15081" max="15082" width="9.5" style="125" bestFit="1" customWidth="1"/>
    <col min="15083" max="15083" width="7.375" style="125" bestFit="1" customWidth="1"/>
    <col min="15084" max="15084" width="12.625" style="125" bestFit="1" customWidth="1"/>
    <col min="15085" max="15331" width="9" style="125"/>
    <col min="15332" max="15332" width="25.5" style="125" customWidth="1"/>
    <col min="15333" max="15333" width="8.5" style="125" bestFit="1" customWidth="1"/>
    <col min="15334" max="15334" width="9.5" style="125" bestFit="1" customWidth="1"/>
    <col min="15335" max="15335" width="6.75" style="125" bestFit="1" customWidth="1"/>
    <col min="15336" max="15336" width="22.25" style="125" bestFit="1" customWidth="1"/>
    <col min="15337" max="15338" width="9.5" style="125" bestFit="1" customWidth="1"/>
    <col min="15339" max="15339" width="7.375" style="125" bestFit="1" customWidth="1"/>
    <col min="15340" max="15340" width="12.625" style="125" bestFit="1" customWidth="1"/>
    <col min="15341" max="15587" width="9" style="125"/>
    <col min="15588" max="15588" width="25.5" style="125" customWidth="1"/>
    <col min="15589" max="15589" width="8.5" style="125" bestFit="1" customWidth="1"/>
    <col min="15590" max="15590" width="9.5" style="125" bestFit="1" customWidth="1"/>
    <col min="15591" max="15591" width="6.75" style="125" bestFit="1" customWidth="1"/>
    <col min="15592" max="15592" width="22.25" style="125" bestFit="1" customWidth="1"/>
    <col min="15593" max="15594" width="9.5" style="125" bestFit="1" customWidth="1"/>
    <col min="15595" max="15595" width="7.375" style="125" bestFit="1" customWidth="1"/>
    <col min="15596" max="15596" width="12.625" style="125" bestFit="1" customWidth="1"/>
    <col min="15597" max="15843" width="9" style="125"/>
    <col min="15844" max="15844" width="25.5" style="125" customWidth="1"/>
    <col min="15845" max="15845" width="8.5" style="125" bestFit="1" customWidth="1"/>
    <col min="15846" max="15846" width="9.5" style="125" bestFit="1" customWidth="1"/>
    <col min="15847" max="15847" width="6.75" style="125" bestFit="1" customWidth="1"/>
    <col min="15848" max="15848" width="22.25" style="125" bestFit="1" customWidth="1"/>
    <col min="15849" max="15850" width="9.5" style="125" bestFit="1" customWidth="1"/>
    <col min="15851" max="15851" width="7.375" style="125" bestFit="1" customWidth="1"/>
    <col min="15852" max="15852" width="12.625" style="125" bestFit="1" customWidth="1"/>
    <col min="15853" max="16099" width="9" style="125"/>
    <col min="16100" max="16100" width="25.5" style="125" customWidth="1"/>
    <col min="16101" max="16101" width="8.5" style="125" bestFit="1" customWidth="1"/>
    <col min="16102" max="16102" width="9.5" style="125" bestFit="1" customWidth="1"/>
    <col min="16103" max="16103" width="6.75" style="125" bestFit="1" customWidth="1"/>
    <col min="16104" max="16104" width="22.25" style="125" bestFit="1" customWidth="1"/>
    <col min="16105" max="16106" width="9.5" style="125" bestFit="1" customWidth="1"/>
    <col min="16107" max="16107" width="7.375" style="125" bestFit="1" customWidth="1"/>
    <col min="16108" max="16108" width="12.625" style="125" bestFit="1" customWidth="1"/>
    <col min="16109" max="16384" width="9" style="125"/>
  </cols>
  <sheetData>
    <row r="1" spans="1:14" ht="24">
      <c r="A1" s="236" t="s">
        <v>1521</v>
      </c>
      <c r="B1" s="236"/>
      <c r="C1" s="236"/>
      <c r="D1" s="236"/>
      <c r="E1" s="236"/>
      <c r="F1" s="236"/>
      <c r="G1" s="236"/>
      <c r="H1" s="236"/>
      <c r="I1" s="236"/>
      <c r="J1" s="236"/>
      <c r="K1" s="236"/>
      <c r="L1" s="236"/>
    </row>
    <row r="2" spans="1:14" s="137" customFormat="1" ht="18.75" customHeight="1">
      <c r="A2" s="133" t="s">
        <v>0</v>
      </c>
      <c r="B2" s="238"/>
      <c r="C2" s="238"/>
      <c r="L2" s="168" t="s">
        <v>1</v>
      </c>
    </row>
    <row r="3" spans="1:14" ht="20.25" customHeight="1">
      <c r="A3" s="240" t="s">
        <v>2</v>
      </c>
      <c r="B3" s="240"/>
      <c r="C3" s="240"/>
      <c r="D3" s="240"/>
      <c r="E3" s="240"/>
      <c r="F3" s="240"/>
      <c r="G3" s="240" t="s">
        <v>3</v>
      </c>
      <c r="H3" s="240"/>
      <c r="I3" s="240"/>
      <c r="J3" s="240"/>
      <c r="K3" s="240"/>
      <c r="L3" s="240"/>
    </row>
    <row r="4" spans="1:14" ht="20.25" customHeight="1">
      <c r="A4" s="119" t="s">
        <v>4</v>
      </c>
      <c r="B4" s="119" t="s">
        <v>78</v>
      </c>
      <c r="C4" s="119" t="s">
        <v>80</v>
      </c>
      <c r="D4" s="119" t="s">
        <v>866</v>
      </c>
      <c r="E4" s="119" t="s">
        <v>913</v>
      </c>
      <c r="F4" s="119" t="s">
        <v>677</v>
      </c>
      <c r="G4" s="119" t="s">
        <v>4</v>
      </c>
      <c r="H4" s="119" t="s">
        <v>78</v>
      </c>
      <c r="I4" s="119" t="s">
        <v>80</v>
      </c>
      <c r="J4" s="119" t="s">
        <v>866</v>
      </c>
      <c r="K4" s="119" t="s">
        <v>913</v>
      </c>
      <c r="L4" s="119" t="s">
        <v>677</v>
      </c>
    </row>
    <row r="5" spans="1:14" ht="20.25" customHeight="1">
      <c r="A5" s="139" t="s">
        <v>563</v>
      </c>
      <c r="B5" s="141">
        <f>B6+B12</f>
        <v>2626</v>
      </c>
      <c r="C5" s="141">
        <f t="shared" ref="C5:E5" si="0">C6+C12</f>
        <v>2626</v>
      </c>
      <c r="D5" s="141">
        <f t="shared" si="0"/>
        <v>2626</v>
      </c>
      <c r="E5" s="141">
        <f t="shared" si="0"/>
        <v>2626</v>
      </c>
      <c r="F5" s="162">
        <f>(D5-M5)/M5*100</f>
        <v>174.9738219895288</v>
      </c>
      <c r="G5" s="139" t="s">
        <v>563</v>
      </c>
      <c r="H5" s="169">
        <f>H6+H10</f>
        <v>3252</v>
      </c>
      <c r="I5" s="141">
        <f t="shared" ref="I5:K5" si="1">I6+I10</f>
        <v>3252</v>
      </c>
      <c r="J5" s="141">
        <f t="shared" si="1"/>
        <v>2626</v>
      </c>
      <c r="K5" s="141">
        <f t="shared" si="1"/>
        <v>2626</v>
      </c>
      <c r="L5" s="171">
        <f>(J5-N5)/N5*100</f>
        <v>174.9738219895288</v>
      </c>
      <c r="M5" s="125">
        <v>955</v>
      </c>
      <c r="N5" s="125">
        <v>955</v>
      </c>
    </row>
    <row r="6" spans="1:14" ht="20.25" customHeight="1">
      <c r="A6" s="140" t="s">
        <v>49</v>
      </c>
      <c r="B6" s="169">
        <v>2000</v>
      </c>
      <c r="C6" s="141">
        <v>2000</v>
      </c>
      <c r="D6" s="141">
        <v>2000</v>
      </c>
      <c r="E6" s="141">
        <v>2000</v>
      </c>
      <c r="F6" s="162">
        <f>(D6-M6)/M6*100</f>
        <v>566.66666666666674</v>
      </c>
      <c r="G6" s="141" t="s">
        <v>50</v>
      </c>
      <c r="H6" s="169">
        <v>626</v>
      </c>
      <c r="I6" s="141">
        <v>626</v>
      </c>
      <c r="J6" s="141"/>
      <c r="K6" s="141"/>
      <c r="L6" s="171">
        <f>(J6-N6)/N6*100</f>
        <v>-100</v>
      </c>
      <c r="M6" s="125">
        <v>300</v>
      </c>
      <c r="N6" s="125">
        <v>29</v>
      </c>
    </row>
    <row r="7" spans="1:14" ht="54.75" customHeight="1">
      <c r="A7" s="116"/>
      <c r="B7" s="152"/>
      <c r="C7" s="152"/>
      <c r="D7" s="122"/>
      <c r="E7" s="122"/>
      <c r="F7" s="122"/>
      <c r="G7" s="228" t="s">
        <v>1481</v>
      </c>
      <c r="H7" s="174">
        <v>626</v>
      </c>
      <c r="I7" s="174">
        <v>626</v>
      </c>
      <c r="J7" s="116"/>
      <c r="K7" s="116"/>
      <c r="L7" s="172"/>
    </row>
    <row r="8" spans="1:14" ht="20.25" customHeight="1">
      <c r="A8" s="116"/>
      <c r="B8" s="152"/>
      <c r="C8" s="152"/>
      <c r="D8" s="122"/>
      <c r="E8" s="122"/>
      <c r="F8" s="122"/>
      <c r="G8" s="116"/>
      <c r="H8" s="116"/>
      <c r="I8" s="116"/>
      <c r="J8" s="116"/>
      <c r="K8" s="116"/>
      <c r="L8" s="172"/>
    </row>
    <row r="9" spans="1:14" ht="20.25" customHeight="1">
      <c r="A9" s="116"/>
      <c r="B9" s="152"/>
      <c r="C9" s="152"/>
      <c r="D9" s="122"/>
      <c r="E9" s="122"/>
      <c r="F9" s="122"/>
      <c r="G9" s="116"/>
      <c r="H9" s="116"/>
      <c r="I9" s="116"/>
      <c r="J9" s="116"/>
      <c r="K9" s="116"/>
      <c r="L9" s="172"/>
    </row>
    <row r="10" spans="1:14" ht="20.25" customHeight="1">
      <c r="A10" s="116"/>
      <c r="B10" s="152"/>
      <c r="C10" s="152"/>
      <c r="D10" s="122"/>
      <c r="E10" s="122"/>
      <c r="F10" s="122"/>
      <c r="G10" s="144" t="s">
        <v>54</v>
      </c>
      <c r="H10" s="169">
        <f>SUM(H11,H12,H14,H15)</f>
        <v>2626</v>
      </c>
      <c r="I10" s="141">
        <f t="shared" ref="I10:K10" si="2">SUM(I11,I12,I14,I15)</f>
        <v>2626</v>
      </c>
      <c r="J10" s="141">
        <f t="shared" si="2"/>
        <v>2626</v>
      </c>
      <c r="K10" s="141">
        <f t="shared" si="2"/>
        <v>2626</v>
      </c>
      <c r="L10" s="171">
        <f>(J10-N10)/N10*100</f>
        <v>183.58531317494601</v>
      </c>
      <c r="N10" s="125">
        <v>926</v>
      </c>
    </row>
    <row r="11" spans="1:14" ht="20.25" customHeight="1">
      <c r="A11" s="116"/>
      <c r="B11" s="152"/>
      <c r="C11" s="152"/>
      <c r="D11" s="122"/>
      <c r="E11" s="122"/>
      <c r="F11" s="122"/>
      <c r="G11" s="117" t="s">
        <v>209</v>
      </c>
      <c r="H11" s="169"/>
      <c r="I11" s="141"/>
      <c r="J11" s="141">
        <f>J12</f>
        <v>0</v>
      </c>
      <c r="K11" s="141"/>
      <c r="L11" s="162"/>
    </row>
    <row r="12" spans="1:14" ht="20.25" customHeight="1">
      <c r="A12" s="144" t="s">
        <v>53</v>
      </c>
      <c r="B12" s="141">
        <f>SUM(B13,B15)</f>
        <v>626</v>
      </c>
      <c r="C12" s="141">
        <f t="shared" ref="C12:E12" si="3">SUM(C13,C15)</f>
        <v>626</v>
      </c>
      <c r="D12" s="141">
        <f t="shared" si="3"/>
        <v>626</v>
      </c>
      <c r="E12" s="141">
        <f t="shared" si="3"/>
        <v>626</v>
      </c>
      <c r="F12" s="162"/>
      <c r="G12" s="117" t="s">
        <v>56</v>
      </c>
      <c r="H12" s="169"/>
      <c r="I12" s="141"/>
      <c r="J12" s="141">
        <f>J13</f>
        <v>0</v>
      </c>
      <c r="K12" s="141"/>
      <c r="L12" s="170"/>
    </row>
    <row r="13" spans="1:14" ht="20.25" customHeight="1">
      <c r="A13" s="146" t="s">
        <v>55</v>
      </c>
      <c r="B13" s="151">
        <f>B14</f>
        <v>0</v>
      </c>
      <c r="C13" s="151">
        <f t="shared" ref="C13:E13" si="4">C14</f>
        <v>0</v>
      </c>
      <c r="D13" s="151">
        <f t="shared" si="4"/>
        <v>0</v>
      </c>
      <c r="E13" s="151">
        <f t="shared" si="4"/>
        <v>0</v>
      </c>
      <c r="F13" s="122"/>
      <c r="G13" s="117" t="s">
        <v>58</v>
      </c>
      <c r="H13" s="169"/>
      <c r="I13" s="141"/>
      <c r="J13" s="141"/>
      <c r="K13" s="141"/>
      <c r="L13" s="173"/>
      <c r="N13" s="125">
        <v>0</v>
      </c>
    </row>
    <row r="14" spans="1:14" ht="20.25" customHeight="1">
      <c r="A14" s="117" t="s">
        <v>61</v>
      </c>
      <c r="B14" s="152"/>
      <c r="C14" s="152"/>
      <c r="D14" s="152"/>
      <c r="E14" s="152"/>
      <c r="F14" s="122"/>
      <c r="G14" s="117" t="s">
        <v>84</v>
      </c>
      <c r="H14" s="174">
        <v>2000</v>
      </c>
      <c r="I14" s="152">
        <v>2000</v>
      </c>
      <c r="J14" s="152">
        <v>2000</v>
      </c>
      <c r="K14" s="152">
        <v>2000</v>
      </c>
      <c r="L14" s="170">
        <f>(J14-N14)/N14*100</f>
        <v>566.66666666666674</v>
      </c>
      <c r="M14" s="125">
        <v>655</v>
      </c>
      <c r="N14" s="125">
        <v>300</v>
      </c>
    </row>
    <row r="15" spans="1:14" ht="20.25" customHeight="1">
      <c r="A15" s="117" t="s">
        <v>908</v>
      </c>
      <c r="B15" s="152">
        <v>626</v>
      </c>
      <c r="C15" s="152">
        <v>626</v>
      </c>
      <c r="D15" s="122">
        <v>626</v>
      </c>
      <c r="E15" s="122">
        <v>626</v>
      </c>
      <c r="F15" s="122"/>
      <c r="G15" s="117" t="s">
        <v>906</v>
      </c>
      <c r="H15" s="174">
        <v>626</v>
      </c>
      <c r="I15" s="152">
        <v>626</v>
      </c>
      <c r="J15" s="152">
        <v>626</v>
      </c>
      <c r="K15" s="152">
        <v>626</v>
      </c>
      <c r="L15" s="170">
        <f>(J15-N15)/N15*100</f>
        <v>0</v>
      </c>
      <c r="N15" s="125">
        <v>626</v>
      </c>
    </row>
    <row r="16" spans="1:14" ht="20.25" customHeight="1"/>
    <row r="17" spans="2:5" ht="20.25" customHeight="1">
      <c r="B17" s="124"/>
    </row>
    <row r="19" spans="2:5">
      <c r="D19" s="124"/>
      <c r="E19" s="124"/>
    </row>
    <row r="20" spans="2:5">
      <c r="B20" s="124"/>
    </row>
    <row r="21" spans="2:5">
      <c r="B21" s="124"/>
    </row>
    <row r="24" spans="2:5">
      <c r="B24" s="124"/>
    </row>
  </sheetData>
  <mergeCells count="4">
    <mergeCell ref="B2:C2"/>
    <mergeCell ref="A3:F3"/>
    <mergeCell ref="G3:L3"/>
    <mergeCell ref="A1:L1"/>
  </mergeCells>
  <phoneticPr fontId="3" type="noConversion"/>
  <printOptions horizontalCentered="1"/>
  <pageMargins left="0.51181102362204722" right="0.47" top="0.74803149606299213" bottom="0.74803149606299213" header="0.31496062992125984" footer="0.31496062992125984"/>
  <pageSetup paperSize="9" firstPageNumber="49" orientation="portrait" useFirstPageNumber="1" r:id="rId1"/>
  <headerFooter alignWithMargins="0">
    <oddFooter>&amp;C第 &amp;P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Zeros="0" workbookViewId="0">
      <selection sqref="A1:L1"/>
    </sheetView>
  </sheetViews>
  <sheetFormatPr defaultColWidth="9" defaultRowHeight="14.25"/>
  <cols>
    <col min="1" max="1" width="15.125" style="125" customWidth="1"/>
    <col min="2" max="6" width="7.625" style="125" customWidth="1"/>
    <col min="7" max="7" width="15.125" style="125" customWidth="1"/>
    <col min="8" max="12" width="7.625" style="125" customWidth="1"/>
    <col min="13" max="228" width="9" style="125"/>
    <col min="229" max="229" width="25.5" style="125" customWidth="1"/>
    <col min="230" max="230" width="8.5" style="125" bestFit="1" customWidth="1"/>
    <col min="231" max="231" width="9.5" style="125" bestFit="1" customWidth="1"/>
    <col min="232" max="232" width="6.75" style="125" bestFit="1" customWidth="1"/>
    <col min="233" max="233" width="22.25" style="125" bestFit="1" customWidth="1"/>
    <col min="234" max="235" width="9.5" style="125" bestFit="1" customWidth="1"/>
    <col min="236" max="236" width="7.375" style="125" bestFit="1" customWidth="1"/>
    <col min="237" max="237" width="12.625" style="125" bestFit="1" customWidth="1"/>
    <col min="238" max="484" width="9" style="125"/>
    <col min="485" max="485" width="25.5" style="125" customWidth="1"/>
    <col min="486" max="486" width="8.5" style="125" bestFit="1" customWidth="1"/>
    <col min="487" max="487" width="9.5" style="125" bestFit="1" customWidth="1"/>
    <col min="488" max="488" width="6.75" style="125" bestFit="1" customWidth="1"/>
    <col min="489" max="489" width="22.25" style="125" bestFit="1" customWidth="1"/>
    <col min="490" max="491" width="9.5" style="125" bestFit="1" customWidth="1"/>
    <col min="492" max="492" width="7.375" style="125" bestFit="1" customWidth="1"/>
    <col min="493" max="493" width="12.625" style="125" bestFit="1" customWidth="1"/>
    <col min="494" max="740" width="9" style="125"/>
    <col min="741" max="741" width="25.5" style="125" customWidth="1"/>
    <col min="742" max="742" width="8.5" style="125" bestFit="1" customWidth="1"/>
    <col min="743" max="743" width="9.5" style="125" bestFit="1" customWidth="1"/>
    <col min="744" max="744" width="6.75" style="125" bestFit="1" customWidth="1"/>
    <col min="745" max="745" width="22.25" style="125" bestFit="1" customWidth="1"/>
    <col min="746" max="747" width="9.5" style="125" bestFit="1" customWidth="1"/>
    <col min="748" max="748" width="7.375" style="125" bestFit="1" customWidth="1"/>
    <col min="749" max="749" width="12.625" style="125" bestFit="1" customWidth="1"/>
    <col min="750" max="996" width="9" style="125"/>
    <col min="997" max="997" width="25.5" style="125" customWidth="1"/>
    <col min="998" max="998" width="8.5" style="125" bestFit="1" customWidth="1"/>
    <col min="999" max="999" width="9.5" style="125" bestFit="1" customWidth="1"/>
    <col min="1000" max="1000" width="6.75" style="125" bestFit="1" customWidth="1"/>
    <col min="1001" max="1001" width="22.25" style="125" bestFit="1" customWidth="1"/>
    <col min="1002" max="1003" width="9.5" style="125" bestFit="1" customWidth="1"/>
    <col min="1004" max="1004" width="7.375" style="125" bestFit="1" customWidth="1"/>
    <col min="1005" max="1005" width="12.625" style="125" bestFit="1" customWidth="1"/>
    <col min="1006" max="1252" width="9" style="125"/>
    <col min="1253" max="1253" width="25.5" style="125" customWidth="1"/>
    <col min="1254" max="1254" width="8.5" style="125" bestFit="1" customWidth="1"/>
    <col min="1255" max="1255" width="9.5" style="125" bestFit="1" customWidth="1"/>
    <col min="1256" max="1256" width="6.75" style="125" bestFit="1" customWidth="1"/>
    <col min="1257" max="1257" width="22.25" style="125" bestFit="1" customWidth="1"/>
    <col min="1258" max="1259" width="9.5" style="125" bestFit="1" customWidth="1"/>
    <col min="1260" max="1260" width="7.375" style="125" bestFit="1" customWidth="1"/>
    <col min="1261" max="1261" width="12.625" style="125" bestFit="1" customWidth="1"/>
    <col min="1262" max="1508" width="9" style="125"/>
    <col min="1509" max="1509" width="25.5" style="125" customWidth="1"/>
    <col min="1510" max="1510" width="8.5" style="125" bestFit="1" customWidth="1"/>
    <col min="1511" max="1511" width="9.5" style="125" bestFit="1" customWidth="1"/>
    <col min="1512" max="1512" width="6.75" style="125" bestFit="1" customWidth="1"/>
    <col min="1513" max="1513" width="22.25" style="125" bestFit="1" customWidth="1"/>
    <col min="1514" max="1515" width="9.5" style="125" bestFit="1" customWidth="1"/>
    <col min="1516" max="1516" width="7.375" style="125" bestFit="1" customWidth="1"/>
    <col min="1517" max="1517" width="12.625" style="125" bestFit="1" customWidth="1"/>
    <col min="1518" max="1764" width="9" style="125"/>
    <col min="1765" max="1765" width="25.5" style="125" customWidth="1"/>
    <col min="1766" max="1766" width="8.5" style="125" bestFit="1" customWidth="1"/>
    <col min="1767" max="1767" width="9.5" style="125" bestFit="1" customWidth="1"/>
    <col min="1768" max="1768" width="6.75" style="125" bestFit="1" customWidth="1"/>
    <col min="1769" max="1769" width="22.25" style="125" bestFit="1" customWidth="1"/>
    <col min="1770" max="1771" width="9.5" style="125" bestFit="1" customWidth="1"/>
    <col min="1772" max="1772" width="7.375" style="125" bestFit="1" customWidth="1"/>
    <col min="1773" max="1773" width="12.625" style="125" bestFit="1" customWidth="1"/>
    <col min="1774" max="2020" width="9" style="125"/>
    <col min="2021" max="2021" width="25.5" style="125" customWidth="1"/>
    <col min="2022" max="2022" width="8.5" style="125" bestFit="1" customWidth="1"/>
    <col min="2023" max="2023" width="9.5" style="125" bestFit="1" customWidth="1"/>
    <col min="2024" max="2024" width="6.75" style="125" bestFit="1" customWidth="1"/>
    <col min="2025" max="2025" width="22.25" style="125" bestFit="1" customWidth="1"/>
    <col min="2026" max="2027" width="9.5" style="125" bestFit="1" customWidth="1"/>
    <col min="2028" max="2028" width="7.375" style="125" bestFit="1" customWidth="1"/>
    <col min="2029" max="2029" width="12.625" style="125" bestFit="1" customWidth="1"/>
    <col min="2030" max="2276" width="9" style="125"/>
    <col min="2277" max="2277" width="25.5" style="125" customWidth="1"/>
    <col min="2278" max="2278" width="8.5" style="125" bestFit="1" customWidth="1"/>
    <col min="2279" max="2279" width="9.5" style="125" bestFit="1" customWidth="1"/>
    <col min="2280" max="2280" width="6.75" style="125" bestFit="1" customWidth="1"/>
    <col min="2281" max="2281" width="22.25" style="125" bestFit="1" customWidth="1"/>
    <col min="2282" max="2283" width="9.5" style="125" bestFit="1" customWidth="1"/>
    <col min="2284" max="2284" width="7.375" style="125" bestFit="1" customWidth="1"/>
    <col min="2285" max="2285" width="12.625" style="125" bestFit="1" customWidth="1"/>
    <col min="2286" max="2532" width="9" style="125"/>
    <col min="2533" max="2533" width="25.5" style="125" customWidth="1"/>
    <col min="2534" max="2534" width="8.5" style="125" bestFit="1" customWidth="1"/>
    <col min="2535" max="2535" width="9.5" style="125" bestFit="1" customWidth="1"/>
    <col min="2536" max="2536" width="6.75" style="125" bestFit="1" customWidth="1"/>
    <col min="2537" max="2537" width="22.25" style="125" bestFit="1" customWidth="1"/>
    <col min="2538" max="2539" width="9.5" style="125" bestFit="1" customWidth="1"/>
    <col min="2540" max="2540" width="7.375" style="125" bestFit="1" customWidth="1"/>
    <col min="2541" max="2541" width="12.625" style="125" bestFit="1" customWidth="1"/>
    <col min="2542" max="2788" width="9" style="125"/>
    <col min="2789" max="2789" width="25.5" style="125" customWidth="1"/>
    <col min="2790" max="2790" width="8.5" style="125" bestFit="1" customWidth="1"/>
    <col min="2791" max="2791" width="9.5" style="125" bestFit="1" customWidth="1"/>
    <col min="2792" max="2792" width="6.75" style="125" bestFit="1" customWidth="1"/>
    <col min="2793" max="2793" width="22.25" style="125" bestFit="1" customWidth="1"/>
    <col min="2794" max="2795" width="9.5" style="125" bestFit="1" customWidth="1"/>
    <col min="2796" max="2796" width="7.375" style="125" bestFit="1" customWidth="1"/>
    <col min="2797" max="2797" width="12.625" style="125" bestFit="1" customWidth="1"/>
    <col min="2798" max="3044" width="9" style="125"/>
    <col min="3045" max="3045" width="25.5" style="125" customWidth="1"/>
    <col min="3046" max="3046" width="8.5" style="125" bestFit="1" customWidth="1"/>
    <col min="3047" max="3047" width="9.5" style="125" bestFit="1" customWidth="1"/>
    <col min="3048" max="3048" width="6.75" style="125" bestFit="1" customWidth="1"/>
    <col min="3049" max="3049" width="22.25" style="125" bestFit="1" customWidth="1"/>
    <col min="3050" max="3051" width="9.5" style="125" bestFit="1" customWidth="1"/>
    <col min="3052" max="3052" width="7.375" style="125" bestFit="1" customWidth="1"/>
    <col min="3053" max="3053" width="12.625" style="125" bestFit="1" customWidth="1"/>
    <col min="3054" max="3300" width="9" style="125"/>
    <col min="3301" max="3301" width="25.5" style="125" customWidth="1"/>
    <col min="3302" max="3302" width="8.5" style="125" bestFit="1" customWidth="1"/>
    <col min="3303" max="3303" width="9.5" style="125" bestFit="1" customWidth="1"/>
    <col min="3304" max="3304" width="6.75" style="125" bestFit="1" customWidth="1"/>
    <col min="3305" max="3305" width="22.25" style="125" bestFit="1" customWidth="1"/>
    <col min="3306" max="3307" width="9.5" style="125" bestFit="1" customWidth="1"/>
    <col min="3308" max="3308" width="7.375" style="125" bestFit="1" customWidth="1"/>
    <col min="3309" max="3309" width="12.625" style="125" bestFit="1" customWidth="1"/>
    <col min="3310" max="3556" width="9" style="125"/>
    <col min="3557" max="3557" width="25.5" style="125" customWidth="1"/>
    <col min="3558" max="3558" width="8.5" style="125" bestFit="1" customWidth="1"/>
    <col min="3559" max="3559" width="9.5" style="125" bestFit="1" customWidth="1"/>
    <col min="3560" max="3560" width="6.75" style="125" bestFit="1" customWidth="1"/>
    <col min="3561" max="3561" width="22.25" style="125" bestFit="1" customWidth="1"/>
    <col min="3562" max="3563" width="9.5" style="125" bestFit="1" customWidth="1"/>
    <col min="3564" max="3564" width="7.375" style="125" bestFit="1" customWidth="1"/>
    <col min="3565" max="3565" width="12.625" style="125" bestFit="1" customWidth="1"/>
    <col min="3566" max="3812" width="9" style="125"/>
    <col min="3813" max="3813" width="25.5" style="125" customWidth="1"/>
    <col min="3814" max="3814" width="8.5" style="125" bestFit="1" customWidth="1"/>
    <col min="3815" max="3815" width="9.5" style="125" bestFit="1" customWidth="1"/>
    <col min="3816" max="3816" width="6.75" style="125" bestFit="1" customWidth="1"/>
    <col min="3817" max="3817" width="22.25" style="125" bestFit="1" customWidth="1"/>
    <col min="3818" max="3819" width="9.5" style="125" bestFit="1" customWidth="1"/>
    <col min="3820" max="3820" width="7.375" style="125" bestFit="1" customWidth="1"/>
    <col min="3821" max="3821" width="12.625" style="125" bestFit="1" customWidth="1"/>
    <col min="3822" max="4068" width="9" style="125"/>
    <col min="4069" max="4069" width="25.5" style="125" customWidth="1"/>
    <col min="4070" max="4070" width="8.5" style="125" bestFit="1" customWidth="1"/>
    <col min="4071" max="4071" width="9.5" style="125" bestFit="1" customWidth="1"/>
    <col min="4072" max="4072" width="6.75" style="125" bestFit="1" customWidth="1"/>
    <col min="4073" max="4073" width="22.25" style="125" bestFit="1" customWidth="1"/>
    <col min="4074" max="4075" width="9.5" style="125" bestFit="1" customWidth="1"/>
    <col min="4076" max="4076" width="7.375" style="125" bestFit="1" customWidth="1"/>
    <col min="4077" max="4077" width="12.625" style="125" bestFit="1" customWidth="1"/>
    <col min="4078" max="4324" width="9" style="125"/>
    <col min="4325" max="4325" width="25.5" style="125" customWidth="1"/>
    <col min="4326" max="4326" width="8.5" style="125" bestFit="1" customWidth="1"/>
    <col min="4327" max="4327" width="9.5" style="125" bestFit="1" customWidth="1"/>
    <col min="4328" max="4328" width="6.75" style="125" bestFit="1" customWidth="1"/>
    <col min="4329" max="4329" width="22.25" style="125" bestFit="1" customWidth="1"/>
    <col min="4330" max="4331" width="9.5" style="125" bestFit="1" customWidth="1"/>
    <col min="4332" max="4332" width="7.375" style="125" bestFit="1" customWidth="1"/>
    <col min="4333" max="4333" width="12.625" style="125" bestFit="1" customWidth="1"/>
    <col min="4334" max="4580" width="9" style="125"/>
    <col min="4581" max="4581" width="25.5" style="125" customWidth="1"/>
    <col min="4582" max="4582" width="8.5" style="125" bestFit="1" customWidth="1"/>
    <col min="4583" max="4583" width="9.5" style="125" bestFit="1" customWidth="1"/>
    <col min="4584" max="4584" width="6.75" style="125" bestFit="1" customWidth="1"/>
    <col min="4585" max="4585" width="22.25" style="125" bestFit="1" customWidth="1"/>
    <col min="4586" max="4587" width="9.5" style="125" bestFit="1" customWidth="1"/>
    <col min="4588" max="4588" width="7.375" style="125" bestFit="1" customWidth="1"/>
    <col min="4589" max="4589" width="12.625" style="125" bestFit="1" customWidth="1"/>
    <col min="4590" max="4836" width="9" style="125"/>
    <col min="4837" max="4837" width="25.5" style="125" customWidth="1"/>
    <col min="4838" max="4838" width="8.5" style="125" bestFit="1" customWidth="1"/>
    <col min="4839" max="4839" width="9.5" style="125" bestFit="1" customWidth="1"/>
    <col min="4840" max="4840" width="6.75" style="125" bestFit="1" customWidth="1"/>
    <col min="4841" max="4841" width="22.25" style="125" bestFit="1" customWidth="1"/>
    <col min="4842" max="4843" width="9.5" style="125" bestFit="1" customWidth="1"/>
    <col min="4844" max="4844" width="7.375" style="125" bestFit="1" customWidth="1"/>
    <col min="4845" max="4845" width="12.625" style="125" bestFit="1" customWidth="1"/>
    <col min="4846" max="5092" width="9" style="125"/>
    <col min="5093" max="5093" width="25.5" style="125" customWidth="1"/>
    <col min="5094" max="5094" width="8.5" style="125" bestFit="1" customWidth="1"/>
    <col min="5095" max="5095" width="9.5" style="125" bestFit="1" customWidth="1"/>
    <col min="5096" max="5096" width="6.75" style="125" bestFit="1" customWidth="1"/>
    <col min="5097" max="5097" width="22.25" style="125" bestFit="1" customWidth="1"/>
    <col min="5098" max="5099" width="9.5" style="125" bestFit="1" customWidth="1"/>
    <col min="5100" max="5100" width="7.375" style="125" bestFit="1" customWidth="1"/>
    <col min="5101" max="5101" width="12.625" style="125" bestFit="1" customWidth="1"/>
    <col min="5102" max="5348" width="9" style="125"/>
    <col min="5349" max="5349" width="25.5" style="125" customWidth="1"/>
    <col min="5350" max="5350" width="8.5" style="125" bestFit="1" customWidth="1"/>
    <col min="5351" max="5351" width="9.5" style="125" bestFit="1" customWidth="1"/>
    <col min="5352" max="5352" width="6.75" style="125" bestFit="1" customWidth="1"/>
    <col min="5353" max="5353" width="22.25" style="125" bestFit="1" customWidth="1"/>
    <col min="5354" max="5355" width="9.5" style="125" bestFit="1" customWidth="1"/>
    <col min="5356" max="5356" width="7.375" style="125" bestFit="1" customWidth="1"/>
    <col min="5357" max="5357" width="12.625" style="125" bestFit="1" customWidth="1"/>
    <col min="5358" max="5604" width="9" style="125"/>
    <col min="5605" max="5605" width="25.5" style="125" customWidth="1"/>
    <col min="5606" max="5606" width="8.5" style="125" bestFit="1" customWidth="1"/>
    <col min="5607" max="5607" width="9.5" style="125" bestFit="1" customWidth="1"/>
    <col min="5608" max="5608" width="6.75" style="125" bestFit="1" customWidth="1"/>
    <col min="5609" max="5609" width="22.25" style="125" bestFit="1" customWidth="1"/>
    <col min="5610" max="5611" width="9.5" style="125" bestFit="1" customWidth="1"/>
    <col min="5612" max="5612" width="7.375" style="125" bestFit="1" customWidth="1"/>
    <col min="5613" max="5613" width="12.625" style="125" bestFit="1" customWidth="1"/>
    <col min="5614" max="5860" width="9" style="125"/>
    <col min="5861" max="5861" width="25.5" style="125" customWidth="1"/>
    <col min="5862" max="5862" width="8.5" style="125" bestFit="1" customWidth="1"/>
    <col min="5863" max="5863" width="9.5" style="125" bestFit="1" customWidth="1"/>
    <col min="5864" max="5864" width="6.75" style="125" bestFit="1" customWidth="1"/>
    <col min="5865" max="5865" width="22.25" style="125" bestFit="1" customWidth="1"/>
    <col min="5866" max="5867" width="9.5" style="125" bestFit="1" customWidth="1"/>
    <col min="5868" max="5868" width="7.375" style="125" bestFit="1" customWidth="1"/>
    <col min="5869" max="5869" width="12.625" style="125" bestFit="1" customWidth="1"/>
    <col min="5870" max="6116" width="9" style="125"/>
    <col min="6117" max="6117" width="25.5" style="125" customWidth="1"/>
    <col min="6118" max="6118" width="8.5" style="125" bestFit="1" customWidth="1"/>
    <col min="6119" max="6119" width="9.5" style="125" bestFit="1" customWidth="1"/>
    <col min="6120" max="6120" width="6.75" style="125" bestFit="1" customWidth="1"/>
    <col min="6121" max="6121" width="22.25" style="125" bestFit="1" customWidth="1"/>
    <col min="6122" max="6123" width="9.5" style="125" bestFit="1" customWidth="1"/>
    <col min="6124" max="6124" width="7.375" style="125" bestFit="1" customWidth="1"/>
    <col min="6125" max="6125" width="12.625" style="125" bestFit="1" customWidth="1"/>
    <col min="6126" max="6372" width="9" style="125"/>
    <col min="6373" max="6373" width="25.5" style="125" customWidth="1"/>
    <col min="6374" max="6374" width="8.5" style="125" bestFit="1" customWidth="1"/>
    <col min="6375" max="6375" width="9.5" style="125" bestFit="1" customWidth="1"/>
    <col min="6376" max="6376" width="6.75" style="125" bestFit="1" customWidth="1"/>
    <col min="6377" max="6377" width="22.25" style="125" bestFit="1" customWidth="1"/>
    <col min="6378" max="6379" width="9.5" style="125" bestFit="1" customWidth="1"/>
    <col min="6380" max="6380" width="7.375" style="125" bestFit="1" customWidth="1"/>
    <col min="6381" max="6381" width="12.625" style="125" bestFit="1" customWidth="1"/>
    <col min="6382" max="6628" width="9" style="125"/>
    <col min="6629" max="6629" width="25.5" style="125" customWidth="1"/>
    <col min="6630" max="6630" width="8.5" style="125" bestFit="1" customWidth="1"/>
    <col min="6631" max="6631" width="9.5" style="125" bestFit="1" customWidth="1"/>
    <col min="6632" max="6632" width="6.75" style="125" bestFit="1" customWidth="1"/>
    <col min="6633" max="6633" width="22.25" style="125" bestFit="1" customWidth="1"/>
    <col min="6634" max="6635" width="9.5" style="125" bestFit="1" customWidth="1"/>
    <col min="6636" max="6636" width="7.375" style="125" bestFit="1" customWidth="1"/>
    <col min="6637" max="6637" width="12.625" style="125" bestFit="1" customWidth="1"/>
    <col min="6638" max="6884" width="9" style="125"/>
    <col min="6885" max="6885" width="25.5" style="125" customWidth="1"/>
    <col min="6886" max="6886" width="8.5" style="125" bestFit="1" customWidth="1"/>
    <col min="6887" max="6887" width="9.5" style="125" bestFit="1" customWidth="1"/>
    <col min="6888" max="6888" width="6.75" style="125" bestFit="1" customWidth="1"/>
    <col min="6889" max="6889" width="22.25" style="125" bestFit="1" customWidth="1"/>
    <col min="6890" max="6891" width="9.5" style="125" bestFit="1" customWidth="1"/>
    <col min="6892" max="6892" width="7.375" style="125" bestFit="1" customWidth="1"/>
    <col min="6893" max="6893" width="12.625" style="125" bestFit="1" customWidth="1"/>
    <col min="6894" max="7140" width="9" style="125"/>
    <col min="7141" max="7141" width="25.5" style="125" customWidth="1"/>
    <col min="7142" max="7142" width="8.5" style="125" bestFit="1" customWidth="1"/>
    <col min="7143" max="7143" width="9.5" style="125" bestFit="1" customWidth="1"/>
    <col min="7144" max="7144" width="6.75" style="125" bestFit="1" customWidth="1"/>
    <col min="7145" max="7145" width="22.25" style="125" bestFit="1" customWidth="1"/>
    <col min="7146" max="7147" width="9.5" style="125" bestFit="1" customWidth="1"/>
    <col min="7148" max="7148" width="7.375" style="125" bestFit="1" customWidth="1"/>
    <col min="7149" max="7149" width="12.625" style="125" bestFit="1" customWidth="1"/>
    <col min="7150" max="7396" width="9" style="125"/>
    <col min="7397" max="7397" width="25.5" style="125" customWidth="1"/>
    <col min="7398" max="7398" width="8.5" style="125" bestFit="1" customWidth="1"/>
    <col min="7399" max="7399" width="9.5" style="125" bestFit="1" customWidth="1"/>
    <col min="7400" max="7400" width="6.75" style="125" bestFit="1" customWidth="1"/>
    <col min="7401" max="7401" width="22.25" style="125" bestFit="1" customWidth="1"/>
    <col min="7402" max="7403" width="9.5" style="125" bestFit="1" customWidth="1"/>
    <col min="7404" max="7404" width="7.375" style="125" bestFit="1" customWidth="1"/>
    <col min="7405" max="7405" width="12.625" style="125" bestFit="1" customWidth="1"/>
    <col min="7406" max="7652" width="9" style="125"/>
    <col min="7653" max="7653" width="25.5" style="125" customWidth="1"/>
    <col min="7654" max="7654" width="8.5" style="125" bestFit="1" customWidth="1"/>
    <col min="7655" max="7655" width="9.5" style="125" bestFit="1" customWidth="1"/>
    <col min="7656" max="7656" width="6.75" style="125" bestFit="1" customWidth="1"/>
    <col min="7657" max="7657" width="22.25" style="125" bestFit="1" customWidth="1"/>
    <col min="7658" max="7659" width="9.5" style="125" bestFit="1" customWidth="1"/>
    <col min="7660" max="7660" width="7.375" style="125" bestFit="1" customWidth="1"/>
    <col min="7661" max="7661" width="12.625" style="125" bestFit="1" customWidth="1"/>
    <col min="7662" max="7908" width="9" style="125"/>
    <col min="7909" max="7909" width="25.5" style="125" customWidth="1"/>
    <col min="7910" max="7910" width="8.5" style="125" bestFit="1" customWidth="1"/>
    <col min="7911" max="7911" width="9.5" style="125" bestFit="1" customWidth="1"/>
    <col min="7912" max="7912" width="6.75" style="125" bestFit="1" customWidth="1"/>
    <col min="7913" max="7913" width="22.25" style="125" bestFit="1" customWidth="1"/>
    <col min="7914" max="7915" width="9.5" style="125" bestFit="1" customWidth="1"/>
    <col min="7916" max="7916" width="7.375" style="125" bestFit="1" customWidth="1"/>
    <col min="7917" max="7917" width="12.625" style="125" bestFit="1" customWidth="1"/>
    <col min="7918" max="8164" width="9" style="125"/>
    <col min="8165" max="8165" width="25.5" style="125" customWidth="1"/>
    <col min="8166" max="8166" width="8.5" style="125" bestFit="1" customWidth="1"/>
    <col min="8167" max="8167" width="9.5" style="125" bestFit="1" customWidth="1"/>
    <col min="8168" max="8168" width="6.75" style="125" bestFit="1" customWidth="1"/>
    <col min="8169" max="8169" width="22.25" style="125" bestFit="1" customWidth="1"/>
    <col min="8170" max="8171" width="9.5" style="125" bestFit="1" customWidth="1"/>
    <col min="8172" max="8172" width="7.375" style="125" bestFit="1" customWidth="1"/>
    <col min="8173" max="8173" width="12.625" style="125" bestFit="1" customWidth="1"/>
    <col min="8174" max="8420" width="9" style="125"/>
    <col min="8421" max="8421" width="25.5" style="125" customWidth="1"/>
    <col min="8422" max="8422" width="8.5" style="125" bestFit="1" customWidth="1"/>
    <col min="8423" max="8423" width="9.5" style="125" bestFit="1" customWidth="1"/>
    <col min="8424" max="8424" width="6.75" style="125" bestFit="1" customWidth="1"/>
    <col min="8425" max="8425" width="22.25" style="125" bestFit="1" customWidth="1"/>
    <col min="8426" max="8427" width="9.5" style="125" bestFit="1" customWidth="1"/>
    <col min="8428" max="8428" width="7.375" style="125" bestFit="1" customWidth="1"/>
    <col min="8429" max="8429" width="12.625" style="125" bestFit="1" customWidth="1"/>
    <col min="8430" max="8676" width="9" style="125"/>
    <col min="8677" max="8677" width="25.5" style="125" customWidth="1"/>
    <col min="8678" max="8678" width="8.5" style="125" bestFit="1" customWidth="1"/>
    <col min="8679" max="8679" width="9.5" style="125" bestFit="1" customWidth="1"/>
    <col min="8680" max="8680" width="6.75" style="125" bestFit="1" customWidth="1"/>
    <col min="8681" max="8681" width="22.25" style="125" bestFit="1" customWidth="1"/>
    <col min="8682" max="8683" width="9.5" style="125" bestFit="1" customWidth="1"/>
    <col min="8684" max="8684" width="7.375" style="125" bestFit="1" customWidth="1"/>
    <col min="8685" max="8685" width="12.625" style="125" bestFit="1" customWidth="1"/>
    <col min="8686" max="8932" width="9" style="125"/>
    <col min="8933" max="8933" width="25.5" style="125" customWidth="1"/>
    <col min="8934" max="8934" width="8.5" style="125" bestFit="1" customWidth="1"/>
    <col min="8935" max="8935" width="9.5" style="125" bestFit="1" customWidth="1"/>
    <col min="8936" max="8936" width="6.75" style="125" bestFit="1" customWidth="1"/>
    <col min="8937" max="8937" width="22.25" style="125" bestFit="1" customWidth="1"/>
    <col min="8938" max="8939" width="9.5" style="125" bestFit="1" customWidth="1"/>
    <col min="8940" max="8940" width="7.375" style="125" bestFit="1" customWidth="1"/>
    <col min="8941" max="8941" width="12.625" style="125" bestFit="1" customWidth="1"/>
    <col min="8942" max="9188" width="9" style="125"/>
    <col min="9189" max="9189" width="25.5" style="125" customWidth="1"/>
    <col min="9190" max="9190" width="8.5" style="125" bestFit="1" customWidth="1"/>
    <col min="9191" max="9191" width="9.5" style="125" bestFit="1" customWidth="1"/>
    <col min="9192" max="9192" width="6.75" style="125" bestFit="1" customWidth="1"/>
    <col min="9193" max="9193" width="22.25" style="125" bestFit="1" customWidth="1"/>
    <col min="9194" max="9195" width="9.5" style="125" bestFit="1" customWidth="1"/>
    <col min="9196" max="9196" width="7.375" style="125" bestFit="1" customWidth="1"/>
    <col min="9197" max="9197" width="12.625" style="125" bestFit="1" customWidth="1"/>
    <col min="9198" max="9444" width="9" style="125"/>
    <col min="9445" max="9445" width="25.5" style="125" customWidth="1"/>
    <col min="9446" max="9446" width="8.5" style="125" bestFit="1" customWidth="1"/>
    <col min="9447" max="9447" width="9.5" style="125" bestFit="1" customWidth="1"/>
    <col min="9448" max="9448" width="6.75" style="125" bestFit="1" customWidth="1"/>
    <col min="9449" max="9449" width="22.25" style="125" bestFit="1" customWidth="1"/>
    <col min="9450" max="9451" width="9.5" style="125" bestFit="1" customWidth="1"/>
    <col min="9452" max="9452" width="7.375" style="125" bestFit="1" customWidth="1"/>
    <col min="9453" max="9453" width="12.625" style="125" bestFit="1" customWidth="1"/>
    <col min="9454" max="9700" width="9" style="125"/>
    <col min="9701" max="9701" width="25.5" style="125" customWidth="1"/>
    <col min="9702" max="9702" width="8.5" style="125" bestFit="1" customWidth="1"/>
    <col min="9703" max="9703" width="9.5" style="125" bestFit="1" customWidth="1"/>
    <col min="9704" max="9704" width="6.75" style="125" bestFit="1" customWidth="1"/>
    <col min="9705" max="9705" width="22.25" style="125" bestFit="1" customWidth="1"/>
    <col min="9706" max="9707" width="9.5" style="125" bestFit="1" customWidth="1"/>
    <col min="9708" max="9708" width="7.375" style="125" bestFit="1" customWidth="1"/>
    <col min="9709" max="9709" width="12.625" style="125" bestFit="1" customWidth="1"/>
    <col min="9710" max="9956" width="9" style="125"/>
    <col min="9957" max="9957" width="25.5" style="125" customWidth="1"/>
    <col min="9958" max="9958" width="8.5" style="125" bestFit="1" customWidth="1"/>
    <col min="9959" max="9959" width="9.5" style="125" bestFit="1" customWidth="1"/>
    <col min="9960" max="9960" width="6.75" style="125" bestFit="1" customWidth="1"/>
    <col min="9961" max="9961" width="22.25" style="125" bestFit="1" customWidth="1"/>
    <col min="9962" max="9963" width="9.5" style="125" bestFit="1" customWidth="1"/>
    <col min="9964" max="9964" width="7.375" style="125" bestFit="1" customWidth="1"/>
    <col min="9965" max="9965" width="12.625" style="125" bestFit="1" customWidth="1"/>
    <col min="9966" max="10212" width="9" style="125"/>
    <col min="10213" max="10213" width="25.5" style="125" customWidth="1"/>
    <col min="10214" max="10214" width="8.5" style="125" bestFit="1" customWidth="1"/>
    <col min="10215" max="10215" width="9.5" style="125" bestFit="1" customWidth="1"/>
    <col min="10216" max="10216" width="6.75" style="125" bestFit="1" customWidth="1"/>
    <col min="10217" max="10217" width="22.25" style="125" bestFit="1" customWidth="1"/>
    <col min="10218" max="10219" width="9.5" style="125" bestFit="1" customWidth="1"/>
    <col min="10220" max="10220" width="7.375" style="125" bestFit="1" customWidth="1"/>
    <col min="10221" max="10221" width="12.625" style="125" bestFit="1" customWidth="1"/>
    <col min="10222" max="10468" width="9" style="125"/>
    <col min="10469" max="10469" width="25.5" style="125" customWidth="1"/>
    <col min="10470" max="10470" width="8.5" style="125" bestFit="1" customWidth="1"/>
    <col min="10471" max="10471" width="9.5" style="125" bestFit="1" customWidth="1"/>
    <col min="10472" max="10472" width="6.75" style="125" bestFit="1" customWidth="1"/>
    <col min="10473" max="10473" width="22.25" style="125" bestFit="1" customWidth="1"/>
    <col min="10474" max="10475" width="9.5" style="125" bestFit="1" customWidth="1"/>
    <col min="10476" max="10476" width="7.375" style="125" bestFit="1" customWidth="1"/>
    <col min="10477" max="10477" width="12.625" style="125" bestFit="1" customWidth="1"/>
    <col min="10478" max="10724" width="9" style="125"/>
    <col min="10725" max="10725" width="25.5" style="125" customWidth="1"/>
    <col min="10726" max="10726" width="8.5" style="125" bestFit="1" customWidth="1"/>
    <col min="10727" max="10727" width="9.5" style="125" bestFit="1" customWidth="1"/>
    <col min="10728" max="10728" width="6.75" style="125" bestFit="1" customWidth="1"/>
    <col min="10729" max="10729" width="22.25" style="125" bestFit="1" customWidth="1"/>
    <col min="10730" max="10731" width="9.5" style="125" bestFit="1" customWidth="1"/>
    <col min="10732" max="10732" width="7.375" style="125" bestFit="1" customWidth="1"/>
    <col min="10733" max="10733" width="12.625" style="125" bestFit="1" customWidth="1"/>
    <col min="10734" max="10980" width="9" style="125"/>
    <col min="10981" max="10981" width="25.5" style="125" customWidth="1"/>
    <col min="10982" max="10982" width="8.5" style="125" bestFit="1" customWidth="1"/>
    <col min="10983" max="10983" width="9.5" style="125" bestFit="1" customWidth="1"/>
    <col min="10984" max="10984" width="6.75" style="125" bestFit="1" customWidth="1"/>
    <col min="10985" max="10985" width="22.25" style="125" bestFit="1" customWidth="1"/>
    <col min="10986" max="10987" width="9.5" style="125" bestFit="1" customWidth="1"/>
    <col min="10988" max="10988" width="7.375" style="125" bestFit="1" customWidth="1"/>
    <col min="10989" max="10989" width="12.625" style="125" bestFit="1" customWidth="1"/>
    <col min="10990" max="11236" width="9" style="125"/>
    <col min="11237" max="11237" width="25.5" style="125" customWidth="1"/>
    <col min="11238" max="11238" width="8.5" style="125" bestFit="1" customWidth="1"/>
    <col min="11239" max="11239" width="9.5" style="125" bestFit="1" customWidth="1"/>
    <col min="11240" max="11240" width="6.75" style="125" bestFit="1" customWidth="1"/>
    <col min="11241" max="11241" width="22.25" style="125" bestFit="1" customWidth="1"/>
    <col min="11242" max="11243" width="9.5" style="125" bestFit="1" customWidth="1"/>
    <col min="11244" max="11244" width="7.375" style="125" bestFit="1" customWidth="1"/>
    <col min="11245" max="11245" width="12.625" style="125" bestFit="1" customWidth="1"/>
    <col min="11246" max="11492" width="9" style="125"/>
    <col min="11493" max="11493" width="25.5" style="125" customWidth="1"/>
    <col min="11494" max="11494" width="8.5" style="125" bestFit="1" customWidth="1"/>
    <col min="11495" max="11495" width="9.5" style="125" bestFit="1" customWidth="1"/>
    <col min="11496" max="11496" width="6.75" style="125" bestFit="1" customWidth="1"/>
    <col min="11497" max="11497" width="22.25" style="125" bestFit="1" customWidth="1"/>
    <col min="11498" max="11499" width="9.5" style="125" bestFit="1" customWidth="1"/>
    <col min="11500" max="11500" width="7.375" style="125" bestFit="1" customWidth="1"/>
    <col min="11501" max="11501" width="12.625" style="125" bestFit="1" customWidth="1"/>
    <col min="11502" max="11748" width="9" style="125"/>
    <col min="11749" max="11749" width="25.5" style="125" customWidth="1"/>
    <col min="11750" max="11750" width="8.5" style="125" bestFit="1" customWidth="1"/>
    <col min="11751" max="11751" width="9.5" style="125" bestFit="1" customWidth="1"/>
    <col min="11752" max="11752" width="6.75" style="125" bestFit="1" customWidth="1"/>
    <col min="11753" max="11753" width="22.25" style="125" bestFit="1" customWidth="1"/>
    <col min="11754" max="11755" width="9.5" style="125" bestFit="1" customWidth="1"/>
    <col min="11756" max="11756" width="7.375" style="125" bestFit="1" customWidth="1"/>
    <col min="11757" max="11757" width="12.625" style="125" bestFit="1" customWidth="1"/>
    <col min="11758" max="12004" width="9" style="125"/>
    <col min="12005" max="12005" width="25.5" style="125" customWidth="1"/>
    <col min="12006" max="12006" width="8.5" style="125" bestFit="1" customWidth="1"/>
    <col min="12007" max="12007" width="9.5" style="125" bestFit="1" customWidth="1"/>
    <col min="12008" max="12008" width="6.75" style="125" bestFit="1" customWidth="1"/>
    <col min="12009" max="12009" width="22.25" style="125" bestFit="1" customWidth="1"/>
    <col min="12010" max="12011" width="9.5" style="125" bestFit="1" customWidth="1"/>
    <col min="12012" max="12012" width="7.375" style="125" bestFit="1" customWidth="1"/>
    <col min="12013" max="12013" width="12.625" style="125" bestFit="1" customWidth="1"/>
    <col min="12014" max="12260" width="9" style="125"/>
    <col min="12261" max="12261" width="25.5" style="125" customWidth="1"/>
    <col min="12262" max="12262" width="8.5" style="125" bestFit="1" customWidth="1"/>
    <col min="12263" max="12263" width="9.5" style="125" bestFit="1" customWidth="1"/>
    <col min="12264" max="12264" width="6.75" style="125" bestFit="1" customWidth="1"/>
    <col min="12265" max="12265" width="22.25" style="125" bestFit="1" customWidth="1"/>
    <col min="12266" max="12267" width="9.5" style="125" bestFit="1" customWidth="1"/>
    <col min="12268" max="12268" width="7.375" style="125" bestFit="1" customWidth="1"/>
    <col min="12269" max="12269" width="12.625" style="125" bestFit="1" customWidth="1"/>
    <col min="12270" max="12516" width="9" style="125"/>
    <col min="12517" max="12517" width="25.5" style="125" customWidth="1"/>
    <col min="12518" max="12518" width="8.5" style="125" bestFit="1" customWidth="1"/>
    <col min="12519" max="12519" width="9.5" style="125" bestFit="1" customWidth="1"/>
    <col min="12520" max="12520" width="6.75" style="125" bestFit="1" customWidth="1"/>
    <col min="12521" max="12521" width="22.25" style="125" bestFit="1" customWidth="1"/>
    <col min="12522" max="12523" width="9.5" style="125" bestFit="1" customWidth="1"/>
    <col min="12524" max="12524" width="7.375" style="125" bestFit="1" customWidth="1"/>
    <col min="12525" max="12525" width="12.625" style="125" bestFit="1" customWidth="1"/>
    <col min="12526" max="12772" width="9" style="125"/>
    <col min="12773" max="12773" width="25.5" style="125" customWidth="1"/>
    <col min="12774" max="12774" width="8.5" style="125" bestFit="1" customWidth="1"/>
    <col min="12775" max="12775" width="9.5" style="125" bestFit="1" customWidth="1"/>
    <col min="12776" max="12776" width="6.75" style="125" bestFit="1" customWidth="1"/>
    <col min="12777" max="12777" width="22.25" style="125" bestFit="1" customWidth="1"/>
    <col min="12778" max="12779" width="9.5" style="125" bestFit="1" customWidth="1"/>
    <col min="12780" max="12780" width="7.375" style="125" bestFit="1" customWidth="1"/>
    <col min="12781" max="12781" width="12.625" style="125" bestFit="1" customWidth="1"/>
    <col min="12782" max="13028" width="9" style="125"/>
    <col min="13029" max="13029" width="25.5" style="125" customWidth="1"/>
    <col min="13030" max="13030" width="8.5" style="125" bestFit="1" customWidth="1"/>
    <col min="13031" max="13031" width="9.5" style="125" bestFit="1" customWidth="1"/>
    <col min="13032" max="13032" width="6.75" style="125" bestFit="1" customWidth="1"/>
    <col min="13033" max="13033" width="22.25" style="125" bestFit="1" customWidth="1"/>
    <col min="13034" max="13035" width="9.5" style="125" bestFit="1" customWidth="1"/>
    <col min="13036" max="13036" width="7.375" style="125" bestFit="1" customWidth="1"/>
    <col min="13037" max="13037" width="12.625" style="125" bestFit="1" customWidth="1"/>
    <col min="13038" max="13284" width="9" style="125"/>
    <col min="13285" max="13285" width="25.5" style="125" customWidth="1"/>
    <col min="13286" max="13286" width="8.5" style="125" bestFit="1" customWidth="1"/>
    <col min="13287" max="13287" width="9.5" style="125" bestFit="1" customWidth="1"/>
    <col min="13288" max="13288" width="6.75" style="125" bestFit="1" customWidth="1"/>
    <col min="13289" max="13289" width="22.25" style="125" bestFit="1" customWidth="1"/>
    <col min="13290" max="13291" width="9.5" style="125" bestFit="1" customWidth="1"/>
    <col min="13292" max="13292" width="7.375" style="125" bestFit="1" customWidth="1"/>
    <col min="13293" max="13293" width="12.625" style="125" bestFit="1" customWidth="1"/>
    <col min="13294" max="13540" width="9" style="125"/>
    <col min="13541" max="13541" width="25.5" style="125" customWidth="1"/>
    <col min="13542" max="13542" width="8.5" style="125" bestFit="1" customWidth="1"/>
    <col min="13543" max="13543" width="9.5" style="125" bestFit="1" customWidth="1"/>
    <col min="13544" max="13544" width="6.75" style="125" bestFit="1" customWidth="1"/>
    <col min="13545" max="13545" width="22.25" style="125" bestFit="1" customWidth="1"/>
    <col min="13546" max="13547" width="9.5" style="125" bestFit="1" customWidth="1"/>
    <col min="13548" max="13548" width="7.375" style="125" bestFit="1" customWidth="1"/>
    <col min="13549" max="13549" width="12.625" style="125" bestFit="1" customWidth="1"/>
    <col min="13550" max="13796" width="9" style="125"/>
    <col min="13797" max="13797" width="25.5" style="125" customWidth="1"/>
    <col min="13798" max="13798" width="8.5" style="125" bestFit="1" customWidth="1"/>
    <col min="13799" max="13799" width="9.5" style="125" bestFit="1" customWidth="1"/>
    <col min="13800" max="13800" width="6.75" style="125" bestFit="1" customWidth="1"/>
    <col min="13801" max="13801" width="22.25" style="125" bestFit="1" customWidth="1"/>
    <col min="13802" max="13803" width="9.5" style="125" bestFit="1" customWidth="1"/>
    <col min="13804" max="13804" width="7.375" style="125" bestFit="1" customWidth="1"/>
    <col min="13805" max="13805" width="12.625" style="125" bestFit="1" customWidth="1"/>
    <col min="13806" max="14052" width="9" style="125"/>
    <col min="14053" max="14053" width="25.5" style="125" customWidth="1"/>
    <col min="14054" max="14054" width="8.5" style="125" bestFit="1" customWidth="1"/>
    <col min="14055" max="14055" width="9.5" style="125" bestFit="1" customWidth="1"/>
    <col min="14056" max="14056" width="6.75" style="125" bestFit="1" customWidth="1"/>
    <col min="14057" max="14057" width="22.25" style="125" bestFit="1" customWidth="1"/>
    <col min="14058" max="14059" width="9.5" style="125" bestFit="1" customWidth="1"/>
    <col min="14060" max="14060" width="7.375" style="125" bestFit="1" customWidth="1"/>
    <col min="14061" max="14061" width="12.625" style="125" bestFit="1" customWidth="1"/>
    <col min="14062" max="14308" width="9" style="125"/>
    <col min="14309" max="14309" width="25.5" style="125" customWidth="1"/>
    <col min="14310" max="14310" width="8.5" style="125" bestFit="1" customWidth="1"/>
    <col min="14311" max="14311" width="9.5" style="125" bestFit="1" customWidth="1"/>
    <col min="14312" max="14312" width="6.75" style="125" bestFit="1" customWidth="1"/>
    <col min="14313" max="14313" width="22.25" style="125" bestFit="1" customWidth="1"/>
    <col min="14314" max="14315" width="9.5" style="125" bestFit="1" customWidth="1"/>
    <col min="14316" max="14316" width="7.375" style="125" bestFit="1" customWidth="1"/>
    <col min="14317" max="14317" width="12.625" style="125" bestFit="1" customWidth="1"/>
    <col min="14318" max="14564" width="9" style="125"/>
    <col min="14565" max="14565" width="25.5" style="125" customWidth="1"/>
    <col min="14566" max="14566" width="8.5" style="125" bestFit="1" customWidth="1"/>
    <col min="14567" max="14567" width="9.5" style="125" bestFit="1" customWidth="1"/>
    <col min="14568" max="14568" width="6.75" style="125" bestFit="1" customWidth="1"/>
    <col min="14569" max="14569" width="22.25" style="125" bestFit="1" customWidth="1"/>
    <col min="14570" max="14571" width="9.5" style="125" bestFit="1" customWidth="1"/>
    <col min="14572" max="14572" width="7.375" style="125" bestFit="1" customWidth="1"/>
    <col min="14573" max="14573" width="12.625" style="125" bestFit="1" customWidth="1"/>
    <col min="14574" max="14820" width="9" style="125"/>
    <col min="14821" max="14821" width="25.5" style="125" customWidth="1"/>
    <col min="14822" max="14822" width="8.5" style="125" bestFit="1" customWidth="1"/>
    <col min="14823" max="14823" width="9.5" style="125" bestFit="1" customWidth="1"/>
    <col min="14824" max="14824" width="6.75" style="125" bestFit="1" customWidth="1"/>
    <col min="14825" max="14825" width="22.25" style="125" bestFit="1" customWidth="1"/>
    <col min="14826" max="14827" width="9.5" style="125" bestFit="1" customWidth="1"/>
    <col min="14828" max="14828" width="7.375" style="125" bestFit="1" customWidth="1"/>
    <col min="14829" max="14829" width="12.625" style="125" bestFit="1" customWidth="1"/>
    <col min="14830" max="15076" width="9" style="125"/>
    <col min="15077" max="15077" width="25.5" style="125" customWidth="1"/>
    <col min="15078" max="15078" width="8.5" style="125" bestFit="1" customWidth="1"/>
    <col min="15079" max="15079" width="9.5" style="125" bestFit="1" customWidth="1"/>
    <col min="15080" max="15080" width="6.75" style="125" bestFit="1" customWidth="1"/>
    <col min="15081" max="15081" width="22.25" style="125" bestFit="1" customWidth="1"/>
    <col min="15082" max="15083" width="9.5" style="125" bestFit="1" customWidth="1"/>
    <col min="15084" max="15084" width="7.375" style="125" bestFit="1" customWidth="1"/>
    <col min="15085" max="15085" width="12.625" style="125" bestFit="1" customWidth="1"/>
    <col min="15086" max="15332" width="9" style="125"/>
    <col min="15333" max="15333" width="25.5" style="125" customWidth="1"/>
    <col min="15334" max="15334" width="8.5" style="125" bestFit="1" customWidth="1"/>
    <col min="15335" max="15335" width="9.5" style="125" bestFit="1" customWidth="1"/>
    <col min="15336" max="15336" width="6.75" style="125" bestFit="1" customWidth="1"/>
    <col min="15337" max="15337" width="22.25" style="125" bestFit="1" customWidth="1"/>
    <col min="15338" max="15339" width="9.5" style="125" bestFit="1" customWidth="1"/>
    <col min="15340" max="15340" width="7.375" style="125" bestFit="1" customWidth="1"/>
    <col min="15341" max="15341" width="12.625" style="125" bestFit="1" customWidth="1"/>
    <col min="15342" max="15588" width="9" style="125"/>
    <col min="15589" max="15589" width="25.5" style="125" customWidth="1"/>
    <col min="15590" max="15590" width="8.5" style="125" bestFit="1" customWidth="1"/>
    <col min="15591" max="15591" width="9.5" style="125" bestFit="1" customWidth="1"/>
    <col min="15592" max="15592" width="6.75" style="125" bestFit="1" customWidth="1"/>
    <col min="15593" max="15593" width="22.25" style="125" bestFit="1" customWidth="1"/>
    <col min="15594" max="15595" width="9.5" style="125" bestFit="1" customWidth="1"/>
    <col min="15596" max="15596" width="7.375" style="125" bestFit="1" customWidth="1"/>
    <col min="15597" max="15597" width="12.625" style="125" bestFit="1" customWidth="1"/>
    <col min="15598" max="15844" width="9" style="125"/>
    <col min="15845" max="15845" width="25.5" style="125" customWidth="1"/>
    <col min="15846" max="15846" width="8.5" style="125" bestFit="1" customWidth="1"/>
    <col min="15847" max="15847" width="9.5" style="125" bestFit="1" customWidth="1"/>
    <col min="15848" max="15848" width="6.75" style="125" bestFit="1" customWidth="1"/>
    <col min="15849" max="15849" width="22.25" style="125" bestFit="1" customWidth="1"/>
    <col min="15850" max="15851" width="9.5" style="125" bestFit="1" customWidth="1"/>
    <col min="15852" max="15852" width="7.375" style="125" bestFit="1" customWidth="1"/>
    <col min="15853" max="15853" width="12.625" style="125" bestFit="1" customWidth="1"/>
    <col min="15854" max="16100" width="9" style="125"/>
    <col min="16101" max="16101" width="25.5" style="125" customWidth="1"/>
    <col min="16102" max="16102" width="8.5" style="125" bestFit="1" customWidth="1"/>
    <col min="16103" max="16103" width="9.5" style="125" bestFit="1" customWidth="1"/>
    <col min="16104" max="16104" width="6.75" style="125" bestFit="1" customWidth="1"/>
    <col min="16105" max="16105" width="22.25" style="125" bestFit="1" customWidth="1"/>
    <col min="16106" max="16107" width="9.5" style="125" bestFit="1" customWidth="1"/>
    <col min="16108" max="16108" width="7.375" style="125" bestFit="1" customWidth="1"/>
    <col min="16109" max="16109" width="12.625" style="125" bestFit="1" customWidth="1"/>
    <col min="16110" max="16384" width="9" style="125"/>
  </cols>
  <sheetData>
    <row r="1" spans="1:12" ht="24">
      <c r="A1" s="236" t="s">
        <v>1522</v>
      </c>
      <c r="B1" s="236"/>
      <c r="C1" s="236"/>
      <c r="D1" s="236"/>
      <c r="E1" s="236"/>
      <c r="F1" s="236"/>
      <c r="G1" s="236"/>
      <c r="H1" s="236"/>
      <c r="I1" s="236"/>
      <c r="J1" s="236"/>
      <c r="K1" s="236"/>
      <c r="L1" s="236"/>
    </row>
    <row r="2" spans="1:12" s="137" customFormat="1" ht="18.75" customHeight="1">
      <c r="A2" s="133" t="s">
        <v>0</v>
      </c>
      <c r="B2" s="118"/>
      <c r="C2" s="118"/>
      <c r="F2" s="134"/>
      <c r="G2" s="134"/>
      <c r="H2" s="126"/>
      <c r="I2" s="126"/>
      <c r="J2" s="168"/>
      <c r="K2" s="168"/>
      <c r="L2" s="134" t="s">
        <v>1</v>
      </c>
    </row>
    <row r="3" spans="1:12" s="137" customFormat="1" ht="18.75" customHeight="1">
      <c r="A3" s="240" t="s">
        <v>2</v>
      </c>
      <c r="B3" s="240"/>
      <c r="C3" s="240"/>
      <c r="D3" s="240"/>
      <c r="E3" s="240"/>
      <c r="F3" s="240"/>
      <c r="G3" s="240" t="s">
        <v>3</v>
      </c>
      <c r="H3" s="240"/>
      <c r="I3" s="240"/>
      <c r="J3" s="240"/>
      <c r="K3" s="240"/>
      <c r="L3" s="240"/>
    </row>
    <row r="4" spans="1:12" ht="20.25" customHeight="1">
      <c r="A4" s="119" t="s">
        <v>4</v>
      </c>
      <c r="B4" s="119" t="s">
        <v>78</v>
      </c>
      <c r="C4" s="119" t="s">
        <v>80</v>
      </c>
      <c r="D4" s="119" t="s">
        <v>866</v>
      </c>
      <c r="E4" s="119" t="s">
        <v>913</v>
      </c>
      <c r="F4" s="119" t="s">
        <v>677</v>
      </c>
      <c r="G4" s="119" t="s">
        <v>4</v>
      </c>
      <c r="H4" s="119" t="s">
        <v>78</v>
      </c>
      <c r="I4" s="119" t="s">
        <v>80</v>
      </c>
      <c r="J4" s="119" t="s">
        <v>866</v>
      </c>
      <c r="K4" s="119" t="s">
        <v>913</v>
      </c>
      <c r="L4" s="119" t="s">
        <v>677</v>
      </c>
    </row>
    <row r="5" spans="1:12" ht="20.25" customHeight="1">
      <c r="A5" s="139" t="s">
        <v>529</v>
      </c>
      <c r="B5" s="139"/>
      <c r="C5" s="139"/>
      <c r="D5" s="120"/>
      <c r="E5" s="120"/>
      <c r="F5" s="120"/>
      <c r="G5" s="139" t="s">
        <v>529</v>
      </c>
      <c r="H5" s="139"/>
      <c r="I5" s="139"/>
      <c r="J5" s="127">
        <f>J6+J10</f>
        <v>0</v>
      </c>
      <c r="K5" s="127"/>
      <c r="L5" s="153"/>
    </row>
    <row r="6" spans="1:12" ht="20.25" customHeight="1">
      <c r="A6" s="140" t="s">
        <v>679</v>
      </c>
      <c r="B6" s="140"/>
      <c r="C6" s="140"/>
      <c r="D6" s="120"/>
      <c r="E6" s="120"/>
      <c r="F6" s="120"/>
      <c r="G6" s="141" t="s">
        <v>680</v>
      </c>
      <c r="H6" s="141"/>
      <c r="I6" s="141"/>
      <c r="J6" s="127"/>
      <c r="K6" s="127"/>
      <c r="L6" s="153"/>
    </row>
    <row r="7" spans="1:12" ht="20.25" customHeight="1">
      <c r="A7" s="116"/>
      <c r="B7" s="116"/>
      <c r="C7" s="116"/>
      <c r="D7" s="122"/>
      <c r="E7" s="122"/>
      <c r="F7" s="122"/>
      <c r="G7" s="116"/>
      <c r="H7" s="116"/>
      <c r="I7" s="116"/>
      <c r="J7" s="128"/>
      <c r="K7" s="128"/>
      <c r="L7" s="153"/>
    </row>
    <row r="8" spans="1:12" ht="20.25" customHeight="1">
      <c r="A8" s="116"/>
      <c r="B8" s="116"/>
      <c r="C8" s="116"/>
      <c r="D8" s="122"/>
      <c r="E8" s="122"/>
      <c r="F8" s="122"/>
      <c r="G8" s="116"/>
      <c r="H8" s="116"/>
      <c r="I8" s="116"/>
      <c r="J8" s="128"/>
      <c r="K8" s="128"/>
      <c r="L8" s="153"/>
    </row>
    <row r="9" spans="1:12" ht="20.25" customHeight="1">
      <c r="A9" s="116"/>
      <c r="B9" s="116"/>
      <c r="C9" s="116"/>
      <c r="D9" s="122"/>
      <c r="E9" s="122"/>
      <c r="F9" s="122"/>
      <c r="G9" s="116"/>
      <c r="H9" s="116"/>
      <c r="I9" s="116"/>
      <c r="J9" s="128"/>
      <c r="K9" s="128"/>
      <c r="L9" s="153"/>
    </row>
    <row r="10" spans="1:12" ht="20.25" customHeight="1">
      <c r="A10" s="116"/>
      <c r="B10" s="116"/>
      <c r="C10" s="116"/>
      <c r="D10" s="122"/>
      <c r="E10" s="122"/>
      <c r="F10" s="122"/>
      <c r="G10" s="144" t="s">
        <v>54</v>
      </c>
      <c r="H10" s="144"/>
      <c r="I10" s="144"/>
      <c r="J10" s="127"/>
      <c r="K10" s="127"/>
      <c r="L10" s="153"/>
    </row>
    <row r="11" spans="1:12" ht="20.25" customHeight="1">
      <c r="A11" s="116"/>
      <c r="B11" s="116"/>
      <c r="C11" s="116"/>
      <c r="D11" s="122"/>
      <c r="E11" s="122"/>
      <c r="F11" s="122"/>
      <c r="G11" s="117" t="s">
        <v>56</v>
      </c>
      <c r="H11" s="152"/>
      <c r="I11" s="152"/>
      <c r="J11" s="129"/>
      <c r="K11" s="129"/>
      <c r="L11" s="153"/>
    </row>
    <row r="12" spans="1:12" ht="20.25" customHeight="1">
      <c r="A12" s="144" t="s">
        <v>53</v>
      </c>
      <c r="B12" s="144"/>
      <c r="C12" s="144"/>
      <c r="D12" s="120"/>
      <c r="E12" s="120"/>
      <c r="F12" s="120"/>
      <c r="G12" s="117" t="s">
        <v>58</v>
      </c>
      <c r="H12" s="116"/>
      <c r="I12" s="116"/>
      <c r="J12" s="129"/>
      <c r="K12" s="129"/>
      <c r="L12" s="153"/>
    </row>
    <row r="13" spans="1:12" ht="20.25" customHeight="1">
      <c r="A13" s="146" t="s">
        <v>55</v>
      </c>
      <c r="B13" s="151"/>
      <c r="C13" s="151"/>
      <c r="D13" s="122"/>
      <c r="E13" s="122"/>
      <c r="F13" s="122"/>
      <c r="G13" s="117" t="s">
        <v>84</v>
      </c>
      <c r="H13" s="152"/>
      <c r="I13" s="152"/>
      <c r="J13" s="129"/>
      <c r="K13" s="129"/>
      <c r="L13" s="153"/>
    </row>
    <row r="14" spans="1:12" ht="20.25" customHeight="1">
      <c r="A14" s="117" t="s">
        <v>61</v>
      </c>
      <c r="B14" s="116"/>
      <c r="C14" s="116"/>
      <c r="D14" s="122"/>
      <c r="E14" s="122"/>
      <c r="F14" s="122"/>
      <c r="G14" s="117" t="s">
        <v>906</v>
      </c>
      <c r="H14" s="152"/>
      <c r="I14" s="152"/>
      <c r="J14" s="129"/>
      <c r="K14" s="129"/>
      <c r="L14" s="153"/>
    </row>
    <row r="15" spans="1:12" ht="20.25" customHeight="1">
      <c r="A15" s="117" t="s">
        <v>908</v>
      </c>
      <c r="B15" s="152"/>
      <c r="C15" s="152"/>
      <c r="D15" s="122"/>
      <c r="E15" s="122"/>
      <c r="F15" s="122"/>
      <c r="G15" s="152"/>
      <c r="H15" s="152"/>
      <c r="I15" s="152"/>
      <c r="J15" s="129"/>
      <c r="K15" s="129"/>
      <c r="L15" s="153"/>
    </row>
    <row r="16" spans="1:12" ht="20.25" customHeight="1">
      <c r="A16" s="155" t="s">
        <v>565</v>
      </c>
    </row>
    <row r="17" spans="2:11" ht="20.25" customHeight="1">
      <c r="D17" s="124"/>
      <c r="E17" s="124"/>
    </row>
    <row r="18" spans="2:11">
      <c r="B18" s="124"/>
    </row>
    <row r="19" spans="2:11">
      <c r="H19" s="124"/>
      <c r="I19" s="124"/>
      <c r="J19" s="124"/>
      <c r="K19" s="124"/>
    </row>
    <row r="20" spans="2:11">
      <c r="D20" s="124"/>
      <c r="E20" s="124"/>
    </row>
    <row r="21" spans="2:11">
      <c r="D21" s="124"/>
      <c r="E21" s="124"/>
    </row>
    <row r="24" spans="2:11">
      <c r="D24" s="124"/>
      <c r="E24" s="124"/>
    </row>
  </sheetData>
  <mergeCells count="3">
    <mergeCell ref="A1:L1"/>
    <mergeCell ref="A3:F3"/>
    <mergeCell ref="G3:L3"/>
  </mergeCells>
  <phoneticPr fontId="3" type="noConversion"/>
  <printOptions horizontalCentered="1"/>
  <pageMargins left="0.51181102362204722" right="0.47244094488188981" top="0.74803149606299213" bottom="0.74803149606299213" header="0.31496062992125984" footer="0.31496062992125984"/>
  <pageSetup paperSize="9" scale="89" firstPageNumber="50" orientation="portrait" useFirstPageNumber="1" r:id="rId1"/>
  <headerFooter alignWithMargins="0">
    <oddFooter>&amp;C第 &amp;P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
  <sheetViews>
    <sheetView workbookViewId="0">
      <pane ySplit="4" topLeftCell="A5" activePane="bottomLeft" state="frozen"/>
      <selection activeCell="A8" sqref="A8:G8"/>
      <selection pane="bottomLeft" sqref="A1:G1"/>
    </sheetView>
  </sheetViews>
  <sheetFormatPr defaultColWidth="10" defaultRowHeight="13.5"/>
  <cols>
    <col min="1" max="1" width="20.25" style="55" customWidth="1"/>
    <col min="2" max="6" width="11.5" style="55" customWidth="1"/>
    <col min="7" max="7" width="15.75" style="55" customWidth="1"/>
    <col min="8" max="9" width="9.75" style="55" customWidth="1"/>
    <col min="10" max="16384" width="10" style="55"/>
  </cols>
  <sheetData>
    <row r="1" spans="1:7" ht="28.7" customHeight="1">
      <c r="A1" s="252" t="s">
        <v>1523</v>
      </c>
      <c r="B1" s="252"/>
      <c r="C1" s="252"/>
      <c r="D1" s="252"/>
      <c r="E1" s="252"/>
      <c r="F1" s="252"/>
      <c r="G1" s="252"/>
    </row>
    <row r="2" spans="1:7" ht="25.5" customHeight="1">
      <c r="A2" s="133" t="s">
        <v>0</v>
      </c>
      <c r="B2" s="71"/>
      <c r="G2" s="58" t="s">
        <v>567</v>
      </c>
    </row>
    <row r="3" spans="1:7" ht="33.75" customHeight="1">
      <c r="A3" s="253" t="s">
        <v>568</v>
      </c>
      <c r="B3" s="253" t="s">
        <v>1010</v>
      </c>
      <c r="C3" s="253"/>
      <c r="D3" s="253"/>
      <c r="E3" s="253" t="s">
        <v>1011</v>
      </c>
      <c r="F3" s="253"/>
      <c r="G3" s="253"/>
    </row>
    <row r="4" spans="1:7" ht="33.75" customHeight="1">
      <c r="A4" s="253"/>
      <c r="B4" s="86" t="s">
        <v>1012</v>
      </c>
      <c r="C4" s="86" t="s">
        <v>569</v>
      </c>
      <c r="D4" s="86" t="s">
        <v>570</v>
      </c>
      <c r="E4" s="86" t="s">
        <v>1013</v>
      </c>
      <c r="F4" s="86" t="s">
        <v>569</v>
      </c>
      <c r="G4" s="86" t="s">
        <v>570</v>
      </c>
    </row>
    <row r="5" spans="1:7" ht="38.25" customHeight="1">
      <c r="A5" s="70" t="s">
        <v>868</v>
      </c>
      <c r="B5" s="57">
        <f>SUM(C5:D5)</f>
        <v>187.67000000000002</v>
      </c>
      <c r="C5" s="57">
        <v>71.37</v>
      </c>
      <c r="D5" s="57">
        <v>116.3</v>
      </c>
      <c r="E5" s="57">
        <f>SUM(F5:G5)</f>
        <v>187.67000000000002</v>
      </c>
      <c r="F5" s="57">
        <v>71.37</v>
      </c>
      <c r="G5" s="57">
        <v>116.3</v>
      </c>
    </row>
  </sheetData>
  <mergeCells count="4">
    <mergeCell ref="A1:G1"/>
    <mergeCell ref="A3:A4"/>
    <mergeCell ref="B3:D3"/>
    <mergeCell ref="E3:G3"/>
  </mergeCells>
  <phoneticPr fontId="3" type="noConversion"/>
  <printOptions horizontalCentered="1"/>
  <pageMargins left="0.55118110236220474" right="0.55118110236220474" top="0.74803149606299213" bottom="0.74803149606299213" header="0.31496062992125984" footer="0.31496062992125984"/>
  <pageSetup paperSize="9" scale="99" firstPageNumber="51" orientation="portrait" useFirstPageNumber="1" r:id="rId1"/>
  <headerFooter>
    <oddFooter>&amp;C第 &amp;P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pane xSplit="2" ySplit="3" topLeftCell="C4" activePane="bottomRight" state="frozen"/>
      <selection activeCell="A8" sqref="A8:G8"/>
      <selection pane="topRight" activeCell="A8" sqref="A8:G8"/>
      <selection pane="bottomLeft" activeCell="A8" sqref="A8:G8"/>
      <selection pane="bottomRight" sqref="A1:I1"/>
    </sheetView>
  </sheetViews>
  <sheetFormatPr defaultColWidth="10" defaultRowHeight="13.5"/>
  <cols>
    <col min="1" max="1" width="4" style="55" customWidth="1"/>
    <col min="2" max="2" width="16.375" style="55" customWidth="1"/>
    <col min="3" max="3" width="12.25" style="55" customWidth="1"/>
    <col min="4" max="5" width="9.5" style="55" customWidth="1"/>
    <col min="6" max="6" width="13.625" style="55" customWidth="1"/>
    <col min="7" max="7" width="10.5" style="55" customWidth="1"/>
    <col min="8" max="8" width="6.125" style="55" customWidth="1"/>
    <col min="9" max="9" width="10.5" style="55" customWidth="1"/>
    <col min="10" max="11" width="9.75" style="55" customWidth="1"/>
    <col min="12" max="16384" width="10" style="55"/>
  </cols>
  <sheetData>
    <row r="1" spans="1:9" ht="28.7" customHeight="1">
      <c r="A1" s="254" t="s">
        <v>1524</v>
      </c>
      <c r="B1" s="254"/>
      <c r="C1" s="254"/>
      <c r="D1" s="254"/>
      <c r="E1" s="254"/>
      <c r="F1" s="254"/>
      <c r="G1" s="254"/>
      <c r="H1" s="254"/>
      <c r="I1" s="254"/>
    </row>
    <row r="2" spans="1:9" ht="21.75" customHeight="1">
      <c r="B2" s="133" t="s">
        <v>0</v>
      </c>
      <c r="C2" s="189"/>
      <c r="D2" s="189"/>
      <c r="E2" s="189"/>
      <c r="F2" s="189"/>
      <c r="G2" s="189"/>
      <c r="H2" s="189"/>
      <c r="I2" s="189" t="s">
        <v>567</v>
      </c>
    </row>
    <row r="3" spans="1:9" s="56" customFormat="1" ht="35.25" customHeight="1">
      <c r="A3" s="70" t="s">
        <v>869</v>
      </c>
      <c r="B3" s="70" t="s">
        <v>571</v>
      </c>
      <c r="C3" s="70" t="s">
        <v>572</v>
      </c>
      <c r="D3" s="70" t="s">
        <v>573</v>
      </c>
      <c r="E3" s="70" t="s">
        <v>574</v>
      </c>
      <c r="F3" s="70" t="s">
        <v>575</v>
      </c>
      <c r="G3" s="70" t="s">
        <v>576</v>
      </c>
      <c r="H3" s="70" t="s">
        <v>577</v>
      </c>
      <c r="I3" s="70" t="s">
        <v>578</v>
      </c>
    </row>
    <row r="4" spans="1:9" s="56" customFormat="1" ht="24.75" customHeight="1">
      <c r="A4" s="255" t="s">
        <v>870</v>
      </c>
      <c r="B4" s="255"/>
      <c r="C4" s="255"/>
      <c r="D4" s="255"/>
      <c r="E4" s="255"/>
      <c r="F4" s="255"/>
      <c r="G4" s="255"/>
      <c r="H4" s="87">
        <f>SUM(H5:H20)</f>
        <v>19</v>
      </c>
      <c r="I4" s="85"/>
    </row>
    <row r="5" spans="1:9" ht="35.25" customHeight="1">
      <c r="A5" s="175">
        <v>1</v>
      </c>
      <c r="B5" s="176" t="s">
        <v>875</v>
      </c>
      <c r="C5" s="177" t="s">
        <v>876</v>
      </c>
      <c r="D5" s="186" t="s">
        <v>1014</v>
      </c>
      <c r="E5" s="186" t="s">
        <v>1015</v>
      </c>
      <c r="F5" s="179" t="s">
        <v>1016</v>
      </c>
      <c r="G5" s="178" t="s">
        <v>1017</v>
      </c>
      <c r="H5" s="180">
        <v>1</v>
      </c>
      <c r="I5" s="181">
        <v>44317</v>
      </c>
    </row>
    <row r="6" spans="1:9" ht="35.25" customHeight="1">
      <c r="A6" s="175">
        <v>2</v>
      </c>
      <c r="B6" s="176" t="s">
        <v>875</v>
      </c>
      <c r="C6" s="177" t="s">
        <v>1018</v>
      </c>
      <c r="D6" s="186" t="s">
        <v>1014</v>
      </c>
      <c r="E6" s="186" t="s">
        <v>1015</v>
      </c>
      <c r="F6" s="179" t="s">
        <v>1016</v>
      </c>
      <c r="G6" s="178" t="s">
        <v>1017</v>
      </c>
      <c r="H6" s="180">
        <v>0.2</v>
      </c>
      <c r="I6" s="181" t="s">
        <v>1019</v>
      </c>
    </row>
    <row r="7" spans="1:9" ht="39" customHeight="1">
      <c r="A7" s="175">
        <v>3</v>
      </c>
      <c r="B7" s="176" t="s">
        <v>1020</v>
      </c>
      <c r="C7" s="64" t="s">
        <v>1021</v>
      </c>
      <c r="D7" s="186" t="s">
        <v>1014</v>
      </c>
      <c r="E7" s="186" t="s">
        <v>1015</v>
      </c>
      <c r="F7" s="179" t="s">
        <v>1022</v>
      </c>
      <c r="G7" s="178" t="s">
        <v>1017</v>
      </c>
      <c r="H7" s="180">
        <v>0.2</v>
      </c>
      <c r="I7" s="181" t="s">
        <v>1019</v>
      </c>
    </row>
    <row r="8" spans="1:9" ht="46.5" customHeight="1">
      <c r="A8" s="175">
        <v>4</v>
      </c>
      <c r="B8" s="176" t="s">
        <v>871</v>
      </c>
      <c r="C8" s="64" t="s">
        <v>872</v>
      </c>
      <c r="D8" s="27" t="s">
        <v>1023</v>
      </c>
      <c r="E8" s="187" t="s">
        <v>1024</v>
      </c>
      <c r="F8" s="179" t="s">
        <v>1025</v>
      </c>
      <c r="G8" s="178" t="s">
        <v>1017</v>
      </c>
      <c r="H8" s="180">
        <v>0.3</v>
      </c>
      <c r="I8" s="181" t="s">
        <v>1019</v>
      </c>
    </row>
    <row r="9" spans="1:9" ht="35.25" customHeight="1">
      <c r="A9" s="175">
        <v>5</v>
      </c>
      <c r="B9" s="176" t="s">
        <v>873</v>
      </c>
      <c r="C9" s="64" t="s">
        <v>874</v>
      </c>
      <c r="D9" s="27" t="s">
        <v>1023</v>
      </c>
      <c r="E9" s="187" t="s">
        <v>1024</v>
      </c>
      <c r="F9" s="179" t="s">
        <v>1025</v>
      </c>
      <c r="G9" s="178" t="s">
        <v>1017</v>
      </c>
      <c r="H9" s="180">
        <v>0.3</v>
      </c>
      <c r="I9" s="181" t="s">
        <v>1019</v>
      </c>
    </row>
    <row r="10" spans="1:9" ht="35.25" customHeight="1">
      <c r="A10" s="175">
        <v>6</v>
      </c>
      <c r="B10" s="176" t="s">
        <v>880</v>
      </c>
      <c r="C10" s="64" t="s">
        <v>881</v>
      </c>
      <c r="D10" s="27" t="s">
        <v>1026</v>
      </c>
      <c r="E10" s="187" t="s">
        <v>1027</v>
      </c>
      <c r="F10" s="179" t="s">
        <v>1028</v>
      </c>
      <c r="G10" s="182" t="s">
        <v>1029</v>
      </c>
      <c r="H10" s="180">
        <v>2.5</v>
      </c>
      <c r="I10" s="181">
        <v>44317</v>
      </c>
    </row>
    <row r="11" spans="1:9" ht="35.25" customHeight="1">
      <c r="A11" s="175">
        <v>7</v>
      </c>
      <c r="B11" s="176" t="s">
        <v>878</v>
      </c>
      <c r="C11" s="64" t="s">
        <v>879</v>
      </c>
      <c r="D11" s="27" t="s">
        <v>1026</v>
      </c>
      <c r="E11" s="187" t="s">
        <v>1030</v>
      </c>
      <c r="F11" s="179" t="s">
        <v>1028</v>
      </c>
      <c r="G11" s="182" t="s">
        <v>1029</v>
      </c>
      <c r="H11" s="180">
        <v>3</v>
      </c>
      <c r="I11" s="181" t="s">
        <v>1019</v>
      </c>
    </row>
    <row r="12" spans="1:9" ht="35.25" customHeight="1">
      <c r="A12" s="175">
        <v>8</v>
      </c>
      <c r="B12" s="176" t="s">
        <v>1031</v>
      </c>
      <c r="C12" s="177" t="s">
        <v>1032</v>
      </c>
      <c r="D12" s="27" t="s">
        <v>1033</v>
      </c>
      <c r="E12" s="187" t="s">
        <v>1034</v>
      </c>
      <c r="F12" s="180" t="s">
        <v>877</v>
      </c>
      <c r="G12" s="182" t="s">
        <v>1029</v>
      </c>
      <c r="H12" s="180">
        <v>1</v>
      </c>
      <c r="I12" s="181">
        <v>44317</v>
      </c>
    </row>
    <row r="13" spans="1:9" ht="35.25" customHeight="1">
      <c r="A13" s="175">
        <v>9</v>
      </c>
      <c r="B13" s="176" t="s">
        <v>1035</v>
      </c>
      <c r="C13" s="64" t="s">
        <v>1036</v>
      </c>
      <c r="D13" s="183" t="s">
        <v>1037</v>
      </c>
      <c r="E13" s="187" t="s">
        <v>1038</v>
      </c>
      <c r="F13" s="180" t="s">
        <v>877</v>
      </c>
      <c r="G13" s="182" t="s">
        <v>1039</v>
      </c>
      <c r="H13" s="180">
        <v>0.4</v>
      </c>
      <c r="I13" s="181">
        <v>44318</v>
      </c>
    </row>
    <row r="14" spans="1:9" ht="39" customHeight="1">
      <c r="A14" s="175">
        <v>10</v>
      </c>
      <c r="B14" s="184" t="s">
        <v>890</v>
      </c>
      <c r="C14" s="64" t="s">
        <v>891</v>
      </c>
      <c r="D14" s="27" t="s">
        <v>1040</v>
      </c>
      <c r="E14" s="187" t="s">
        <v>1041</v>
      </c>
      <c r="F14" s="179" t="s">
        <v>1042</v>
      </c>
      <c r="G14" s="182" t="s">
        <v>1039</v>
      </c>
      <c r="H14" s="185">
        <v>2</v>
      </c>
      <c r="I14" s="181">
        <v>44319</v>
      </c>
    </row>
    <row r="15" spans="1:9" ht="39" customHeight="1">
      <c r="A15" s="175">
        <v>11</v>
      </c>
      <c r="B15" s="184" t="s">
        <v>888</v>
      </c>
      <c r="C15" s="64" t="s">
        <v>889</v>
      </c>
      <c r="D15" s="27" t="s">
        <v>1040</v>
      </c>
      <c r="E15" s="187" t="s">
        <v>1041</v>
      </c>
      <c r="F15" s="179" t="s">
        <v>1042</v>
      </c>
      <c r="G15" s="182" t="s">
        <v>1039</v>
      </c>
      <c r="H15" s="185">
        <v>3</v>
      </c>
      <c r="I15" s="181">
        <v>44320</v>
      </c>
    </row>
    <row r="16" spans="1:9" ht="35.25" customHeight="1">
      <c r="A16" s="175">
        <v>12</v>
      </c>
      <c r="B16" s="184" t="s">
        <v>884</v>
      </c>
      <c r="C16" s="64" t="s">
        <v>885</v>
      </c>
      <c r="D16" s="27" t="s">
        <v>1040</v>
      </c>
      <c r="E16" s="187" t="s">
        <v>1041</v>
      </c>
      <c r="F16" s="179" t="s">
        <v>1043</v>
      </c>
      <c r="G16" s="182" t="s">
        <v>1039</v>
      </c>
      <c r="H16" s="185">
        <v>1.6</v>
      </c>
      <c r="I16" s="181">
        <v>44321</v>
      </c>
    </row>
    <row r="17" spans="1:9" ht="35.25" customHeight="1">
      <c r="A17" s="175">
        <v>13</v>
      </c>
      <c r="B17" s="184" t="s">
        <v>886</v>
      </c>
      <c r="C17" s="64" t="s">
        <v>887</v>
      </c>
      <c r="D17" s="27" t="s">
        <v>1040</v>
      </c>
      <c r="E17" s="187" t="s">
        <v>1041</v>
      </c>
      <c r="F17" s="179" t="s">
        <v>1044</v>
      </c>
      <c r="G17" s="182" t="s">
        <v>1039</v>
      </c>
      <c r="H17" s="185">
        <v>1.5</v>
      </c>
      <c r="I17" s="181">
        <v>44322</v>
      </c>
    </row>
    <row r="18" spans="1:9" ht="39" customHeight="1">
      <c r="A18" s="175">
        <v>14</v>
      </c>
      <c r="B18" s="184" t="s">
        <v>1045</v>
      </c>
      <c r="C18" s="64" t="s">
        <v>892</v>
      </c>
      <c r="D18" s="27" t="s">
        <v>1040</v>
      </c>
      <c r="E18" s="187" t="s">
        <v>1041</v>
      </c>
      <c r="F18" s="179" t="s">
        <v>1044</v>
      </c>
      <c r="G18" s="182" t="s">
        <v>1039</v>
      </c>
      <c r="H18" s="185">
        <v>0.2</v>
      </c>
      <c r="I18" s="181">
        <v>44323</v>
      </c>
    </row>
    <row r="19" spans="1:9" ht="35.25" customHeight="1">
      <c r="A19" s="175">
        <v>15</v>
      </c>
      <c r="B19" s="184" t="s">
        <v>882</v>
      </c>
      <c r="C19" s="64" t="s">
        <v>883</v>
      </c>
      <c r="D19" s="27" t="s">
        <v>1040</v>
      </c>
      <c r="E19" s="187" t="s">
        <v>1041</v>
      </c>
      <c r="F19" s="179" t="s">
        <v>1046</v>
      </c>
      <c r="G19" s="182" t="s">
        <v>1039</v>
      </c>
      <c r="H19" s="185">
        <v>0.8</v>
      </c>
      <c r="I19" s="181">
        <v>44324</v>
      </c>
    </row>
    <row r="20" spans="1:9" ht="35.25" customHeight="1">
      <c r="A20" s="175">
        <v>16</v>
      </c>
      <c r="B20" s="184" t="s">
        <v>1047</v>
      </c>
      <c r="C20" s="177" t="s">
        <v>1048</v>
      </c>
      <c r="D20" s="183" t="s">
        <v>1049</v>
      </c>
      <c r="E20" s="188" t="s">
        <v>1050</v>
      </c>
      <c r="F20" s="27" t="s">
        <v>1051</v>
      </c>
      <c r="G20" s="182" t="s">
        <v>1039</v>
      </c>
      <c r="H20" s="185">
        <v>1</v>
      </c>
      <c r="I20" s="181">
        <v>44501</v>
      </c>
    </row>
  </sheetData>
  <mergeCells count="2">
    <mergeCell ref="A1:I1"/>
    <mergeCell ref="A4:G4"/>
  </mergeCells>
  <phoneticPr fontId="3" type="noConversion"/>
  <printOptions horizontalCentered="1"/>
  <pageMargins left="0.54" right="0.52" top="0.78740157480314965" bottom="0.59" header="0" footer="0"/>
  <pageSetup paperSize="9" firstPageNumber="52" orientation="portrait" useFirstPageNumber="1" r:id="rId1"/>
  <headerFooter>
    <oddFooter>&amp;C第 &amp;P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pane ySplit="3" topLeftCell="A4" activePane="bottomLeft" state="frozen"/>
      <selection activeCell="A8" sqref="A8:G8"/>
      <selection pane="bottomLeft" activeCell="F13" sqref="F13"/>
    </sheetView>
  </sheetViews>
  <sheetFormatPr defaultColWidth="10" defaultRowHeight="13.5"/>
  <cols>
    <col min="1" max="1" width="55.5" style="55" customWidth="1"/>
    <col min="2" max="2" width="29.625" style="55" customWidth="1"/>
    <col min="3" max="3" width="9.75" style="55" customWidth="1"/>
    <col min="4" max="16384" width="10" style="55"/>
  </cols>
  <sheetData>
    <row r="1" spans="1:2" ht="27.2" customHeight="1">
      <c r="A1" s="252" t="s">
        <v>1525</v>
      </c>
      <c r="B1" s="252"/>
    </row>
    <row r="2" spans="1:2" ht="14.25" customHeight="1">
      <c r="B2" s="59" t="s">
        <v>567</v>
      </c>
    </row>
    <row r="3" spans="1:2" ht="20.45" customHeight="1">
      <c r="A3" s="70" t="s">
        <v>579</v>
      </c>
      <c r="B3" s="70" t="s">
        <v>893</v>
      </c>
    </row>
    <row r="4" spans="1:2" ht="21" customHeight="1">
      <c r="A4" s="60" t="s">
        <v>1052</v>
      </c>
      <c r="B4" s="57">
        <v>168.9</v>
      </c>
    </row>
    <row r="5" spans="1:2" ht="21" customHeight="1">
      <c r="A5" s="60" t="s">
        <v>894</v>
      </c>
      <c r="B5" s="57">
        <v>69.599999999999994</v>
      </c>
    </row>
    <row r="6" spans="1:2" ht="21" customHeight="1">
      <c r="A6" s="60" t="s">
        <v>895</v>
      </c>
      <c r="B6" s="57">
        <v>99.3</v>
      </c>
    </row>
    <row r="7" spans="1:2" ht="21" customHeight="1">
      <c r="A7" s="60" t="s">
        <v>1053</v>
      </c>
      <c r="B7" s="57">
        <f>SUM(B8:B9)</f>
        <v>187.7</v>
      </c>
    </row>
    <row r="8" spans="1:2" ht="21" customHeight="1">
      <c r="A8" s="60" t="s">
        <v>894</v>
      </c>
      <c r="B8" s="57">
        <v>71.400000000000006</v>
      </c>
    </row>
    <row r="9" spans="1:2" ht="21" customHeight="1">
      <c r="A9" s="60" t="s">
        <v>895</v>
      </c>
      <c r="B9" s="57">
        <v>116.3</v>
      </c>
    </row>
    <row r="10" spans="1:2" ht="21" customHeight="1">
      <c r="A10" s="60" t="s">
        <v>1054</v>
      </c>
      <c r="B10" s="57">
        <v>44.8</v>
      </c>
    </row>
    <row r="11" spans="1:2" ht="21" customHeight="1">
      <c r="A11" s="60" t="s">
        <v>896</v>
      </c>
      <c r="B11" s="57">
        <v>2</v>
      </c>
    </row>
    <row r="12" spans="1:2" ht="21" customHeight="1">
      <c r="A12" s="60" t="s">
        <v>897</v>
      </c>
      <c r="B12" s="57">
        <v>9.5</v>
      </c>
    </row>
    <row r="13" spans="1:2" ht="21" customHeight="1">
      <c r="A13" s="60" t="s">
        <v>898</v>
      </c>
      <c r="B13" s="57">
        <v>17</v>
      </c>
    </row>
    <row r="14" spans="1:2" ht="21" customHeight="1">
      <c r="A14" s="60" t="s">
        <v>899</v>
      </c>
      <c r="B14" s="57">
        <v>16.3</v>
      </c>
    </row>
    <row r="15" spans="1:2" ht="21" customHeight="1">
      <c r="A15" s="60" t="s">
        <v>1055</v>
      </c>
      <c r="B15" s="57">
        <v>26</v>
      </c>
    </row>
    <row r="16" spans="1:2" ht="21" customHeight="1">
      <c r="A16" s="60" t="s">
        <v>900</v>
      </c>
      <c r="B16" s="57">
        <v>9.6999999999999993</v>
      </c>
    </row>
    <row r="17" spans="1:2" ht="21" customHeight="1">
      <c r="A17" s="60" t="s">
        <v>901</v>
      </c>
      <c r="B17" s="57">
        <v>16.3</v>
      </c>
    </row>
    <row r="18" spans="1:2" ht="21" customHeight="1">
      <c r="A18" s="60" t="s">
        <v>1056</v>
      </c>
      <c r="B18" s="61">
        <v>6.1</v>
      </c>
    </row>
    <row r="19" spans="1:2" ht="21" customHeight="1">
      <c r="A19" s="60" t="s">
        <v>900</v>
      </c>
      <c r="B19" s="61">
        <v>2.3767</v>
      </c>
    </row>
    <row r="20" spans="1:2" ht="21" customHeight="1">
      <c r="A20" s="60" t="s">
        <v>901</v>
      </c>
      <c r="B20" s="57">
        <v>3.6766000000000001</v>
      </c>
    </row>
    <row r="21" spans="1:2" ht="21" customHeight="1">
      <c r="A21" s="60" t="s">
        <v>1057</v>
      </c>
      <c r="B21" s="57">
        <f>SUM(B22:B23)</f>
        <v>187.67000000000002</v>
      </c>
    </row>
    <row r="22" spans="1:2" ht="21" customHeight="1">
      <c r="A22" s="60" t="s">
        <v>894</v>
      </c>
      <c r="B22" s="57">
        <v>71.37</v>
      </c>
    </row>
    <row r="23" spans="1:2" ht="21" customHeight="1">
      <c r="A23" s="60" t="s">
        <v>1058</v>
      </c>
      <c r="B23" s="57">
        <v>116.3</v>
      </c>
    </row>
    <row r="24" spans="1:2" ht="21" customHeight="1">
      <c r="A24" s="60" t="s">
        <v>1059</v>
      </c>
      <c r="B24" s="57">
        <f>SUM(B25:B26)</f>
        <v>187.7</v>
      </c>
    </row>
    <row r="25" spans="1:2" ht="21" customHeight="1">
      <c r="A25" s="60" t="s">
        <v>894</v>
      </c>
      <c r="B25" s="57">
        <v>71.400000000000006</v>
      </c>
    </row>
    <row r="26" spans="1:2" ht="21" customHeight="1">
      <c r="A26" s="60" t="s">
        <v>1060</v>
      </c>
      <c r="B26" s="57">
        <v>116.3</v>
      </c>
    </row>
    <row r="27" spans="1:2" ht="43.5" customHeight="1">
      <c r="A27" s="256" t="s">
        <v>1061</v>
      </c>
      <c r="B27" s="256"/>
    </row>
  </sheetData>
  <mergeCells count="2">
    <mergeCell ref="A1:B1"/>
    <mergeCell ref="A27:B27"/>
  </mergeCells>
  <phoneticPr fontId="3" type="noConversion"/>
  <printOptions horizontalCentered="1"/>
  <pageMargins left="0.74803149606299213" right="0.74803149606299213" top="0.98425196850393704" bottom="1.0629921259842521" header="0" footer="0"/>
  <pageSetup paperSize="9" firstPageNumber="53" orientation="portrait" useFirstPageNumber="1" r:id="rId1"/>
  <headerFooter>
    <oddFooter>&amp;C第 &amp;P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Zeros="0" topLeftCell="A13" zoomScaleNormal="100" workbookViewId="0">
      <selection sqref="A1:H1"/>
    </sheetView>
  </sheetViews>
  <sheetFormatPr defaultColWidth="9" defaultRowHeight="14.25"/>
  <cols>
    <col min="1" max="1" width="21.125" style="1" customWidth="1"/>
    <col min="2" max="3" width="8.875" style="1" customWidth="1"/>
    <col min="4" max="4" width="6.5" style="1" customWidth="1"/>
    <col min="5" max="5" width="21.125" style="1" customWidth="1"/>
    <col min="6" max="7" width="8.875" style="1" customWidth="1"/>
    <col min="8" max="8" width="6.5" style="1" customWidth="1"/>
    <col min="9" max="237" width="9" style="1"/>
    <col min="238" max="238" width="25.5" style="1" customWidth="1"/>
    <col min="239" max="239" width="8.5" style="1" bestFit="1" customWidth="1"/>
    <col min="240" max="240" width="9.5" style="1" bestFit="1" customWidth="1"/>
    <col min="241" max="241" width="6.75" style="1" bestFit="1" customWidth="1"/>
    <col min="242" max="242" width="22.25" style="1" bestFit="1" customWidth="1"/>
    <col min="243" max="244" width="9.5" style="1" bestFit="1" customWidth="1"/>
    <col min="245" max="245" width="7.375" style="1" bestFit="1" customWidth="1"/>
    <col min="246" max="246" width="12.625" style="1" bestFit="1" customWidth="1"/>
    <col min="247" max="493" width="9" style="1"/>
    <col min="494" max="494" width="25.5" style="1" customWidth="1"/>
    <col min="495" max="495" width="8.5" style="1" bestFit="1" customWidth="1"/>
    <col min="496" max="496" width="9.5" style="1" bestFit="1" customWidth="1"/>
    <col min="497" max="497" width="6.75" style="1" bestFit="1" customWidth="1"/>
    <col min="498" max="498" width="22.25" style="1" bestFit="1" customWidth="1"/>
    <col min="499" max="500" width="9.5" style="1" bestFit="1" customWidth="1"/>
    <col min="501" max="501" width="7.375" style="1" bestFit="1" customWidth="1"/>
    <col min="502" max="502" width="12.625" style="1" bestFit="1" customWidth="1"/>
    <col min="503" max="749" width="9" style="1"/>
    <col min="750" max="750" width="25.5" style="1" customWidth="1"/>
    <col min="751" max="751" width="8.5" style="1" bestFit="1" customWidth="1"/>
    <col min="752" max="752" width="9.5" style="1" bestFit="1" customWidth="1"/>
    <col min="753" max="753" width="6.75" style="1" bestFit="1" customWidth="1"/>
    <col min="754" max="754" width="22.25" style="1" bestFit="1" customWidth="1"/>
    <col min="755" max="756" width="9.5" style="1" bestFit="1" customWidth="1"/>
    <col min="757" max="757" width="7.375" style="1" bestFit="1" customWidth="1"/>
    <col min="758" max="758" width="12.625" style="1" bestFit="1" customWidth="1"/>
    <col min="759" max="1005" width="9" style="1"/>
    <col min="1006" max="1006" width="25.5" style="1" customWidth="1"/>
    <col min="1007" max="1007" width="8.5" style="1" bestFit="1" customWidth="1"/>
    <col min="1008" max="1008" width="9.5" style="1" bestFit="1" customWidth="1"/>
    <col min="1009" max="1009" width="6.75" style="1" bestFit="1" customWidth="1"/>
    <col min="1010" max="1010" width="22.25" style="1" bestFit="1" customWidth="1"/>
    <col min="1011" max="1012" width="9.5" style="1" bestFit="1" customWidth="1"/>
    <col min="1013" max="1013" width="7.375" style="1" bestFit="1" customWidth="1"/>
    <col min="1014" max="1014" width="12.625" style="1" bestFit="1" customWidth="1"/>
    <col min="1015" max="1261" width="9" style="1"/>
    <col min="1262" max="1262" width="25.5" style="1" customWidth="1"/>
    <col min="1263" max="1263" width="8.5" style="1" bestFit="1" customWidth="1"/>
    <col min="1264" max="1264" width="9.5" style="1" bestFit="1" customWidth="1"/>
    <col min="1265" max="1265" width="6.75" style="1" bestFit="1" customWidth="1"/>
    <col min="1266" max="1266" width="22.25" style="1" bestFit="1" customWidth="1"/>
    <col min="1267" max="1268" width="9.5" style="1" bestFit="1" customWidth="1"/>
    <col min="1269" max="1269" width="7.375" style="1" bestFit="1" customWidth="1"/>
    <col min="1270" max="1270" width="12.625" style="1" bestFit="1" customWidth="1"/>
    <col min="1271" max="1517" width="9" style="1"/>
    <col min="1518" max="1518" width="25.5" style="1" customWidth="1"/>
    <col min="1519" max="1519" width="8.5" style="1" bestFit="1" customWidth="1"/>
    <col min="1520" max="1520" width="9.5" style="1" bestFit="1" customWidth="1"/>
    <col min="1521" max="1521" width="6.75" style="1" bestFit="1" customWidth="1"/>
    <col min="1522" max="1522" width="22.25" style="1" bestFit="1" customWidth="1"/>
    <col min="1523" max="1524" width="9.5" style="1" bestFit="1" customWidth="1"/>
    <col min="1525" max="1525" width="7.375" style="1" bestFit="1" customWidth="1"/>
    <col min="1526" max="1526" width="12.625" style="1" bestFit="1" customWidth="1"/>
    <col min="1527" max="1773" width="9" style="1"/>
    <col min="1774" max="1774" width="25.5" style="1" customWidth="1"/>
    <col min="1775" max="1775" width="8.5" style="1" bestFit="1" customWidth="1"/>
    <col min="1776" max="1776" width="9.5" style="1" bestFit="1" customWidth="1"/>
    <col min="1777" max="1777" width="6.75" style="1" bestFit="1" customWidth="1"/>
    <col min="1778" max="1778" width="22.25" style="1" bestFit="1" customWidth="1"/>
    <col min="1779" max="1780" width="9.5" style="1" bestFit="1" customWidth="1"/>
    <col min="1781" max="1781" width="7.375" style="1" bestFit="1" customWidth="1"/>
    <col min="1782" max="1782" width="12.625" style="1" bestFit="1" customWidth="1"/>
    <col min="1783" max="2029" width="9" style="1"/>
    <col min="2030" max="2030" width="25.5" style="1" customWidth="1"/>
    <col min="2031" max="2031" width="8.5" style="1" bestFit="1" customWidth="1"/>
    <col min="2032" max="2032" width="9.5" style="1" bestFit="1" customWidth="1"/>
    <col min="2033" max="2033" width="6.75" style="1" bestFit="1" customWidth="1"/>
    <col min="2034" max="2034" width="22.25" style="1" bestFit="1" customWidth="1"/>
    <col min="2035" max="2036" width="9.5" style="1" bestFit="1" customWidth="1"/>
    <col min="2037" max="2037" width="7.375" style="1" bestFit="1" customWidth="1"/>
    <col min="2038" max="2038" width="12.625" style="1" bestFit="1" customWidth="1"/>
    <col min="2039" max="2285" width="9" style="1"/>
    <col min="2286" max="2286" width="25.5" style="1" customWidth="1"/>
    <col min="2287" max="2287" width="8.5" style="1" bestFit="1" customWidth="1"/>
    <col min="2288" max="2288" width="9.5" style="1" bestFit="1" customWidth="1"/>
    <col min="2289" max="2289" width="6.75" style="1" bestFit="1" customWidth="1"/>
    <col min="2290" max="2290" width="22.25" style="1" bestFit="1" customWidth="1"/>
    <col min="2291" max="2292" width="9.5" style="1" bestFit="1" customWidth="1"/>
    <col min="2293" max="2293" width="7.375" style="1" bestFit="1" customWidth="1"/>
    <col min="2294" max="2294" width="12.625" style="1" bestFit="1" customWidth="1"/>
    <col min="2295" max="2541" width="9" style="1"/>
    <col min="2542" max="2542" width="25.5" style="1" customWidth="1"/>
    <col min="2543" max="2543" width="8.5" style="1" bestFit="1" customWidth="1"/>
    <col min="2544" max="2544" width="9.5" style="1" bestFit="1" customWidth="1"/>
    <col min="2545" max="2545" width="6.75" style="1" bestFit="1" customWidth="1"/>
    <col min="2546" max="2546" width="22.25" style="1" bestFit="1" customWidth="1"/>
    <col min="2547" max="2548" width="9.5" style="1" bestFit="1" customWidth="1"/>
    <col min="2549" max="2549" width="7.375" style="1" bestFit="1" customWidth="1"/>
    <col min="2550" max="2550" width="12.625" style="1" bestFit="1" customWidth="1"/>
    <col min="2551" max="2797" width="9" style="1"/>
    <col min="2798" max="2798" width="25.5" style="1" customWidth="1"/>
    <col min="2799" max="2799" width="8.5" style="1" bestFit="1" customWidth="1"/>
    <col min="2800" max="2800" width="9.5" style="1" bestFit="1" customWidth="1"/>
    <col min="2801" max="2801" width="6.75" style="1" bestFit="1" customWidth="1"/>
    <col min="2802" max="2802" width="22.25" style="1" bestFit="1" customWidth="1"/>
    <col min="2803" max="2804" width="9.5" style="1" bestFit="1" customWidth="1"/>
    <col min="2805" max="2805" width="7.375" style="1" bestFit="1" customWidth="1"/>
    <col min="2806" max="2806" width="12.625" style="1" bestFit="1" customWidth="1"/>
    <col min="2807" max="3053" width="9" style="1"/>
    <col min="3054" max="3054" width="25.5" style="1" customWidth="1"/>
    <col min="3055" max="3055" width="8.5" style="1" bestFit="1" customWidth="1"/>
    <col min="3056" max="3056" width="9.5" style="1" bestFit="1" customWidth="1"/>
    <col min="3057" max="3057" width="6.75" style="1" bestFit="1" customWidth="1"/>
    <col min="3058" max="3058" width="22.25" style="1" bestFit="1" customWidth="1"/>
    <col min="3059" max="3060" width="9.5" style="1" bestFit="1" customWidth="1"/>
    <col min="3061" max="3061" width="7.375" style="1" bestFit="1" customWidth="1"/>
    <col min="3062" max="3062" width="12.625" style="1" bestFit="1" customWidth="1"/>
    <col min="3063" max="3309" width="9" style="1"/>
    <col min="3310" max="3310" width="25.5" style="1" customWidth="1"/>
    <col min="3311" max="3311" width="8.5" style="1" bestFit="1" customWidth="1"/>
    <col min="3312" max="3312" width="9.5" style="1" bestFit="1" customWidth="1"/>
    <col min="3313" max="3313" width="6.75" style="1" bestFit="1" customWidth="1"/>
    <col min="3314" max="3314" width="22.25" style="1" bestFit="1" customWidth="1"/>
    <col min="3315" max="3316" width="9.5" style="1" bestFit="1" customWidth="1"/>
    <col min="3317" max="3317" width="7.375" style="1" bestFit="1" customWidth="1"/>
    <col min="3318" max="3318" width="12.625" style="1" bestFit="1" customWidth="1"/>
    <col min="3319" max="3565" width="9" style="1"/>
    <col min="3566" max="3566" width="25.5" style="1" customWidth="1"/>
    <col min="3567" max="3567" width="8.5" style="1" bestFit="1" customWidth="1"/>
    <col min="3568" max="3568" width="9.5" style="1" bestFit="1" customWidth="1"/>
    <col min="3569" max="3569" width="6.75" style="1" bestFit="1" customWidth="1"/>
    <col min="3570" max="3570" width="22.25" style="1" bestFit="1" customWidth="1"/>
    <col min="3571" max="3572" width="9.5" style="1" bestFit="1" customWidth="1"/>
    <col min="3573" max="3573" width="7.375" style="1" bestFit="1" customWidth="1"/>
    <col min="3574" max="3574" width="12.625" style="1" bestFit="1" customWidth="1"/>
    <col min="3575" max="3821" width="9" style="1"/>
    <col min="3822" max="3822" width="25.5" style="1" customWidth="1"/>
    <col min="3823" max="3823" width="8.5" style="1" bestFit="1" customWidth="1"/>
    <col min="3824" max="3824" width="9.5" style="1" bestFit="1" customWidth="1"/>
    <col min="3825" max="3825" width="6.75" style="1" bestFit="1" customWidth="1"/>
    <col min="3826" max="3826" width="22.25" style="1" bestFit="1" customWidth="1"/>
    <col min="3827" max="3828" width="9.5" style="1" bestFit="1" customWidth="1"/>
    <col min="3829" max="3829" width="7.375" style="1" bestFit="1" customWidth="1"/>
    <col min="3830" max="3830" width="12.625" style="1" bestFit="1" customWidth="1"/>
    <col min="3831" max="4077" width="9" style="1"/>
    <col min="4078" max="4078" width="25.5" style="1" customWidth="1"/>
    <col min="4079" max="4079" width="8.5" style="1" bestFit="1" customWidth="1"/>
    <col min="4080" max="4080" width="9.5" style="1" bestFit="1" customWidth="1"/>
    <col min="4081" max="4081" width="6.75" style="1" bestFit="1" customWidth="1"/>
    <col min="4082" max="4082" width="22.25" style="1" bestFit="1" customWidth="1"/>
    <col min="4083" max="4084" width="9.5" style="1" bestFit="1" customWidth="1"/>
    <col min="4085" max="4085" width="7.375" style="1" bestFit="1" customWidth="1"/>
    <col min="4086" max="4086" width="12.625" style="1" bestFit="1" customWidth="1"/>
    <col min="4087" max="4333" width="9" style="1"/>
    <col min="4334" max="4334" width="25.5" style="1" customWidth="1"/>
    <col min="4335" max="4335" width="8.5" style="1" bestFit="1" customWidth="1"/>
    <col min="4336" max="4336" width="9.5" style="1" bestFit="1" customWidth="1"/>
    <col min="4337" max="4337" width="6.75" style="1" bestFit="1" customWidth="1"/>
    <col min="4338" max="4338" width="22.25" style="1" bestFit="1" customWidth="1"/>
    <col min="4339" max="4340" width="9.5" style="1" bestFit="1" customWidth="1"/>
    <col min="4341" max="4341" width="7.375" style="1" bestFit="1" customWidth="1"/>
    <col min="4342" max="4342" width="12.625" style="1" bestFit="1" customWidth="1"/>
    <col min="4343" max="4589" width="9" style="1"/>
    <col min="4590" max="4590" width="25.5" style="1" customWidth="1"/>
    <col min="4591" max="4591" width="8.5" style="1" bestFit="1" customWidth="1"/>
    <col min="4592" max="4592" width="9.5" style="1" bestFit="1" customWidth="1"/>
    <col min="4593" max="4593" width="6.75" style="1" bestFit="1" customWidth="1"/>
    <col min="4594" max="4594" width="22.25" style="1" bestFit="1" customWidth="1"/>
    <col min="4595" max="4596" width="9.5" style="1" bestFit="1" customWidth="1"/>
    <col min="4597" max="4597" width="7.375" style="1" bestFit="1" customWidth="1"/>
    <col min="4598" max="4598" width="12.625" style="1" bestFit="1" customWidth="1"/>
    <col min="4599" max="4845" width="9" style="1"/>
    <col min="4846" max="4846" width="25.5" style="1" customWidth="1"/>
    <col min="4847" max="4847" width="8.5" style="1" bestFit="1" customWidth="1"/>
    <col min="4848" max="4848" width="9.5" style="1" bestFit="1" customWidth="1"/>
    <col min="4849" max="4849" width="6.75" style="1" bestFit="1" customWidth="1"/>
    <col min="4850" max="4850" width="22.25" style="1" bestFit="1" customWidth="1"/>
    <col min="4851" max="4852" width="9.5" style="1" bestFit="1" customWidth="1"/>
    <col min="4853" max="4853" width="7.375" style="1" bestFit="1" customWidth="1"/>
    <col min="4854" max="4854" width="12.625" style="1" bestFit="1" customWidth="1"/>
    <col min="4855" max="5101" width="9" style="1"/>
    <col min="5102" max="5102" width="25.5" style="1" customWidth="1"/>
    <col min="5103" max="5103" width="8.5" style="1" bestFit="1" customWidth="1"/>
    <col min="5104" max="5104" width="9.5" style="1" bestFit="1" customWidth="1"/>
    <col min="5105" max="5105" width="6.75" style="1" bestFit="1" customWidth="1"/>
    <col min="5106" max="5106" width="22.25" style="1" bestFit="1" customWidth="1"/>
    <col min="5107" max="5108" width="9.5" style="1" bestFit="1" customWidth="1"/>
    <col min="5109" max="5109" width="7.375" style="1" bestFit="1" customWidth="1"/>
    <col min="5110" max="5110" width="12.625" style="1" bestFit="1" customWidth="1"/>
    <col min="5111" max="5357" width="9" style="1"/>
    <col min="5358" max="5358" width="25.5" style="1" customWidth="1"/>
    <col min="5359" max="5359" width="8.5" style="1" bestFit="1" customWidth="1"/>
    <col min="5360" max="5360" width="9.5" style="1" bestFit="1" customWidth="1"/>
    <col min="5361" max="5361" width="6.75" style="1" bestFit="1" customWidth="1"/>
    <col min="5362" max="5362" width="22.25" style="1" bestFit="1" customWidth="1"/>
    <col min="5363" max="5364" width="9.5" style="1" bestFit="1" customWidth="1"/>
    <col min="5365" max="5365" width="7.375" style="1" bestFit="1" customWidth="1"/>
    <col min="5366" max="5366" width="12.625" style="1" bestFit="1" customWidth="1"/>
    <col min="5367" max="5613" width="9" style="1"/>
    <col min="5614" max="5614" width="25.5" style="1" customWidth="1"/>
    <col min="5615" max="5615" width="8.5" style="1" bestFit="1" customWidth="1"/>
    <col min="5616" max="5616" width="9.5" style="1" bestFit="1" customWidth="1"/>
    <col min="5617" max="5617" width="6.75" style="1" bestFit="1" customWidth="1"/>
    <col min="5618" max="5618" width="22.25" style="1" bestFit="1" customWidth="1"/>
    <col min="5619" max="5620" width="9.5" style="1" bestFit="1" customWidth="1"/>
    <col min="5621" max="5621" width="7.375" style="1" bestFit="1" customWidth="1"/>
    <col min="5622" max="5622" width="12.625" style="1" bestFit="1" customWidth="1"/>
    <col min="5623" max="5869" width="9" style="1"/>
    <col min="5870" max="5870" width="25.5" style="1" customWidth="1"/>
    <col min="5871" max="5871" width="8.5" style="1" bestFit="1" customWidth="1"/>
    <col min="5872" max="5872" width="9.5" style="1" bestFit="1" customWidth="1"/>
    <col min="5873" max="5873" width="6.75" style="1" bestFit="1" customWidth="1"/>
    <col min="5874" max="5874" width="22.25" style="1" bestFit="1" customWidth="1"/>
    <col min="5875" max="5876" width="9.5" style="1" bestFit="1" customWidth="1"/>
    <col min="5877" max="5877" width="7.375" style="1" bestFit="1" customWidth="1"/>
    <col min="5878" max="5878" width="12.625" style="1" bestFit="1" customWidth="1"/>
    <col min="5879" max="6125" width="9" style="1"/>
    <col min="6126" max="6126" width="25.5" style="1" customWidth="1"/>
    <col min="6127" max="6127" width="8.5" style="1" bestFit="1" customWidth="1"/>
    <col min="6128" max="6128" width="9.5" style="1" bestFit="1" customWidth="1"/>
    <col min="6129" max="6129" width="6.75" style="1" bestFit="1" customWidth="1"/>
    <col min="6130" max="6130" width="22.25" style="1" bestFit="1" customWidth="1"/>
    <col min="6131" max="6132" width="9.5" style="1" bestFit="1" customWidth="1"/>
    <col min="6133" max="6133" width="7.375" style="1" bestFit="1" customWidth="1"/>
    <col min="6134" max="6134" width="12.625" style="1" bestFit="1" customWidth="1"/>
    <col min="6135" max="6381" width="9" style="1"/>
    <col min="6382" max="6382" width="25.5" style="1" customWidth="1"/>
    <col min="6383" max="6383" width="8.5" style="1" bestFit="1" customWidth="1"/>
    <col min="6384" max="6384" width="9.5" style="1" bestFit="1" customWidth="1"/>
    <col min="6385" max="6385" width="6.75" style="1" bestFit="1" customWidth="1"/>
    <col min="6386" max="6386" width="22.25" style="1" bestFit="1" customWidth="1"/>
    <col min="6387" max="6388" width="9.5" style="1" bestFit="1" customWidth="1"/>
    <col min="6389" max="6389" width="7.375" style="1" bestFit="1" customWidth="1"/>
    <col min="6390" max="6390" width="12.625" style="1" bestFit="1" customWidth="1"/>
    <col min="6391" max="6637" width="9" style="1"/>
    <col min="6638" max="6638" width="25.5" style="1" customWidth="1"/>
    <col min="6639" max="6639" width="8.5" style="1" bestFit="1" customWidth="1"/>
    <col min="6640" max="6640" width="9.5" style="1" bestFit="1" customWidth="1"/>
    <col min="6641" max="6641" width="6.75" style="1" bestFit="1" customWidth="1"/>
    <col min="6642" max="6642" width="22.25" style="1" bestFit="1" customWidth="1"/>
    <col min="6643" max="6644" width="9.5" style="1" bestFit="1" customWidth="1"/>
    <col min="6645" max="6645" width="7.375" style="1" bestFit="1" customWidth="1"/>
    <col min="6646" max="6646" width="12.625" style="1" bestFit="1" customWidth="1"/>
    <col min="6647" max="6893" width="9" style="1"/>
    <col min="6894" max="6894" width="25.5" style="1" customWidth="1"/>
    <col min="6895" max="6895" width="8.5" style="1" bestFit="1" customWidth="1"/>
    <col min="6896" max="6896" width="9.5" style="1" bestFit="1" customWidth="1"/>
    <col min="6897" max="6897" width="6.75" style="1" bestFit="1" customWidth="1"/>
    <col min="6898" max="6898" width="22.25" style="1" bestFit="1" customWidth="1"/>
    <col min="6899" max="6900" width="9.5" style="1" bestFit="1" customWidth="1"/>
    <col min="6901" max="6901" width="7.375" style="1" bestFit="1" customWidth="1"/>
    <col min="6902" max="6902" width="12.625" style="1" bestFit="1" customWidth="1"/>
    <col min="6903" max="7149" width="9" style="1"/>
    <col min="7150" max="7150" width="25.5" style="1" customWidth="1"/>
    <col min="7151" max="7151" width="8.5" style="1" bestFit="1" customWidth="1"/>
    <col min="7152" max="7152" width="9.5" style="1" bestFit="1" customWidth="1"/>
    <col min="7153" max="7153" width="6.75" style="1" bestFit="1" customWidth="1"/>
    <col min="7154" max="7154" width="22.25" style="1" bestFit="1" customWidth="1"/>
    <col min="7155" max="7156" width="9.5" style="1" bestFit="1" customWidth="1"/>
    <col min="7157" max="7157" width="7.375" style="1" bestFit="1" customWidth="1"/>
    <col min="7158" max="7158" width="12.625" style="1" bestFit="1" customWidth="1"/>
    <col min="7159" max="7405" width="9" style="1"/>
    <col min="7406" max="7406" width="25.5" style="1" customWidth="1"/>
    <col min="7407" max="7407" width="8.5" style="1" bestFit="1" customWidth="1"/>
    <col min="7408" max="7408" width="9.5" style="1" bestFit="1" customWidth="1"/>
    <col min="7409" max="7409" width="6.75" style="1" bestFit="1" customWidth="1"/>
    <col min="7410" max="7410" width="22.25" style="1" bestFit="1" customWidth="1"/>
    <col min="7411" max="7412" width="9.5" style="1" bestFit="1" customWidth="1"/>
    <col min="7413" max="7413" width="7.375" style="1" bestFit="1" customWidth="1"/>
    <col min="7414" max="7414" width="12.625" style="1" bestFit="1" customWidth="1"/>
    <col min="7415" max="7661" width="9" style="1"/>
    <col min="7662" max="7662" width="25.5" style="1" customWidth="1"/>
    <col min="7663" max="7663" width="8.5" style="1" bestFit="1" customWidth="1"/>
    <col min="7664" max="7664" width="9.5" style="1" bestFit="1" customWidth="1"/>
    <col min="7665" max="7665" width="6.75" style="1" bestFit="1" customWidth="1"/>
    <col min="7666" max="7666" width="22.25" style="1" bestFit="1" customWidth="1"/>
    <col min="7667" max="7668" width="9.5" style="1" bestFit="1" customWidth="1"/>
    <col min="7669" max="7669" width="7.375" style="1" bestFit="1" customWidth="1"/>
    <col min="7670" max="7670" width="12.625" style="1" bestFit="1" customWidth="1"/>
    <col min="7671" max="7917" width="9" style="1"/>
    <col min="7918" max="7918" width="25.5" style="1" customWidth="1"/>
    <col min="7919" max="7919" width="8.5" style="1" bestFit="1" customWidth="1"/>
    <col min="7920" max="7920" width="9.5" style="1" bestFit="1" customWidth="1"/>
    <col min="7921" max="7921" width="6.75" style="1" bestFit="1" customWidth="1"/>
    <col min="7922" max="7922" width="22.25" style="1" bestFit="1" customWidth="1"/>
    <col min="7923" max="7924" width="9.5" style="1" bestFit="1" customWidth="1"/>
    <col min="7925" max="7925" width="7.375" style="1" bestFit="1" customWidth="1"/>
    <col min="7926" max="7926" width="12.625" style="1" bestFit="1" customWidth="1"/>
    <col min="7927" max="8173" width="9" style="1"/>
    <col min="8174" max="8174" width="25.5" style="1" customWidth="1"/>
    <col min="8175" max="8175" width="8.5" style="1" bestFit="1" customWidth="1"/>
    <col min="8176" max="8176" width="9.5" style="1" bestFit="1" customWidth="1"/>
    <col min="8177" max="8177" width="6.75" style="1" bestFit="1" customWidth="1"/>
    <col min="8178" max="8178" width="22.25" style="1" bestFit="1" customWidth="1"/>
    <col min="8179" max="8180" width="9.5" style="1" bestFit="1" customWidth="1"/>
    <col min="8181" max="8181" width="7.375" style="1" bestFit="1" customWidth="1"/>
    <col min="8182" max="8182" width="12.625" style="1" bestFit="1" customWidth="1"/>
    <col min="8183" max="8429" width="9" style="1"/>
    <col min="8430" max="8430" width="25.5" style="1" customWidth="1"/>
    <col min="8431" max="8431" width="8.5" style="1" bestFit="1" customWidth="1"/>
    <col min="8432" max="8432" width="9.5" style="1" bestFit="1" customWidth="1"/>
    <col min="8433" max="8433" width="6.75" style="1" bestFit="1" customWidth="1"/>
    <col min="8434" max="8434" width="22.25" style="1" bestFit="1" customWidth="1"/>
    <col min="8435" max="8436" width="9.5" style="1" bestFit="1" customWidth="1"/>
    <col min="8437" max="8437" width="7.375" style="1" bestFit="1" customWidth="1"/>
    <col min="8438" max="8438" width="12.625" style="1" bestFit="1" customWidth="1"/>
    <col min="8439" max="8685" width="9" style="1"/>
    <col min="8686" max="8686" width="25.5" style="1" customWidth="1"/>
    <col min="8687" max="8687" width="8.5" style="1" bestFit="1" customWidth="1"/>
    <col min="8688" max="8688" width="9.5" style="1" bestFit="1" customWidth="1"/>
    <col min="8689" max="8689" width="6.75" style="1" bestFit="1" customWidth="1"/>
    <col min="8690" max="8690" width="22.25" style="1" bestFit="1" customWidth="1"/>
    <col min="8691" max="8692" width="9.5" style="1" bestFit="1" customWidth="1"/>
    <col min="8693" max="8693" width="7.375" style="1" bestFit="1" customWidth="1"/>
    <col min="8694" max="8694" width="12.625" style="1" bestFit="1" customWidth="1"/>
    <col min="8695" max="8941" width="9" style="1"/>
    <col min="8942" max="8942" width="25.5" style="1" customWidth="1"/>
    <col min="8943" max="8943" width="8.5" style="1" bestFit="1" customWidth="1"/>
    <col min="8944" max="8944" width="9.5" style="1" bestFit="1" customWidth="1"/>
    <col min="8945" max="8945" width="6.75" style="1" bestFit="1" customWidth="1"/>
    <col min="8946" max="8946" width="22.25" style="1" bestFit="1" customWidth="1"/>
    <col min="8947" max="8948" width="9.5" style="1" bestFit="1" customWidth="1"/>
    <col min="8949" max="8949" width="7.375" style="1" bestFit="1" customWidth="1"/>
    <col min="8950" max="8950" width="12.625" style="1" bestFit="1" customWidth="1"/>
    <col min="8951" max="9197" width="9" style="1"/>
    <col min="9198" max="9198" width="25.5" style="1" customWidth="1"/>
    <col min="9199" max="9199" width="8.5" style="1" bestFit="1" customWidth="1"/>
    <col min="9200" max="9200" width="9.5" style="1" bestFit="1" customWidth="1"/>
    <col min="9201" max="9201" width="6.75" style="1" bestFit="1" customWidth="1"/>
    <col min="9202" max="9202" width="22.25" style="1" bestFit="1" customWidth="1"/>
    <col min="9203" max="9204" width="9.5" style="1" bestFit="1" customWidth="1"/>
    <col min="9205" max="9205" width="7.375" style="1" bestFit="1" customWidth="1"/>
    <col min="9206" max="9206" width="12.625" style="1" bestFit="1" customWidth="1"/>
    <col min="9207" max="9453" width="9" style="1"/>
    <col min="9454" max="9454" width="25.5" style="1" customWidth="1"/>
    <col min="9455" max="9455" width="8.5" style="1" bestFit="1" customWidth="1"/>
    <col min="9456" max="9456" width="9.5" style="1" bestFit="1" customWidth="1"/>
    <col min="9457" max="9457" width="6.75" style="1" bestFit="1" customWidth="1"/>
    <col min="9458" max="9458" width="22.25" style="1" bestFit="1" customWidth="1"/>
    <col min="9459" max="9460" width="9.5" style="1" bestFit="1" customWidth="1"/>
    <col min="9461" max="9461" width="7.375" style="1" bestFit="1" customWidth="1"/>
    <col min="9462" max="9462" width="12.625" style="1" bestFit="1" customWidth="1"/>
    <col min="9463" max="9709" width="9" style="1"/>
    <col min="9710" max="9710" width="25.5" style="1" customWidth="1"/>
    <col min="9711" max="9711" width="8.5" style="1" bestFit="1" customWidth="1"/>
    <col min="9712" max="9712" width="9.5" style="1" bestFit="1" customWidth="1"/>
    <col min="9713" max="9713" width="6.75" style="1" bestFit="1" customWidth="1"/>
    <col min="9714" max="9714" width="22.25" style="1" bestFit="1" customWidth="1"/>
    <col min="9715" max="9716" width="9.5" style="1" bestFit="1" customWidth="1"/>
    <col min="9717" max="9717" width="7.375" style="1" bestFit="1" customWidth="1"/>
    <col min="9718" max="9718" width="12.625" style="1" bestFit="1" customWidth="1"/>
    <col min="9719" max="9965" width="9" style="1"/>
    <col min="9966" max="9966" width="25.5" style="1" customWidth="1"/>
    <col min="9967" max="9967" width="8.5" style="1" bestFit="1" customWidth="1"/>
    <col min="9968" max="9968" width="9.5" style="1" bestFit="1" customWidth="1"/>
    <col min="9969" max="9969" width="6.75" style="1" bestFit="1" customWidth="1"/>
    <col min="9970" max="9970" width="22.25" style="1" bestFit="1" customWidth="1"/>
    <col min="9971" max="9972" width="9.5" style="1" bestFit="1" customWidth="1"/>
    <col min="9973" max="9973" width="7.375" style="1" bestFit="1" customWidth="1"/>
    <col min="9974" max="9974" width="12.625" style="1" bestFit="1" customWidth="1"/>
    <col min="9975" max="10221" width="9" style="1"/>
    <col min="10222" max="10222" width="25.5" style="1" customWidth="1"/>
    <col min="10223" max="10223" width="8.5" style="1" bestFit="1" customWidth="1"/>
    <col min="10224" max="10224" width="9.5" style="1" bestFit="1" customWidth="1"/>
    <col min="10225" max="10225" width="6.75" style="1" bestFit="1" customWidth="1"/>
    <col min="10226" max="10226" width="22.25" style="1" bestFit="1" customWidth="1"/>
    <col min="10227" max="10228" width="9.5" style="1" bestFit="1" customWidth="1"/>
    <col min="10229" max="10229" width="7.375" style="1" bestFit="1" customWidth="1"/>
    <col min="10230" max="10230" width="12.625" style="1" bestFit="1" customWidth="1"/>
    <col min="10231" max="10477" width="9" style="1"/>
    <col min="10478" max="10478" width="25.5" style="1" customWidth="1"/>
    <col min="10479" max="10479" width="8.5" style="1" bestFit="1" customWidth="1"/>
    <col min="10480" max="10480" width="9.5" style="1" bestFit="1" customWidth="1"/>
    <col min="10481" max="10481" width="6.75" style="1" bestFit="1" customWidth="1"/>
    <col min="10482" max="10482" width="22.25" style="1" bestFit="1" customWidth="1"/>
    <col min="10483" max="10484" width="9.5" style="1" bestFit="1" customWidth="1"/>
    <col min="10485" max="10485" width="7.375" style="1" bestFit="1" customWidth="1"/>
    <col min="10486" max="10486" width="12.625" style="1" bestFit="1" customWidth="1"/>
    <col min="10487" max="10733" width="9" style="1"/>
    <col min="10734" max="10734" width="25.5" style="1" customWidth="1"/>
    <col min="10735" max="10735" width="8.5" style="1" bestFit="1" customWidth="1"/>
    <col min="10736" max="10736" width="9.5" style="1" bestFit="1" customWidth="1"/>
    <col min="10737" max="10737" width="6.75" style="1" bestFit="1" customWidth="1"/>
    <col min="10738" max="10738" width="22.25" style="1" bestFit="1" customWidth="1"/>
    <col min="10739" max="10740" width="9.5" style="1" bestFit="1" customWidth="1"/>
    <col min="10741" max="10741" width="7.375" style="1" bestFit="1" customWidth="1"/>
    <col min="10742" max="10742" width="12.625" style="1" bestFit="1" customWidth="1"/>
    <col min="10743" max="10989" width="9" style="1"/>
    <col min="10990" max="10990" width="25.5" style="1" customWidth="1"/>
    <col min="10991" max="10991" width="8.5" style="1" bestFit="1" customWidth="1"/>
    <col min="10992" max="10992" width="9.5" style="1" bestFit="1" customWidth="1"/>
    <col min="10993" max="10993" width="6.75" style="1" bestFit="1" customWidth="1"/>
    <col min="10994" max="10994" width="22.25" style="1" bestFit="1" customWidth="1"/>
    <col min="10995" max="10996" width="9.5" style="1" bestFit="1" customWidth="1"/>
    <col min="10997" max="10997" width="7.375" style="1" bestFit="1" customWidth="1"/>
    <col min="10998" max="10998" width="12.625" style="1" bestFit="1" customWidth="1"/>
    <col min="10999" max="11245" width="9" style="1"/>
    <col min="11246" max="11246" width="25.5" style="1" customWidth="1"/>
    <col min="11247" max="11247" width="8.5" style="1" bestFit="1" customWidth="1"/>
    <col min="11248" max="11248" width="9.5" style="1" bestFit="1" customWidth="1"/>
    <col min="11249" max="11249" width="6.75" style="1" bestFit="1" customWidth="1"/>
    <col min="11250" max="11250" width="22.25" style="1" bestFit="1" customWidth="1"/>
    <col min="11251" max="11252" width="9.5" style="1" bestFit="1" customWidth="1"/>
    <col min="11253" max="11253" width="7.375" style="1" bestFit="1" customWidth="1"/>
    <col min="11254" max="11254" width="12.625" style="1" bestFit="1" customWidth="1"/>
    <col min="11255" max="11501" width="9" style="1"/>
    <col min="11502" max="11502" width="25.5" style="1" customWidth="1"/>
    <col min="11503" max="11503" width="8.5" style="1" bestFit="1" customWidth="1"/>
    <col min="11504" max="11504" width="9.5" style="1" bestFit="1" customWidth="1"/>
    <col min="11505" max="11505" width="6.75" style="1" bestFit="1" customWidth="1"/>
    <col min="11506" max="11506" width="22.25" style="1" bestFit="1" customWidth="1"/>
    <col min="11507" max="11508" width="9.5" style="1" bestFit="1" customWidth="1"/>
    <col min="11509" max="11509" width="7.375" style="1" bestFit="1" customWidth="1"/>
    <col min="11510" max="11510" width="12.625" style="1" bestFit="1" customWidth="1"/>
    <col min="11511" max="11757" width="9" style="1"/>
    <col min="11758" max="11758" width="25.5" style="1" customWidth="1"/>
    <col min="11759" max="11759" width="8.5" style="1" bestFit="1" customWidth="1"/>
    <col min="11760" max="11760" width="9.5" style="1" bestFit="1" customWidth="1"/>
    <col min="11761" max="11761" width="6.75" style="1" bestFit="1" customWidth="1"/>
    <col min="11762" max="11762" width="22.25" style="1" bestFit="1" customWidth="1"/>
    <col min="11763" max="11764" width="9.5" style="1" bestFit="1" customWidth="1"/>
    <col min="11765" max="11765" width="7.375" style="1" bestFit="1" customWidth="1"/>
    <col min="11766" max="11766" width="12.625" style="1" bestFit="1" customWidth="1"/>
    <col min="11767" max="12013" width="9" style="1"/>
    <col min="12014" max="12014" width="25.5" style="1" customWidth="1"/>
    <col min="12015" max="12015" width="8.5" style="1" bestFit="1" customWidth="1"/>
    <col min="12016" max="12016" width="9.5" style="1" bestFit="1" customWidth="1"/>
    <col min="12017" max="12017" width="6.75" style="1" bestFit="1" customWidth="1"/>
    <col min="12018" max="12018" width="22.25" style="1" bestFit="1" customWidth="1"/>
    <col min="12019" max="12020" width="9.5" style="1" bestFit="1" customWidth="1"/>
    <col min="12021" max="12021" width="7.375" style="1" bestFit="1" customWidth="1"/>
    <col min="12022" max="12022" width="12.625" style="1" bestFit="1" customWidth="1"/>
    <col min="12023" max="12269" width="9" style="1"/>
    <col min="12270" max="12270" width="25.5" style="1" customWidth="1"/>
    <col min="12271" max="12271" width="8.5" style="1" bestFit="1" customWidth="1"/>
    <col min="12272" max="12272" width="9.5" style="1" bestFit="1" customWidth="1"/>
    <col min="12273" max="12273" width="6.75" style="1" bestFit="1" customWidth="1"/>
    <col min="12274" max="12274" width="22.25" style="1" bestFit="1" customWidth="1"/>
    <col min="12275" max="12276" width="9.5" style="1" bestFit="1" customWidth="1"/>
    <col min="12277" max="12277" width="7.375" style="1" bestFit="1" customWidth="1"/>
    <col min="12278" max="12278" width="12.625" style="1" bestFit="1" customWidth="1"/>
    <col min="12279" max="12525" width="9" style="1"/>
    <col min="12526" max="12526" width="25.5" style="1" customWidth="1"/>
    <col min="12527" max="12527" width="8.5" style="1" bestFit="1" customWidth="1"/>
    <col min="12528" max="12528" width="9.5" style="1" bestFit="1" customWidth="1"/>
    <col min="12529" max="12529" width="6.75" style="1" bestFit="1" customWidth="1"/>
    <col min="12530" max="12530" width="22.25" style="1" bestFit="1" customWidth="1"/>
    <col min="12531" max="12532" width="9.5" style="1" bestFit="1" customWidth="1"/>
    <col min="12533" max="12533" width="7.375" style="1" bestFit="1" customWidth="1"/>
    <col min="12534" max="12534" width="12.625" style="1" bestFit="1" customWidth="1"/>
    <col min="12535" max="12781" width="9" style="1"/>
    <col min="12782" max="12782" width="25.5" style="1" customWidth="1"/>
    <col min="12783" max="12783" width="8.5" style="1" bestFit="1" customWidth="1"/>
    <col min="12784" max="12784" width="9.5" style="1" bestFit="1" customWidth="1"/>
    <col min="12785" max="12785" width="6.75" style="1" bestFit="1" customWidth="1"/>
    <col min="12786" max="12786" width="22.25" style="1" bestFit="1" customWidth="1"/>
    <col min="12787" max="12788" width="9.5" style="1" bestFit="1" customWidth="1"/>
    <col min="12789" max="12789" width="7.375" style="1" bestFit="1" customWidth="1"/>
    <col min="12790" max="12790" width="12.625" style="1" bestFit="1" customWidth="1"/>
    <col min="12791" max="13037" width="9" style="1"/>
    <col min="13038" max="13038" width="25.5" style="1" customWidth="1"/>
    <col min="13039" max="13039" width="8.5" style="1" bestFit="1" customWidth="1"/>
    <col min="13040" max="13040" width="9.5" style="1" bestFit="1" customWidth="1"/>
    <col min="13041" max="13041" width="6.75" style="1" bestFit="1" customWidth="1"/>
    <col min="13042" max="13042" width="22.25" style="1" bestFit="1" customWidth="1"/>
    <col min="13043" max="13044" width="9.5" style="1" bestFit="1" customWidth="1"/>
    <col min="13045" max="13045" width="7.375" style="1" bestFit="1" customWidth="1"/>
    <col min="13046" max="13046" width="12.625" style="1" bestFit="1" customWidth="1"/>
    <col min="13047" max="13293" width="9" style="1"/>
    <col min="13294" max="13294" width="25.5" style="1" customWidth="1"/>
    <col min="13295" max="13295" width="8.5" style="1" bestFit="1" customWidth="1"/>
    <col min="13296" max="13296" width="9.5" style="1" bestFit="1" customWidth="1"/>
    <col min="13297" max="13297" width="6.75" style="1" bestFit="1" customWidth="1"/>
    <col min="13298" max="13298" width="22.25" style="1" bestFit="1" customWidth="1"/>
    <col min="13299" max="13300" width="9.5" style="1" bestFit="1" customWidth="1"/>
    <col min="13301" max="13301" width="7.375" style="1" bestFit="1" customWidth="1"/>
    <col min="13302" max="13302" width="12.625" style="1" bestFit="1" customWidth="1"/>
    <col min="13303" max="13549" width="9" style="1"/>
    <col min="13550" max="13550" width="25.5" style="1" customWidth="1"/>
    <col min="13551" max="13551" width="8.5" style="1" bestFit="1" customWidth="1"/>
    <col min="13552" max="13552" width="9.5" style="1" bestFit="1" customWidth="1"/>
    <col min="13553" max="13553" width="6.75" style="1" bestFit="1" customWidth="1"/>
    <col min="13554" max="13554" width="22.25" style="1" bestFit="1" customWidth="1"/>
    <col min="13555" max="13556" width="9.5" style="1" bestFit="1" customWidth="1"/>
    <col min="13557" max="13557" width="7.375" style="1" bestFit="1" customWidth="1"/>
    <col min="13558" max="13558" width="12.625" style="1" bestFit="1" customWidth="1"/>
    <col min="13559" max="13805" width="9" style="1"/>
    <col min="13806" max="13806" width="25.5" style="1" customWidth="1"/>
    <col min="13807" max="13807" width="8.5" style="1" bestFit="1" customWidth="1"/>
    <col min="13808" max="13808" width="9.5" style="1" bestFit="1" customWidth="1"/>
    <col min="13809" max="13809" width="6.75" style="1" bestFit="1" customWidth="1"/>
    <col min="13810" max="13810" width="22.25" style="1" bestFit="1" customWidth="1"/>
    <col min="13811" max="13812" width="9.5" style="1" bestFit="1" customWidth="1"/>
    <col min="13813" max="13813" width="7.375" style="1" bestFit="1" customWidth="1"/>
    <col min="13814" max="13814" width="12.625" style="1" bestFit="1" customWidth="1"/>
    <col min="13815" max="14061" width="9" style="1"/>
    <col min="14062" max="14062" width="25.5" style="1" customWidth="1"/>
    <col min="14063" max="14063" width="8.5" style="1" bestFit="1" customWidth="1"/>
    <col min="14064" max="14064" width="9.5" style="1" bestFit="1" customWidth="1"/>
    <col min="14065" max="14065" width="6.75" style="1" bestFit="1" customWidth="1"/>
    <col min="14066" max="14066" width="22.25" style="1" bestFit="1" customWidth="1"/>
    <col min="14067" max="14068" width="9.5" style="1" bestFit="1" customWidth="1"/>
    <col min="14069" max="14069" width="7.375" style="1" bestFit="1" customWidth="1"/>
    <col min="14070" max="14070" width="12.625" style="1" bestFit="1" customWidth="1"/>
    <col min="14071" max="14317" width="9" style="1"/>
    <col min="14318" max="14318" width="25.5" style="1" customWidth="1"/>
    <col min="14319" max="14319" width="8.5" style="1" bestFit="1" customWidth="1"/>
    <col min="14320" max="14320" width="9.5" style="1" bestFit="1" customWidth="1"/>
    <col min="14321" max="14321" width="6.75" style="1" bestFit="1" customWidth="1"/>
    <col min="14322" max="14322" width="22.25" style="1" bestFit="1" customWidth="1"/>
    <col min="14323" max="14324" width="9.5" style="1" bestFit="1" customWidth="1"/>
    <col min="14325" max="14325" width="7.375" style="1" bestFit="1" customWidth="1"/>
    <col min="14326" max="14326" width="12.625" style="1" bestFit="1" customWidth="1"/>
    <col min="14327" max="14573" width="9" style="1"/>
    <col min="14574" max="14574" width="25.5" style="1" customWidth="1"/>
    <col min="14575" max="14575" width="8.5" style="1" bestFit="1" customWidth="1"/>
    <col min="14576" max="14576" width="9.5" style="1" bestFit="1" customWidth="1"/>
    <col min="14577" max="14577" width="6.75" style="1" bestFit="1" customWidth="1"/>
    <col min="14578" max="14578" width="22.25" style="1" bestFit="1" customWidth="1"/>
    <col min="14579" max="14580" width="9.5" style="1" bestFit="1" customWidth="1"/>
    <col min="14581" max="14581" width="7.375" style="1" bestFit="1" customWidth="1"/>
    <col min="14582" max="14582" width="12.625" style="1" bestFit="1" customWidth="1"/>
    <col min="14583" max="14829" width="9" style="1"/>
    <col min="14830" max="14830" width="25.5" style="1" customWidth="1"/>
    <col min="14831" max="14831" width="8.5" style="1" bestFit="1" customWidth="1"/>
    <col min="14832" max="14832" width="9.5" style="1" bestFit="1" customWidth="1"/>
    <col min="14833" max="14833" width="6.75" style="1" bestFit="1" customWidth="1"/>
    <col min="14834" max="14834" width="22.25" style="1" bestFit="1" customWidth="1"/>
    <col min="14835" max="14836" width="9.5" style="1" bestFit="1" customWidth="1"/>
    <col min="14837" max="14837" width="7.375" style="1" bestFit="1" customWidth="1"/>
    <col min="14838" max="14838" width="12.625" style="1" bestFit="1" customWidth="1"/>
    <col min="14839" max="15085" width="9" style="1"/>
    <col min="15086" max="15086" width="25.5" style="1" customWidth="1"/>
    <col min="15087" max="15087" width="8.5" style="1" bestFit="1" customWidth="1"/>
    <col min="15088" max="15088" width="9.5" style="1" bestFit="1" customWidth="1"/>
    <col min="15089" max="15089" width="6.75" style="1" bestFit="1" customWidth="1"/>
    <col min="15090" max="15090" width="22.25" style="1" bestFit="1" customWidth="1"/>
    <col min="15091" max="15092" width="9.5" style="1" bestFit="1" customWidth="1"/>
    <col min="15093" max="15093" width="7.375" style="1" bestFit="1" customWidth="1"/>
    <col min="15094" max="15094" width="12.625" style="1" bestFit="1" customWidth="1"/>
    <col min="15095" max="15341" width="9" style="1"/>
    <col min="15342" max="15342" width="25.5" style="1" customWidth="1"/>
    <col min="15343" max="15343" width="8.5" style="1" bestFit="1" customWidth="1"/>
    <col min="15344" max="15344" width="9.5" style="1" bestFit="1" customWidth="1"/>
    <col min="15345" max="15345" width="6.75" style="1" bestFit="1" customWidth="1"/>
    <col min="15346" max="15346" width="22.25" style="1" bestFit="1" customWidth="1"/>
    <col min="15347" max="15348" width="9.5" style="1" bestFit="1" customWidth="1"/>
    <col min="15349" max="15349" width="7.375" style="1" bestFit="1" customWidth="1"/>
    <col min="15350" max="15350" width="12.625" style="1" bestFit="1" customWidth="1"/>
    <col min="15351" max="15597" width="9" style="1"/>
    <col min="15598" max="15598" width="25.5" style="1" customWidth="1"/>
    <col min="15599" max="15599" width="8.5" style="1" bestFit="1" customWidth="1"/>
    <col min="15600" max="15600" width="9.5" style="1" bestFit="1" customWidth="1"/>
    <col min="15601" max="15601" width="6.75" style="1" bestFit="1" customWidth="1"/>
    <col min="15602" max="15602" width="22.25" style="1" bestFit="1" customWidth="1"/>
    <col min="15603" max="15604" width="9.5" style="1" bestFit="1" customWidth="1"/>
    <col min="15605" max="15605" width="7.375" style="1" bestFit="1" customWidth="1"/>
    <col min="15606" max="15606" width="12.625" style="1" bestFit="1" customWidth="1"/>
    <col min="15607" max="15853" width="9" style="1"/>
    <col min="15854" max="15854" width="25.5" style="1" customWidth="1"/>
    <col min="15855" max="15855" width="8.5" style="1" bestFit="1" customWidth="1"/>
    <col min="15856" max="15856" width="9.5" style="1" bestFit="1" customWidth="1"/>
    <col min="15857" max="15857" width="6.75" style="1" bestFit="1" customWidth="1"/>
    <col min="15858" max="15858" width="22.25" style="1" bestFit="1" customWidth="1"/>
    <col min="15859" max="15860" width="9.5" style="1" bestFit="1" customWidth="1"/>
    <col min="15861" max="15861" width="7.375" style="1" bestFit="1" customWidth="1"/>
    <col min="15862" max="15862" width="12.625" style="1" bestFit="1" customWidth="1"/>
    <col min="15863" max="16109" width="9" style="1"/>
    <col min="16110" max="16110" width="25.5" style="1" customWidth="1"/>
    <col min="16111" max="16111" width="8.5" style="1" bestFit="1" customWidth="1"/>
    <col min="16112" max="16112" width="9.5" style="1" bestFit="1" customWidth="1"/>
    <col min="16113" max="16113" width="6.75" style="1" bestFit="1" customWidth="1"/>
    <col min="16114" max="16114" width="22.25" style="1" bestFit="1" customWidth="1"/>
    <col min="16115" max="16116" width="9.5" style="1" bestFit="1" customWidth="1"/>
    <col min="16117" max="16117" width="7.375" style="1" bestFit="1" customWidth="1"/>
    <col min="16118" max="16118" width="12.625" style="1" bestFit="1" customWidth="1"/>
    <col min="16119" max="16384" width="9" style="1"/>
  </cols>
  <sheetData>
    <row r="1" spans="1:8" ht="24">
      <c r="A1" s="232" t="s">
        <v>1505</v>
      </c>
      <c r="B1" s="232"/>
      <c r="C1" s="232"/>
      <c r="D1" s="232"/>
      <c r="E1" s="232"/>
      <c r="F1" s="232"/>
      <c r="G1" s="232"/>
      <c r="H1" s="232"/>
    </row>
    <row r="2" spans="1:8" s="5" customFormat="1" ht="13.5">
      <c r="A2" s="2" t="s">
        <v>0</v>
      </c>
      <c r="B2" s="3"/>
      <c r="C2" s="233"/>
      <c r="D2" s="233"/>
      <c r="E2" s="233"/>
      <c r="F2" s="4"/>
      <c r="G2" s="234" t="s">
        <v>1</v>
      </c>
      <c r="H2" s="234"/>
    </row>
    <row r="3" spans="1:8">
      <c r="A3" s="235" t="s">
        <v>2</v>
      </c>
      <c r="B3" s="235"/>
      <c r="C3" s="235"/>
      <c r="D3" s="235"/>
      <c r="E3" s="235" t="s">
        <v>3</v>
      </c>
      <c r="F3" s="235"/>
      <c r="G3" s="235"/>
      <c r="H3" s="235"/>
    </row>
    <row r="4" spans="1:8">
      <c r="A4" s="7" t="s">
        <v>4</v>
      </c>
      <c r="B4" s="6" t="s">
        <v>211</v>
      </c>
      <c r="C4" s="6" t="s">
        <v>913</v>
      </c>
      <c r="D4" s="6" t="s">
        <v>212</v>
      </c>
      <c r="E4" s="7" t="s">
        <v>4</v>
      </c>
      <c r="F4" s="6" t="s">
        <v>213</v>
      </c>
      <c r="G4" s="6" t="s">
        <v>913</v>
      </c>
      <c r="H4" s="6" t="s">
        <v>5</v>
      </c>
    </row>
    <row r="5" spans="1:8">
      <c r="A5" s="9" t="s">
        <v>529</v>
      </c>
      <c r="B5" s="8">
        <f>SUM(B6+B40+B45+B46+B44)</f>
        <v>2637088</v>
      </c>
      <c r="C5" s="8">
        <f>SUM(C6+C40+C45+C46+C44)</f>
        <v>2638441</v>
      </c>
      <c r="D5" s="21">
        <f>C5-B5</f>
        <v>1353</v>
      </c>
      <c r="E5" s="9" t="s">
        <v>530</v>
      </c>
      <c r="F5" s="10">
        <f>F6+F41</f>
        <v>2637088</v>
      </c>
      <c r="G5" s="10">
        <f>G6+G41</f>
        <v>2638441</v>
      </c>
      <c r="H5" s="21">
        <f>G5-F5</f>
        <v>1353</v>
      </c>
    </row>
    <row r="6" spans="1:8">
      <c r="A6" s="11" t="s">
        <v>6</v>
      </c>
      <c r="B6" s="8">
        <f>B31+B7+B30</f>
        <v>742162</v>
      </c>
      <c r="C6" s="8">
        <f>C31+C7+C30</f>
        <v>742163</v>
      </c>
      <c r="D6" s="21">
        <f t="shared" ref="D6:D46" si="0">C6-B6</f>
        <v>1</v>
      </c>
      <c r="E6" s="11" t="s">
        <v>7</v>
      </c>
      <c r="F6" s="10">
        <f>F32+F7+F31</f>
        <v>2009845</v>
      </c>
      <c r="G6" s="10">
        <f>G32+G7+G31</f>
        <v>2009845</v>
      </c>
      <c r="H6" s="21">
        <f t="shared" ref="H6:H36" si="1">G6-F6</f>
        <v>0</v>
      </c>
    </row>
    <row r="7" spans="1:8">
      <c r="A7" s="38" t="s">
        <v>8</v>
      </c>
      <c r="B7" s="8">
        <f>B8+B22</f>
        <v>738833</v>
      </c>
      <c r="C7" s="8">
        <f>C8+C22</f>
        <v>738834</v>
      </c>
      <c r="D7" s="21">
        <f t="shared" si="0"/>
        <v>1</v>
      </c>
      <c r="E7" s="12" t="s">
        <v>9</v>
      </c>
      <c r="F7" s="10">
        <f>SUM(F8:F30)</f>
        <v>1164766</v>
      </c>
      <c r="G7" s="10">
        <f>SUM(G8:G30)</f>
        <v>1164766</v>
      </c>
      <c r="H7" s="21">
        <f t="shared" si="1"/>
        <v>0</v>
      </c>
    </row>
    <row r="8" spans="1:8">
      <c r="A8" s="14" t="s">
        <v>10</v>
      </c>
      <c r="B8" s="13">
        <f>SUM(B9:B21)</f>
        <v>673691</v>
      </c>
      <c r="C8" s="13">
        <f>SUM(C9:C21)</f>
        <v>673692</v>
      </c>
      <c r="D8" s="19">
        <f t="shared" si="0"/>
        <v>1</v>
      </c>
      <c r="E8" s="14" t="s">
        <v>11</v>
      </c>
      <c r="F8" s="15">
        <f>'F2'!J7</f>
        <v>90104</v>
      </c>
      <c r="G8" s="15">
        <f>'F2'!K7</f>
        <v>90104</v>
      </c>
      <c r="H8" s="19">
        <f>G8-F8</f>
        <v>0</v>
      </c>
    </row>
    <row r="9" spans="1:8">
      <c r="A9" s="39" t="s">
        <v>12</v>
      </c>
      <c r="B9" s="13">
        <f>'F2'!D8</f>
        <v>130748</v>
      </c>
      <c r="C9" s="13">
        <f>'F2'!E8</f>
        <v>130747</v>
      </c>
      <c r="D9" s="19">
        <f t="shared" si="0"/>
        <v>-1</v>
      </c>
      <c r="E9" s="14" t="s">
        <v>13</v>
      </c>
      <c r="F9" s="15">
        <f>'F2'!J8</f>
        <v>2301</v>
      </c>
      <c r="G9" s="15">
        <f>'F2'!K8</f>
        <v>2301</v>
      </c>
      <c r="H9" s="19">
        <f t="shared" si="1"/>
        <v>0</v>
      </c>
    </row>
    <row r="10" spans="1:8">
      <c r="A10" s="39" t="s">
        <v>15</v>
      </c>
      <c r="B10" s="13">
        <f>'F2'!D9</f>
        <v>73789</v>
      </c>
      <c r="C10" s="13">
        <f>'F2'!E9</f>
        <v>73788</v>
      </c>
      <c r="D10" s="19">
        <f t="shared" si="0"/>
        <v>-1</v>
      </c>
      <c r="E10" s="14" t="s">
        <v>14</v>
      </c>
      <c r="F10" s="15">
        <f>'F2'!J9</f>
        <v>102509</v>
      </c>
      <c r="G10" s="15">
        <f>'F2'!K9</f>
        <v>102509</v>
      </c>
      <c r="H10" s="19">
        <f t="shared" si="1"/>
        <v>0</v>
      </c>
    </row>
    <row r="11" spans="1:8">
      <c r="A11" s="39" t="s">
        <v>17</v>
      </c>
      <c r="B11" s="13">
        <f>'F2'!D10</f>
        <v>26987</v>
      </c>
      <c r="C11" s="13">
        <f>'F2'!E10</f>
        <v>26987</v>
      </c>
      <c r="D11" s="19">
        <f t="shared" si="0"/>
        <v>0</v>
      </c>
      <c r="E11" s="14" t="s">
        <v>16</v>
      </c>
      <c r="F11" s="15">
        <f>'F2'!J10</f>
        <v>255095</v>
      </c>
      <c r="G11" s="15">
        <f>'F2'!K10</f>
        <v>255095</v>
      </c>
      <c r="H11" s="19">
        <f t="shared" si="1"/>
        <v>0</v>
      </c>
    </row>
    <row r="12" spans="1:8">
      <c r="A12" s="39" t="s">
        <v>19</v>
      </c>
      <c r="B12" s="13">
        <f>'F2'!D11</f>
        <v>532</v>
      </c>
      <c r="C12" s="13">
        <f>'F2'!E11</f>
        <v>532</v>
      </c>
      <c r="D12" s="19">
        <f t="shared" si="0"/>
        <v>0</v>
      </c>
      <c r="E12" s="14" t="s">
        <v>18</v>
      </c>
      <c r="F12" s="15">
        <f>'F2'!J11</f>
        <v>28876</v>
      </c>
      <c r="G12" s="15">
        <f>'F2'!K11</f>
        <v>28876</v>
      </c>
      <c r="H12" s="19">
        <f t="shared" si="1"/>
        <v>0</v>
      </c>
    </row>
    <row r="13" spans="1:8">
      <c r="A13" s="39" t="s">
        <v>21</v>
      </c>
      <c r="B13" s="13">
        <f>'F2'!D12</f>
        <v>26043</v>
      </c>
      <c r="C13" s="13">
        <f>'F2'!E12</f>
        <v>26043</v>
      </c>
      <c r="D13" s="19">
        <f t="shared" si="0"/>
        <v>0</v>
      </c>
      <c r="E13" s="14" t="s">
        <v>20</v>
      </c>
      <c r="F13" s="15">
        <f>'F2'!J12</f>
        <v>19862</v>
      </c>
      <c r="G13" s="15">
        <f>'F2'!K12</f>
        <v>19862</v>
      </c>
      <c r="H13" s="19">
        <f t="shared" si="1"/>
        <v>0</v>
      </c>
    </row>
    <row r="14" spans="1:8">
      <c r="A14" s="39" t="s">
        <v>23</v>
      </c>
      <c r="B14" s="13">
        <f>'F2'!D13</f>
        <v>24519</v>
      </c>
      <c r="C14" s="13">
        <f>'F2'!E13</f>
        <v>24519</v>
      </c>
      <c r="D14" s="19">
        <f t="shared" si="0"/>
        <v>0</v>
      </c>
      <c r="E14" s="14" t="s">
        <v>22</v>
      </c>
      <c r="F14" s="15">
        <f>'F2'!J13</f>
        <v>178408</v>
      </c>
      <c r="G14" s="15">
        <f>'F2'!K13</f>
        <v>178408</v>
      </c>
      <c r="H14" s="19">
        <f t="shared" si="1"/>
        <v>0</v>
      </c>
    </row>
    <row r="15" spans="1:8">
      <c r="A15" s="39" t="s">
        <v>25</v>
      </c>
      <c r="B15" s="13">
        <f>'F2'!D14</f>
        <v>24882</v>
      </c>
      <c r="C15" s="13">
        <f>'F2'!E14</f>
        <v>24882</v>
      </c>
      <c r="D15" s="19">
        <f t="shared" si="0"/>
        <v>0</v>
      </c>
      <c r="E15" s="14" t="s">
        <v>24</v>
      </c>
      <c r="F15" s="15">
        <f>'F2'!J14</f>
        <v>100571</v>
      </c>
      <c r="G15" s="15">
        <f>'F2'!K14</f>
        <v>100571</v>
      </c>
      <c r="H15" s="19">
        <f t="shared" si="1"/>
        <v>0</v>
      </c>
    </row>
    <row r="16" spans="1:8">
      <c r="A16" s="39" t="s">
        <v>27</v>
      </c>
      <c r="B16" s="13">
        <f>'F2'!D15</f>
        <v>41744</v>
      </c>
      <c r="C16" s="13">
        <f>'F2'!E15</f>
        <v>41745</v>
      </c>
      <c r="D16" s="19">
        <f t="shared" si="0"/>
        <v>1</v>
      </c>
      <c r="E16" s="14" t="s">
        <v>26</v>
      </c>
      <c r="F16" s="15">
        <f>'F2'!J15</f>
        <v>33852</v>
      </c>
      <c r="G16" s="15">
        <f>'F2'!K15</f>
        <v>33852</v>
      </c>
      <c r="H16" s="19">
        <f t="shared" si="1"/>
        <v>0</v>
      </c>
    </row>
    <row r="17" spans="1:8">
      <c r="A17" s="39" t="s">
        <v>29</v>
      </c>
      <c r="B17" s="13">
        <f>'F2'!D16</f>
        <v>72148</v>
      </c>
      <c r="C17" s="13">
        <f>'F2'!E16</f>
        <v>72149</v>
      </c>
      <c r="D17" s="19">
        <f t="shared" si="0"/>
        <v>1</v>
      </c>
      <c r="E17" s="14" t="s">
        <v>28</v>
      </c>
      <c r="F17" s="15">
        <f>'F2'!J16</f>
        <v>110962</v>
      </c>
      <c r="G17" s="15">
        <f>'F2'!K16</f>
        <v>110962</v>
      </c>
      <c r="H17" s="19">
        <f t="shared" si="1"/>
        <v>0</v>
      </c>
    </row>
    <row r="18" spans="1:8">
      <c r="A18" s="39" t="s">
        <v>31</v>
      </c>
      <c r="B18" s="13">
        <f>'F2'!D17</f>
        <v>171</v>
      </c>
      <c r="C18" s="13">
        <f>'F2'!E17</f>
        <v>171</v>
      </c>
      <c r="D18" s="19">
        <f t="shared" si="0"/>
        <v>0</v>
      </c>
      <c r="E18" s="14" t="s">
        <v>30</v>
      </c>
      <c r="F18" s="15">
        <f>'F2'!J17</f>
        <v>95911</v>
      </c>
      <c r="G18" s="15">
        <f>'F2'!K17</f>
        <v>95911</v>
      </c>
      <c r="H18" s="19">
        <f t="shared" si="1"/>
        <v>0</v>
      </c>
    </row>
    <row r="19" spans="1:8">
      <c r="A19" s="39" t="s">
        <v>33</v>
      </c>
      <c r="B19" s="13">
        <f>'F2'!D18</f>
        <v>252062</v>
      </c>
      <c r="C19" s="13">
        <f>'F2'!E18</f>
        <v>252062</v>
      </c>
      <c r="D19" s="19">
        <f t="shared" si="0"/>
        <v>0</v>
      </c>
      <c r="E19" s="14" t="s">
        <v>32</v>
      </c>
      <c r="F19" s="15">
        <f>'F2'!J18</f>
        <v>14533</v>
      </c>
      <c r="G19" s="15">
        <f>'F2'!K18</f>
        <v>14533</v>
      </c>
      <c r="H19" s="19">
        <f t="shared" si="1"/>
        <v>0</v>
      </c>
    </row>
    <row r="20" spans="1:8">
      <c r="A20" s="37" t="s">
        <v>531</v>
      </c>
      <c r="B20" s="13">
        <f>'F2'!D19</f>
        <v>66</v>
      </c>
      <c r="C20" s="13">
        <f>'F2'!E19</f>
        <v>67</v>
      </c>
      <c r="D20" s="19">
        <f t="shared" si="0"/>
        <v>1</v>
      </c>
      <c r="E20" s="14" t="s">
        <v>34</v>
      </c>
      <c r="F20" s="15">
        <f>'F2'!J19</f>
        <v>16974</v>
      </c>
      <c r="G20" s="15">
        <f>'F2'!K19</f>
        <v>16974</v>
      </c>
      <c r="H20" s="19">
        <f t="shared" si="1"/>
        <v>0</v>
      </c>
    </row>
    <row r="21" spans="1:8">
      <c r="A21" s="37" t="s">
        <v>581</v>
      </c>
      <c r="B21" s="13">
        <f>'F2'!D20</f>
        <v>0</v>
      </c>
      <c r="C21" s="13">
        <f>'F2'!E20</f>
        <v>0</v>
      </c>
      <c r="D21" s="19">
        <f t="shared" si="0"/>
        <v>0</v>
      </c>
      <c r="E21" s="14" t="s">
        <v>36</v>
      </c>
      <c r="F21" s="15">
        <f>'F2'!J20</f>
        <v>7880</v>
      </c>
      <c r="G21" s="15">
        <f>'F2'!K20</f>
        <v>7880</v>
      </c>
      <c r="H21" s="19">
        <f t="shared" si="1"/>
        <v>0</v>
      </c>
    </row>
    <row r="22" spans="1:8">
      <c r="A22" s="14" t="s">
        <v>35</v>
      </c>
      <c r="B22" s="13">
        <f>SUM(B23:B29)</f>
        <v>65142</v>
      </c>
      <c r="C22" s="13">
        <f>SUM(C23:C29)</f>
        <v>65142</v>
      </c>
      <c r="D22" s="19">
        <f t="shared" si="0"/>
        <v>0</v>
      </c>
      <c r="E22" s="14" t="s">
        <v>585</v>
      </c>
      <c r="F22" s="15">
        <f>'F2'!J21</f>
        <v>7340</v>
      </c>
      <c r="G22" s="15">
        <f>'F2'!K21</f>
        <v>7340</v>
      </c>
      <c r="H22" s="19"/>
    </row>
    <row r="23" spans="1:8">
      <c r="A23" s="39" t="s">
        <v>37</v>
      </c>
      <c r="B23" s="13">
        <f>'F2'!D22</f>
        <v>27056</v>
      </c>
      <c r="C23" s="13">
        <f>'F2'!E22</f>
        <v>27056</v>
      </c>
      <c r="D23" s="19">
        <f t="shared" si="0"/>
        <v>0</v>
      </c>
      <c r="E23" s="14" t="s">
        <v>66</v>
      </c>
      <c r="F23" s="15">
        <f>'F2'!J22</f>
        <v>0</v>
      </c>
      <c r="G23" s="15">
        <f>'F2'!K22</f>
        <v>0</v>
      </c>
      <c r="H23" s="19">
        <f t="shared" si="1"/>
        <v>0</v>
      </c>
    </row>
    <row r="24" spans="1:8">
      <c r="A24" s="39" t="s">
        <v>39</v>
      </c>
      <c r="B24" s="13">
        <f>'F2'!D23</f>
        <v>1719</v>
      </c>
      <c r="C24" s="13">
        <f>'F2'!E23</f>
        <v>1719</v>
      </c>
      <c r="D24" s="19">
        <f t="shared" si="0"/>
        <v>0</v>
      </c>
      <c r="E24" s="14" t="s">
        <v>38</v>
      </c>
      <c r="F24" s="15">
        <f>'F2'!J23</f>
        <v>5109</v>
      </c>
      <c r="G24" s="15">
        <f>'F2'!K23</f>
        <v>5109</v>
      </c>
      <c r="H24" s="19">
        <f t="shared" si="1"/>
        <v>0</v>
      </c>
    </row>
    <row r="25" spans="1:8">
      <c r="A25" s="39" t="s">
        <v>41</v>
      </c>
      <c r="B25" s="13">
        <f>'F2'!D24</f>
        <v>14630</v>
      </c>
      <c r="C25" s="13">
        <f>'F2'!E24</f>
        <v>14630</v>
      </c>
      <c r="D25" s="19">
        <f t="shared" si="0"/>
        <v>0</v>
      </c>
      <c r="E25" s="14" t="s">
        <v>40</v>
      </c>
      <c r="F25" s="15">
        <f>'F2'!J24</f>
        <v>52836</v>
      </c>
      <c r="G25" s="15">
        <f>'F2'!K24</f>
        <v>52836</v>
      </c>
      <c r="H25" s="19">
        <f t="shared" si="1"/>
        <v>0</v>
      </c>
    </row>
    <row r="26" spans="1:8">
      <c r="A26" s="40" t="s">
        <v>43</v>
      </c>
      <c r="B26" s="13">
        <f>'F2'!D25</f>
        <v>19629</v>
      </c>
      <c r="C26" s="13">
        <f>'F2'!E25</f>
        <v>19629</v>
      </c>
      <c r="D26" s="19">
        <f t="shared" si="0"/>
        <v>0</v>
      </c>
      <c r="E26" s="14" t="s">
        <v>42</v>
      </c>
      <c r="F26" s="15">
        <f>'F2'!J25</f>
        <v>2003</v>
      </c>
      <c r="G26" s="15">
        <f>'F2'!K25</f>
        <v>2003</v>
      </c>
      <c r="H26" s="19">
        <f t="shared" si="1"/>
        <v>0</v>
      </c>
    </row>
    <row r="27" spans="1:8">
      <c r="A27" s="39" t="s">
        <v>214</v>
      </c>
      <c r="B27" s="13">
        <f>'F2'!D26</f>
        <v>0</v>
      </c>
      <c r="C27" s="13">
        <f>'F2'!E26</f>
        <v>0</v>
      </c>
      <c r="D27" s="19">
        <f t="shared" si="0"/>
        <v>0</v>
      </c>
      <c r="E27" s="14" t="s">
        <v>584</v>
      </c>
      <c r="F27" s="15">
        <f>'F2'!J26</f>
        <v>15832</v>
      </c>
      <c r="G27" s="15">
        <f>'F2'!K26</f>
        <v>15832</v>
      </c>
      <c r="H27" s="19">
        <f t="shared" si="1"/>
        <v>0</v>
      </c>
    </row>
    <row r="28" spans="1:8">
      <c r="A28" s="39" t="s">
        <v>215</v>
      </c>
      <c r="B28" s="13">
        <f>'F2'!D27</f>
        <v>88</v>
      </c>
      <c r="C28" s="13">
        <f>'F2'!E27</f>
        <v>88</v>
      </c>
      <c r="D28" s="19">
        <f t="shared" si="0"/>
        <v>0</v>
      </c>
      <c r="E28" s="14" t="s">
        <v>44</v>
      </c>
      <c r="F28" s="15">
        <f>'F2'!J28</f>
        <v>35</v>
      </c>
      <c r="G28" s="15">
        <f>'F2'!K28</f>
        <v>35</v>
      </c>
      <c r="H28" s="19">
        <f t="shared" si="1"/>
        <v>0</v>
      </c>
    </row>
    <row r="29" spans="1:8">
      <c r="A29" s="39" t="s">
        <v>48</v>
      </c>
      <c r="B29" s="13">
        <f>'F2'!D28</f>
        <v>2020</v>
      </c>
      <c r="C29" s="13">
        <f>'F2'!E28</f>
        <v>2020</v>
      </c>
      <c r="D29" s="19">
        <f t="shared" si="0"/>
        <v>0</v>
      </c>
      <c r="E29" s="14" t="s">
        <v>46</v>
      </c>
      <c r="F29" s="15">
        <f>'F2'!J29</f>
        <v>23767</v>
      </c>
      <c r="G29" s="15">
        <f>'F2'!K29</f>
        <v>23767</v>
      </c>
      <c r="H29" s="19">
        <f t="shared" si="1"/>
        <v>0</v>
      </c>
    </row>
    <row r="30" spans="1:8">
      <c r="A30" s="12" t="s">
        <v>49</v>
      </c>
      <c r="B30" s="8">
        <f>'F4'!D6</f>
        <v>2000</v>
      </c>
      <c r="C30" s="8">
        <f>'F4'!E6</f>
        <v>2000</v>
      </c>
      <c r="D30" s="21">
        <f t="shared" si="0"/>
        <v>0</v>
      </c>
      <c r="E30" s="14" t="s">
        <v>67</v>
      </c>
      <c r="F30" s="15">
        <f>'F2'!J30</f>
        <v>6</v>
      </c>
      <c r="G30" s="15">
        <f>'F2'!K30</f>
        <v>6</v>
      </c>
      <c r="H30" s="19">
        <f t="shared" si="1"/>
        <v>0</v>
      </c>
    </row>
    <row r="31" spans="1:8">
      <c r="A31" s="12" t="s">
        <v>51</v>
      </c>
      <c r="B31" s="8">
        <f>'F3'!D6</f>
        <v>1329</v>
      </c>
      <c r="C31" s="8">
        <f>'F3'!E6</f>
        <v>1329</v>
      </c>
      <c r="D31" s="21">
        <f t="shared" si="0"/>
        <v>0</v>
      </c>
      <c r="E31" s="12" t="s">
        <v>50</v>
      </c>
      <c r="F31" s="17">
        <f>'F4'!J6</f>
        <v>0</v>
      </c>
      <c r="G31" s="17">
        <f>'F4'!K6</f>
        <v>0</v>
      </c>
      <c r="H31" s="21">
        <f t="shared" si="1"/>
        <v>0</v>
      </c>
    </row>
    <row r="32" spans="1:8">
      <c r="A32" s="12"/>
      <c r="B32" s="8"/>
      <c r="C32" s="8"/>
      <c r="D32" s="21"/>
      <c r="E32" s="12" t="s">
        <v>52</v>
      </c>
      <c r="F32" s="10">
        <f>SUM(F33:F40)</f>
        <v>845079</v>
      </c>
      <c r="G32" s="10">
        <f>SUM(G33:G40)</f>
        <v>845079</v>
      </c>
      <c r="H32" s="21">
        <f t="shared" si="1"/>
        <v>0</v>
      </c>
    </row>
    <row r="33" spans="1:8">
      <c r="A33" s="12"/>
      <c r="B33" s="8"/>
      <c r="C33" s="8"/>
      <c r="D33" s="21"/>
      <c r="E33" s="14" t="s">
        <v>586</v>
      </c>
      <c r="F33" s="18">
        <f>'F3'!J7</f>
        <v>0</v>
      </c>
      <c r="G33" s="18">
        <f>'F3'!K7</f>
        <v>0</v>
      </c>
      <c r="H33" s="19">
        <f t="shared" si="1"/>
        <v>0</v>
      </c>
    </row>
    <row r="34" spans="1:8">
      <c r="A34" s="43"/>
      <c r="B34" s="13"/>
      <c r="C34" s="13"/>
      <c r="D34" s="19">
        <f t="shared" si="0"/>
        <v>0</v>
      </c>
      <c r="E34" s="14" t="s">
        <v>22</v>
      </c>
      <c r="F34" s="18">
        <f>'F3'!J8</f>
        <v>3360</v>
      </c>
      <c r="G34" s="18">
        <f>'F3'!K8</f>
        <v>3360</v>
      </c>
      <c r="H34" s="19">
        <f t="shared" si="1"/>
        <v>0</v>
      </c>
    </row>
    <row r="35" spans="1:8">
      <c r="A35" s="43"/>
      <c r="B35" s="13"/>
      <c r="C35" s="13"/>
      <c r="D35" s="19"/>
      <c r="E35" s="14" t="s">
        <v>28</v>
      </c>
      <c r="F35" s="18">
        <f>'F3'!J9</f>
        <v>621745</v>
      </c>
      <c r="G35" s="18">
        <f>'F3'!K9</f>
        <v>621745</v>
      </c>
      <c r="H35" s="19">
        <f t="shared" si="1"/>
        <v>0</v>
      </c>
    </row>
    <row r="36" spans="1:8">
      <c r="A36" s="43"/>
      <c r="B36" s="13"/>
      <c r="C36" s="13"/>
      <c r="D36" s="19"/>
      <c r="E36" s="14" t="s">
        <v>30</v>
      </c>
      <c r="F36" s="18">
        <f>'F3'!J10</f>
        <v>4202</v>
      </c>
      <c r="G36" s="18">
        <f>'F3'!K10</f>
        <v>4202</v>
      </c>
      <c r="H36" s="19">
        <f t="shared" si="1"/>
        <v>0</v>
      </c>
    </row>
    <row r="37" spans="1:8">
      <c r="A37" s="43"/>
      <c r="B37" s="13"/>
      <c r="C37" s="13"/>
      <c r="D37" s="19"/>
      <c r="E37" s="14" t="s">
        <v>44</v>
      </c>
      <c r="F37" s="18">
        <f>'F3'!J11</f>
        <v>177430</v>
      </c>
      <c r="G37" s="18">
        <f>'F3'!K11</f>
        <v>177430</v>
      </c>
      <c r="H37" s="19">
        <f t="shared" ref="H37:H46" si="2">G37-F37</f>
        <v>0</v>
      </c>
    </row>
    <row r="38" spans="1:8">
      <c r="A38" s="43"/>
      <c r="B38" s="13"/>
      <c r="C38" s="13"/>
      <c r="D38" s="19">
        <f t="shared" si="0"/>
        <v>0</v>
      </c>
      <c r="E38" s="14" t="s">
        <v>46</v>
      </c>
      <c r="F38" s="18">
        <f>'F3'!J12</f>
        <v>36766</v>
      </c>
      <c r="G38" s="18">
        <f>'F3'!K12</f>
        <v>36766</v>
      </c>
      <c r="H38" s="19">
        <f t="shared" si="2"/>
        <v>0</v>
      </c>
    </row>
    <row r="39" spans="1:8">
      <c r="A39" s="9" t="s">
        <v>53</v>
      </c>
      <c r="B39" s="8">
        <f>B40+B44+B45+B46</f>
        <v>1894926</v>
      </c>
      <c r="C39" s="8">
        <f>C40+C44+C45+C46</f>
        <v>1896278</v>
      </c>
      <c r="D39" s="21">
        <f t="shared" si="0"/>
        <v>1352</v>
      </c>
      <c r="E39" s="14" t="s">
        <v>67</v>
      </c>
      <c r="F39" s="18">
        <f>'F3'!J13</f>
        <v>10</v>
      </c>
      <c r="G39" s="18">
        <f>'F3'!K13</f>
        <v>10</v>
      </c>
      <c r="H39" s="19">
        <f t="shared" si="2"/>
        <v>0</v>
      </c>
    </row>
    <row r="40" spans="1:8">
      <c r="A40" s="41" t="s">
        <v>55</v>
      </c>
      <c r="B40" s="13">
        <f>SUM(B41:B43)</f>
        <v>1166078</v>
      </c>
      <c r="C40" s="13">
        <f>SUM(C41:C43)</f>
        <v>1167430</v>
      </c>
      <c r="D40" s="19">
        <f t="shared" si="0"/>
        <v>1352</v>
      </c>
      <c r="E40" s="14" t="s">
        <v>747</v>
      </c>
      <c r="F40" s="18">
        <f>'F3'!J14</f>
        <v>1566</v>
      </c>
      <c r="G40" s="18">
        <f>'F3'!K14</f>
        <v>1566</v>
      </c>
      <c r="H40" s="19"/>
    </row>
    <row r="41" spans="1:8">
      <c r="A41" s="14" t="s">
        <v>57</v>
      </c>
      <c r="B41" s="13">
        <f>'F2'!D31</f>
        <v>78545</v>
      </c>
      <c r="C41" s="13">
        <f>'F2'!E31</f>
        <v>78545</v>
      </c>
      <c r="D41" s="19">
        <f t="shared" si="0"/>
        <v>0</v>
      </c>
      <c r="E41" s="9" t="s">
        <v>54</v>
      </c>
      <c r="F41" s="17">
        <f>F42+F44+F45+F46</f>
        <v>627243</v>
      </c>
      <c r="G41" s="17">
        <f>G42+G44+G45+G46</f>
        <v>628596</v>
      </c>
      <c r="H41" s="21">
        <f>G41-F41</f>
        <v>1353</v>
      </c>
    </row>
    <row r="42" spans="1:8">
      <c r="A42" s="14" t="s">
        <v>59</v>
      </c>
      <c r="B42" s="13">
        <f>'F2'!D32</f>
        <v>227878</v>
      </c>
      <c r="C42" s="13">
        <f>'F2'!E32</f>
        <v>227878</v>
      </c>
      <c r="D42" s="19">
        <f t="shared" si="0"/>
        <v>0</v>
      </c>
      <c r="E42" s="20" t="s">
        <v>56</v>
      </c>
      <c r="F42" s="18">
        <f>F43</f>
        <v>82225</v>
      </c>
      <c r="G42" s="18">
        <f>G43</f>
        <v>82369</v>
      </c>
      <c r="H42" s="19">
        <f t="shared" si="2"/>
        <v>144</v>
      </c>
    </row>
    <row r="43" spans="1:8">
      <c r="A43" s="14" t="s">
        <v>61</v>
      </c>
      <c r="B43" s="13">
        <f>'F2'!D33+'F3'!D17+'F4'!D14</f>
        <v>859655</v>
      </c>
      <c r="C43" s="13">
        <f>'F2'!E33+'F3'!E17+'F4'!E14</f>
        <v>861007</v>
      </c>
      <c r="D43" s="19">
        <f t="shared" si="0"/>
        <v>1352</v>
      </c>
      <c r="E43" s="14" t="s">
        <v>58</v>
      </c>
      <c r="F43" s="18">
        <f>'F2'!J33+'F3'!J17</f>
        <v>82225</v>
      </c>
      <c r="G43" s="18">
        <f>'F2'!K33+'F3'!K17</f>
        <v>82369</v>
      </c>
      <c r="H43" s="19">
        <f t="shared" si="2"/>
        <v>144</v>
      </c>
    </row>
    <row r="44" spans="1:8">
      <c r="A44" s="20" t="s">
        <v>63</v>
      </c>
      <c r="B44" s="13">
        <f>'F2'!D34+'F3'!D18</f>
        <v>448000</v>
      </c>
      <c r="C44" s="13">
        <f>'F2'!E34+'F3'!E18</f>
        <v>448000</v>
      </c>
      <c r="D44" s="19">
        <f t="shared" si="0"/>
        <v>0</v>
      </c>
      <c r="E44" s="20" t="s">
        <v>564</v>
      </c>
      <c r="F44" s="18">
        <f>'F2'!J34+'F3'!J18</f>
        <v>260116</v>
      </c>
      <c r="G44" s="18">
        <f>'F2'!K34+'F3'!K18</f>
        <v>260116</v>
      </c>
      <c r="H44" s="19">
        <f t="shared" si="2"/>
        <v>0</v>
      </c>
    </row>
    <row r="45" spans="1:8">
      <c r="A45" s="42" t="s">
        <v>216</v>
      </c>
      <c r="B45" s="13">
        <f>'F2'!D35</f>
        <v>119198</v>
      </c>
      <c r="C45" s="13">
        <f>'F2'!E35</f>
        <v>119198</v>
      </c>
      <c r="D45" s="19">
        <f t="shared" si="0"/>
        <v>0</v>
      </c>
      <c r="E45" s="20" t="s">
        <v>62</v>
      </c>
      <c r="F45" s="18">
        <f>'F2'!J35</f>
        <v>154568</v>
      </c>
      <c r="G45" s="18">
        <f>'F2'!K35</f>
        <v>154522</v>
      </c>
      <c r="H45" s="19">
        <f t="shared" si="2"/>
        <v>-46</v>
      </c>
    </row>
    <row r="46" spans="1:8">
      <c r="A46" s="20" t="s">
        <v>905</v>
      </c>
      <c r="B46" s="13">
        <f>'F2'!D37+'F3'!D19+'F4'!D15</f>
        <v>161650</v>
      </c>
      <c r="C46" s="13">
        <f>'F2'!E37+'F3'!E19+'F4'!E15</f>
        <v>161650</v>
      </c>
      <c r="D46" s="19">
        <f t="shared" si="0"/>
        <v>0</v>
      </c>
      <c r="E46" s="20" t="s">
        <v>906</v>
      </c>
      <c r="F46" s="18">
        <f>'F2'!J36+'F3'!J20+'F4'!J15</f>
        <v>130334</v>
      </c>
      <c r="G46" s="18">
        <f>'F2'!K36+'F3'!K20+'F4'!K15</f>
        <v>131589</v>
      </c>
      <c r="H46" s="19">
        <f t="shared" si="2"/>
        <v>1255</v>
      </c>
    </row>
    <row r="48" spans="1:8">
      <c r="C48" s="16"/>
    </row>
    <row r="49" spans="2:7">
      <c r="B49" s="16"/>
    </row>
    <row r="50" spans="2:7">
      <c r="F50" s="16"/>
      <c r="G50" s="16"/>
    </row>
    <row r="51" spans="2:7">
      <c r="C51" s="16"/>
    </row>
    <row r="52" spans="2:7">
      <c r="C52" s="16"/>
    </row>
    <row r="55" spans="2:7">
      <c r="C55" s="16"/>
    </row>
  </sheetData>
  <mergeCells count="5">
    <mergeCell ref="A1:H1"/>
    <mergeCell ref="C2:E2"/>
    <mergeCell ref="G2:H2"/>
    <mergeCell ref="A3:D3"/>
    <mergeCell ref="E3:H3"/>
  </mergeCells>
  <phoneticPr fontId="3" type="noConversion"/>
  <printOptions horizontalCentered="1"/>
  <pageMargins left="0.49" right="0.47" top="0.74803149606299213" bottom="0.74803149606299213" header="0.31496062992125984" footer="0.31496062992125984"/>
  <pageSetup paperSize="9" orientation="portrait" useFirstPageNumber="1" r:id="rId1"/>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Zeros="0" workbookViewId="0">
      <pane xSplit="1" ySplit="4" topLeftCell="B23" activePane="bottomRight" state="frozen"/>
      <selection pane="topRight" activeCell="B1" sqref="B1"/>
      <selection pane="bottomLeft" activeCell="A5" sqref="A5"/>
      <selection pane="bottomRight" activeCell="F43" sqref="F43"/>
    </sheetView>
  </sheetViews>
  <sheetFormatPr defaultColWidth="9" defaultRowHeight="14.25"/>
  <cols>
    <col min="1" max="1" width="15.5" style="125" customWidth="1"/>
    <col min="2" max="6" width="6.125" style="125" customWidth="1"/>
    <col min="7" max="7" width="15.5" style="125" customWidth="1"/>
    <col min="8" max="12" width="6.125" style="125" customWidth="1"/>
    <col min="13" max="13" width="12.75" style="130" hidden="1" customWidth="1"/>
    <col min="14" max="14" width="11.625" style="132" hidden="1" customWidth="1"/>
    <col min="15" max="15" width="10.125" style="125" hidden="1" customWidth="1"/>
    <col min="16" max="19" width="9" style="125" hidden="1" customWidth="1"/>
    <col min="20" max="20" width="0" style="125" hidden="1" customWidth="1"/>
    <col min="21" max="219" width="9" style="125"/>
    <col min="220" max="220" width="25.5" style="125" customWidth="1"/>
    <col min="221" max="221" width="8.5" style="125" bestFit="1" customWidth="1"/>
    <col min="222" max="222" width="9.5" style="125" bestFit="1" customWidth="1"/>
    <col min="223" max="223" width="6.75" style="125" bestFit="1" customWidth="1"/>
    <col min="224" max="224" width="22.25" style="125" bestFit="1" customWidth="1"/>
    <col min="225" max="226" width="9.5" style="125" bestFit="1" customWidth="1"/>
    <col min="227" max="227" width="7.375" style="125" bestFit="1" customWidth="1"/>
    <col min="228" max="228" width="12.625" style="125" bestFit="1" customWidth="1"/>
    <col min="229" max="475" width="9" style="125"/>
    <col min="476" max="476" width="25.5" style="125" customWidth="1"/>
    <col min="477" max="477" width="8.5" style="125" bestFit="1" customWidth="1"/>
    <col min="478" max="478" width="9.5" style="125" bestFit="1" customWidth="1"/>
    <col min="479" max="479" width="6.75" style="125" bestFit="1" customWidth="1"/>
    <col min="480" max="480" width="22.25" style="125" bestFit="1" customWidth="1"/>
    <col min="481" max="482" width="9.5" style="125" bestFit="1" customWidth="1"/>
    <col min="483" max="483" width="7.375" style="125" bestFit="1" customWidth="1"/>
    <col min="484" max="484" width="12.625" style="125" bestFit="1" customWidth="1"/>
    <col min="485" max="731" width="9" style="125"/>
    <col min="732" max="732" width="25.5" style="125" customWidth="1"/>
    <col min="733" max="733" width="8.5" style="125" bestFit="1" customWidth="1"/>
    <col min="734" max="734" width="9.5" style="125" bestFit="1" customWidth="1"/>
    <col min="735" max="735" width="6.75" style="125" bestFit="1" customWidth="1"/>
    <col min="736" max="736" width="22.25" style="125" bestFit="1" customWidth="1"/>
    <col min="737" max="738" width="9.5" style="125" bestFit="1" customWidth="1"/>
    <col min="739" max="739" width="7.375" style="125" bestFit="1" customWidth="1"/>
    <col min="740" max="740" width="12.625" style="125" bestFit="1" customWidth="1"/>
    <col min="741" max="987" width="9" style="125"/>
    <col min="988" max="988" width="25.5" style="125" customWidth="1"/>
    <col min="989" max="989" width="8.5" style="125" bestFit="1" customWidth="1"/>
    <col min="990" max="990" width="9.5" style="125" bestFit="1" customWidth="1"/>
    <col min="991" max="991" width="6.75" style="125" bestFit="1" customWidth="1"/>
    <col min="992" max="992" width="22.25" style="125" bestFit="1" customWidth="1"/>
    <col min="993" max="994" width="9.5" style="125" bestFit="1" customWidth="1"/>
    <col min="995" max="995" width="7.375" style="125" bestFit="1" customWidth="1"/>
    <col min="996" max="996" width="12.625" style="125" bestFit="1" customWidth="1"/>
    <col min="997" max="1243" width="9" style="125"/>
    <col min="1244" max="1244" width="25.5" style="125" customWidth="1"/>
    <col min="1245" max="1245" width="8.5" style="125" bestFit="1" customWidth="1"/>
    <col min="1246" max="1246" width="9.5" style="125" bestFit="1" customWidth="1"/>
    <col min="1247" max="1247" width="6.75" style="125" bestFit="1" customWidth="1"/>
    <col min="1248" max="1248" width="22.25" style="125" bestFit="1" customWidth="1"/>
    <col min="1249" max="1250" width="9.5" style="125" bestFit="1" customWidth="1"/>
    <col min="1251" max="1251" width="7.375" style="125" bestFit="1" customWidth="1"/>
    <col min="1252" max="1252" width="12.625" style="125" bestFit="1" customWidth="1"/>
    <col min="1253" max="1499" width="9" style="125"/>
    <col min="1500" max="1500" width="25.5" style="125" customWidth="1"/>
    <col min="1501" max="1501" width="8.5" style="125" bestFit="1" customWidth="1"/>
    <col min="1502" max="1502" width="9.5" style="125" bestFit="1" customWidth="1"/>
    <col min="1503" max="1503" width="6.75" style="125" bestFit="1" customWidth="1"/>
    <col min="1504" max="1504" width="22.25" style="125" bestFit="1" customWidth="1"/>
    <col min="1505" max="1506" width="9.5" style="125" bestFit="1" customWidth="1"/>
    <col min="1507" max="1507" width="7.375" style="125" bestFit="1" customWidth="1"/>
    <col min="1508" max="1508" width="12.625" style="125" bestFit="1" customWidth="1"/>
    <col min="1509" max="1755" width="9" style="125"/>
    <col min="1756" max="1756" width="25.5" style="125" customWidth="1"/>
    <col min="1757" max="1757" width="8.5" style="125" bestFit="1" customWidth="1"/>
    <col min="1758" max="1758" width="9.5" style="125" bestFit="1" customWidth="1"/>
    <col min="1759" max="1759" width="6.75" style="125" bestFit="1" customWidth="1"/>
    <col min="1760" max="1760" width="22.25" style="125" bestFit="1" customWidth="1"/>
    <col min="1761" max="1762" width="9.5" style="125" bestFit="1" customWidth="1"/>
    <col min="1763" max="1763" width="7.375" style="125" bestFit="1" customWidth="1"/>
    <col min="1764" max="1764" width="12.625" style="125" bestFit="1" customWidth="1"/>
    <col min="1765" max="2011" width="9" style="125"/>
    <col min="2012" max="2012" width="25.5" style="125" customWidth="1"/>
    <col min="2013" max="2013" width="8.5" style="125" bestFit="1" customWidth="1"/>
    <col min="2014" max="2014" width="9.5" style="125" bestFit="1" customWidth="1"/>
    <col min="2015" max="2015" width="6.75" style="125" bestFit="1" customWidth="1"/>
    <col min="2016" max="2016" width="22.25" style="125" bestFit="1" customWidth="1"/>
    <col min="2017" max="2018" width="9.5" style="125" bestFit="1" customWidth="1"/>
    <col min="2019" max="2019" width="7.375" style="125" bestFit="1" customWidth="1"/>
    <col min="2020" max="2020" width="12.625" style="125" bestFit="1" customWidth="1"/>
    <col min="2021" max="2267" width="9" style="125"/>
    <col min="2268" max="2268" width="25.5" style="125" customWidth="1"/>
    <col min="2269" max="2269" width="8.5" style="125" bestFit="1" customWidth="1"/>
    <col min="2270" max="2270" width="9.5" style="125" bestFit="1" customWidth="1"/>
    <col min="2271" max="2271" width="6.75" style="125" bestFit="1" customWidth="1"/>
    <col min="2272" max="2272" width="22.25" style="125" bestFit="1" customWidth="1"/>
    <col min="2273" max="2274" width="9.5" style="125" bestFit="1" customWidth="1"/>
    <col min="2275" max="2275" width="7.375" style="125" bestFit="1" customWidth="1"/>
    <col min="2276" max="2276" width="12.625" style="125" bestFit="1" customWidth="1"/>
    <col min="2277" max="2523" width="9" style="125"/>
    <col min="2524" max="2524" width="25.5" style="125" customWidth="1"/>
    <col min="2525" max="2525" width="8.5" style="125" bestFit="1" customWidth="1"/>
    <col min="2526" max="2526" width="9.5" style="125" bestFit="1" customWidth="1"/>
    <col min="2527" max="2527" width="6.75" style="125" bestFit="1" customWidth="1"/>
    <col min="2528" max="2528" width="22.25" style="125" bestFit="1" customWidth="1"/>
    <col min="2529" max="2530" width="9.5" style="125" bestFit="1" customWidth="1"/>
    <col min="2531" max="2531" width="7.375" style="125" bestFit="1" customWidth="1"/>
    <col min="2532" max="2532" width="12.625" style="125" bestFit="1" customWidth="1"/>
    <col min="2533" max="2779" width="9" style="125"/>
    <col min="2780" max="2780" width="25.5" style="125" customWidth="1"/>
    <col min="2781" max="2781" width="8.5" style="125" bestFit="1" customWidth="1"/>
    <col min="2782" max="2782" width="9.5" style="125" bestFit="1" customWidth="1"/>
    <col min="2783" max="2783" width="6.75" style="125" bestFit="1" customWidth="1"/>
    <col min="2784" max="2784" width="22.25" style="125" bestFit="1" customWidth="1"/>
    <col min="2785" max="2786" width="9.5" style="125" bestFit="1" customWidth="1"/>
    <col min="2787" max="2787" width="7.375" style="125" bestFit="1" customWidth="1"/>
    <col min="2788" max="2788" width="12.625" style="125" bestFit="1" customWidth="1"/>
    <col min="2789" max="3035" width="9" style="125"/>
    <col min="3036" max="3036" width="25.5" style="125" customWidth="1"/>
    <col min="3037" max="3037" width="8.5" style="125" bestFit="1" customWidth="1"/>
    <col min="3038" max="3038" width="9.5" style="125" bestFit="1" customWidth="1"/>
    <col min="3039" max="3039" width="6.75" style="125" bestFit="1" customWidth="1"/>
    <col min="3040" max="3040" width="22.25" style="125" bestFit="1" customWidth="1"/>
    <col min="3041" max="3042" width="9.5" style="125" bestFit="1" customWidth="1"/>
    <col min="3043" max="3043" width="7.375" style="125" bestFit="1" customWidth="1"/>
    <col min="3044" max="3044" width="12.625" style="125" bestFit="1" customWidth="1"/>
    <col min="3045" max="3291" width="9" style="125"/>
    <col min="3292" max="3292" width="25.5" style="125" customWidth="1"/>
    <col min="3293" max="3293" width="8.5" style="125" bestFit="1" customWidth="1"/>
    <col min="3294" max="3294" width="9.5" style="125" bestFit="1" customWidth="1"/>
    <col min="3295" max="3295" width="6.75" style="125" bestFit="1" customWidth="1"/>
    <col min="3296" max="3296" width="22.25" style="125" bestFit="1" customWidth="1"/>
    <col min="3297" max="3298" width="9.5" style="125" bestFit="1" customWidth="1"/>
    <col min="3299" max="3299" width="7.375" style="125" bestFit="1" customWidth="1"/>
    <col min="3300" max="3300" width="12.625" style="125" bestFit="1" customWidth="1"/>
    <col min="3301" max="3547" width="9" style="125"/>
    <col min="3548" max="3548" width="25.5" style="125" customWidth="1"/>
    <col min="3549" max="3549" width="8.5" style="125" bestFit="1" customWidth="1"/>
    <col min="3550" max="3550" width="9.5" style="125" bestFit="1" customWidth="1"/>
    <col min="3551" max="3551" width="6.75" style="125" bestFit="1" customWidth="1"/>
    <col min="3552" max="3552" width="22.25" style="125" bestFit="1" customWidth="1"/>
    <col min="3553" max="3554" width="9.5" style="125" bestFit="1" customWidth="1"/>
    <col min="3555" max="3555" width="7.375" style="125" bestFit="1" customWidth="1"/>
    <col min="3556" max="3556" width="12.625" style="125" bestFit="1" customWidth="1"/>
    <col min="3557" max="3803" width="9" style="125"/>
    <col min="3804" max="3804" width="25.5" style="125" customWidth="1"/>
    <col min="3805" max="3805" width="8.5" style="125" bestFit="1" customWidth="1"/>
    <col min="3806" max="3806" width="9.5" style="125" bestFit="1" customWidth="1"/>
    <col min="3807" max="3807" width="6.75" style="125" bestFit="1" customWidth="1"/>
    <col min="3808" max="3808" width="22.25" style="125" bestFit="1" customWidth="1"/>
    <col min="3809" max="3810" width="9.5" style="125" bestFit="1" customWidth="1"/>
    <col min="3811" max="3811" width="7.375" style="125" bestFit="1" customWidth="1"/>
    <col min="3812" max="3812" width="12.625" style="125" bestFit="1" customWidth="1"/>
    <col min="3813" max="4059" width="9" style="125"/>
    <col min="4060" max="4060" width="25.5" style="125" customWidth="1"/>
    <col min="4061" max="4061" width="8.5" style="125" bestFit="1" customWidth="1"/>
    <col min="4062" max="4062" width="9.5" style="125" bestFit="1" customWidth="1"/>
    <col min="4063" max="4063" width="6.75" style="125" bestFit="1" customWidth="1"/>
    <col min="4064" max="4064" width="22.25" style="125" bestFit="1" customWidth="1"/>
    <col min="4065" max="4066" width="9.5" style="125" bestFit="1" customWidth="1"/>
    <col min="4067" max="4067" width="7.375" style="125" bestFit="1" customWidth="1"/>
    <col min="4068" max="4068" width="12.625" style="125" bestFit="1" customWidth="1"/>
    <col min="4069" max="4315" width="9" style="125"/>
    <col min="4316" max="4316" width="25.5" style="125" customWidth="1"/>
    <col min="4317" max="4317" width="8.5" style="125" bestFit="1" customWidth="1"/>
    <col min="4318" max="4318" width="9.5" style="125" bestFit="1" customWidth="1"/>
    <col min="4319" max="4319" width="6.75" style="125" bestFit="1" customWidth="1"/>
    <col min="4320" max="4320" width="22.25" style="125" bestFit="1" customWidth="1"/>
    <col min="4321" max="4322" width="9.5" style="125" bestFit="1" customWidth="1"/>
    <col min="4323" max="4323" width="7.375" style="125" bestFit="1" customWidth="1"/>
    <col min="4324" max="4324" width="12.625" style="125" bestFit="1" customWidth="1"/>
    <col min="4325" max="4571" width="9" style="125"/>
    <col min="4572" max="4572" width="25.5" style="125" customWidth="1"/>
    <col min="4573" max="4573" width="8.5" style="125" bestFit="1" customWidth="1"/>
    <col min="4574" max="4574" width="9.5" style="125" bestFit="1" customWidth="1"/>
    <col min="4575" max="4575" width="6.75" style="125" bestFit="1" customWidth="1"/>
    <col min="4576" max="4576" width="22.25" style="125" bestFit="1" customWidth="1"/>
    <col min="4577" max="4578" width="9.5" style="125" bestFit="1" customWidth="1"/>
    <col min="4579" max="4579" width="7.375" style="125" bestFit="1" customWidth="1"/>
    <col min="4580" max="4580" width="12.625" style="125" bestFit="1" customWidth="1"/>
    <col min="4581" max="4827" width="9" style="125"/>
    <col min="4828" max="4828" width="25.5" style="125" customWidth="1"/>
    <col min="4829" max="4829" width="8.5" style="125" bestFit="1" customWidth="1"/>
    <col min="4830" max="4830" width="9.5" style="125" bestFit="1" customWidth="1"/>
    <col min="4831" max="4831" width="6.75" style="125" bestFit="1" customWidth="1"/>
    <col min="4832" max="4832" width="22.25" style="125" bestFit="1" customWidth="1"/>
    <col min="4833" max="4834" width="9.5" style="125" bestFit="1" customWidth="1"/>
    <col min="4835" max="4835" width="7.375" style="125" bestFit="1" customWidth="1"/>
    <col min="4836" max="4836" width="12.625" style="125" bestFit="1" customWidth="1"/>
    <col min="4837" max="5083" width="9" style="125"/>
    <col min="5084" max="5084" width="25.5" style="125" customWidth="1"/>
    <col min="5085" max="5085" width="8.5" style="125" bestFit="1" customWidth="1"/>
    <col min="5086" max="5086" width="9.5" style="125" bestFit="1" customWidth="1"/>
    <col min="5087" max="5087" width="6.75" style="125" bestFit="1" customWidth="1"/>
    <col min="5088" max="5088" width="22.25" style="125" bestFit="1" customWidth="1"/>
    <col min="5089" max="5090" width="9.5" style="125" bestFit="1" customWidth="1"/>
    <col min="5091" max="5091" width="7.375" style="125" bestFit="1" customWidth="1"/>
    <col min="5092" max="5092" width="12.625" style="125" bestFit="1" customWidth="1"/>
    <col min="5093" max="5339" width="9" style="125"/>
    <col min="5340" max="5340" width="25.5" style="125" customWidth="1"/>
    <col min="5341" max="5341" width="8.5" style="125" bestFit="1" customWidth="1"/>
    <col min="5342" max="5342" width="9.5" style="125" bestFit="1" customWidth="1"/>
    <col min="5343" max="5343" width="6.75" style="125" bestFit="1" customWidth="1"/>
    <col min="5344" max="5344" width="22.25" style="125" bestFit="1" customWidth="1"/>
    <col min="5345" max="5346" width="9.5" style="125" bestFit="1" customWidth="1"/>
    <col min="5347" max="5347" width="7.375" style="125" bestFit="1" customWidth="1"/>
    <col min="5348" max="5348" width="12.625" style="125" bestFit="1" customWidth="1"/>
    <col min="5349" max="5595" width="9" style="125"/>
    <col min="5596" max="5596" width="25.5" style="125" customWidth="1"/>
    <col min="5597" max="5597" width="8.5" style="125" bestFit="1" customWidth="1"/>
    <col min="5598" max="5598" width="9.5" style="125" bestFit="1" customWidth="1"/>
    <col min="5599" max="5599" width="6.75" style="125" bestFit="1" customWidth="1"/>
    <col min="5600" max="5600" width="22.25" style="125" bestFit="1" customWidth="1"/>
    <col min="5601" max="5602" width="9.5" style="125" bestFit="1" customWidth="1"/>
    <col min="5603" max="5603" width="7.375" style="125" bestFit="1" customWidth="1"/>
    <col min="5604" max="5604" width="12.625" style="125" bestFit="1" customWidth="1"/>
    <col min="5605" max="5851" width="9" style="125"/>
    <col min="5852" max="5852" width="25.5" style="125" customWidth="1"/>
    <col min="5853" max="5853" width="8.5" style="125" bestFit="1" customWidth="1"/>
    <col min="5854" max="5854" width="9.5" style="125" bestFit="1" customWidth="1"/>
    <col min="5855" max="5855" width="6.75" style="125" bestFit="1" customWidth="1"/>
    <col min="5856" max="5856" width="22.25" style="125" bestFit="1" customWidth="1"/>
    <col min="5857" max="5858" width="9.5" style="125" bestFit="1" customWidth="1"/>
    <col min="5859" max="5859" width="7.375" style="125" bestFit="1" customWidth="1"/>
    <col min="5860" max="5860" width="12.625" style="125" bestFit="1" customWidth="1"/>
    <col min="5861" max="6107" width="9" style="125"/>
    <col min="6108" max="6108" width="25.5" style="125" customWidth="1"/>
    <col min="6109" max="6109" width="8.5" style="125" bestFit="1" customWidth="1"/>
    <col min="6110" max="6110" width="9.5" style="125" bestFit="1" customWidth="1"/>
    <col min="6111" max="6111" width="6.75" style="125" bestFit="1" customWidth="1"/>
    <col min="6112" max="6112" width="22.25" style="125" bestFit="1" customWidth="1"/>
    <col min="6113" max="6114" width="9.5" style="125" bestFit="1" customWidth="1"/>
    <col min="6115" max="6115" width="7.375" style="125" bestFit="1" customWidth="1"/>
    <col min="6116" max="6116" width="12.625" style="125" bestFit="1" customWidth="1"/>
    <col min="6117" max="6363" width="9" style="125"/>
    <col min="6364" max="6364" width="25.5" style="125" customWidth="1"/>
    <col min="6365" max="6365" width="8.5" style="125" bestFit="1" customWidth="1"/>
    <col min="6366" max="6366" width="9.5" style="125" bestFit="1" customWidth="1"/>
    <col min="6367" max="6367" width="6.75" style="125" bestFit="1" customWidth="1"/>
    <col min="6368" max="6368" width="22.25" style="125" bestFit="1" customWidth="1"/>
    <col min="6369" max="6370" width="9.5" style="125" bestFit="1" customWidth="1"/>
    <col min="6371" max="6371" width="7.375" style="125" bestFit="1" customWidth="1"/>
    <col min="6372" max="6372" width="12.625" style="125" bestFit="1" customWidth="1"/>
    <col min="6373" max="6619" width="9" style="125"/>
    <col min="6620" max="6620" width="25.5" style="125" customWidth="1"/>
    <col min="6621" max="6621" width="8.5" style="125" bestFit="1" customWidth="1"/>
    <col min="6622" max="6622" width="9.5" style="125" bestFit="1" customWidth="1"/>
    <col min="6623" max="6623" width="6.75" style="125" bestFit="1" customWidth="1"/>
    <col min="6624" max="6624" width="22.25" style="125" bestFit="1" customWidth="1"/>
    <col min="6625" max="6626" width="9.5" style="125" bestFit="1" customWidth="1"/>
    <col min="6627" max="6627" width="7.375" style="125" bestFit="1" customWidth="1"/>
    <col min="6628" max="6628" width="12.625" style="125" bestFit="1" customWidth="1"/>
    <col min="6629" max="6875" width="9" style="125"/>
    <col min="6876" max="6876" width="25.5" style="125" customWidth="1"/>
    <col min="6877" max="6877" width="8.5" style="125" bestFit="1" customWidth="1"/>
    <col min="6878" max="6878" width="9.5" style="125" bestFit="1" customWidth="1"/>
    <col min="6879" max="6879" width="6.75" style="125" bestFit="1" customWidth="1"/>
    <col min="6880" max="6880" width="22.25" style="125" bestFit="1" customWidth="1"/>
    <col min="6881" max="6882" width="9.5" style="125" bestFit="1" customWidth="1"/>
    <col min="6883" max="6883" width="7.375" style="125" bestFit="1" customWidth="1"/>
    <col min="6884" max="6884" width="12.625" style="125" bestFit="1" customWidth="1"/>
    <col min="6885" max="7131" width="9" style="125"/>
    <col min="7132" max="7132" width="25.5" style="125" customWidth="1"/>
    <col min="7133" max="7133" width="8.5" style="125" bestFit="1" customWidth="1"/>
    <col min="7134" max="7134" width="9.5" style="125" bestFit="1" customWidth="1"/>
    <col min="7135" max="7135" width="6.75" style="125" bestFit="1" customWidth="1"/>
    <col min="7136" max="7136" width="22.25" style="125" bestFit="1" customWidth="1"/>
    <col min="7137" max="7138" width="9.5" style="125" bestFit="1" customWidth="1"/>
    <col min="7139" max="7139" width="7.375" style="125" bestFit="1" customWidth="1"/>
    <col min="7140" max="7140" width="12.625" style="125" bestFit="1" customWidth="1"/>
    <col min="7141" max="7387" width="9" style="125"/>
    <col min="7388" max="7388" width="25.5" style="125" customWidth="1"/>
    <col min="7389" max="7389" width="8.5" style="125" bestFit="1" customWidth="1"/>
    <col min="7390" max="7390" width="9.5" style="125" bestFit="1" customWidth="1"/>
    <col min="7391" max="7391" width="6.75" style="125" bestFit="1" customWidth="1"/>
    <col min="7392" max="7392" width="22.25" style="125" bestFit="1" customWidth="1"/>
    <col min="7393" max="7394" width="9.5" style="125" bestFit="1" customWidth="1"/>
    <col min="7395" max="7395" width="7.375" style="125" bestFit="1" customWidth="1"/>
    <col min="7396" max="7396" width="12.625" style="125" bestFit="1" customWidth="1"/>
    <col min="7397" max="7643" width="9" style="125"/>
    <col min="7644" max="7644" width="25.5" style="125" customWidth="1"/>
    <col min="7645" max="7645" width="8.5" style="125" bestFit="1" customWidth="1"/>
    <col min="7646" max="7646" width="9.5" style="125" bestFit="1" customWidth="1"/>
    <col min="7647" max="7647" width="6.75" style="125" bestFit="1" customWidth="1"/>
    <col min="7648" max="7648" width="22.25" style="125" bestFit="1" customWidth="1"/>
    <col min="7649" max="7650" width="9.5" style="125" bestFit="1" customWidth="1"/>
    <col min="7651" max="7651" width="7.375" style="125" bestFit="1" customWidth="1"/>
    <col min="7652" max="7652" width="12.625" style="125" bestFit="1" customWidth="1"/>
    <col min="7653" max="7899" width="9" style="125"/>
    <col min="7900" max="7900" width="25.5" style="125" customWidth="1"/>
    <col min="7901" max="7901" width="8.5" style="125" bestFit="1" customWidth="1"/>
    <col min="7902" max="7902" width="9.5" style="125" bestFit="1" customWidth="1"/>
    <col min="7903" max="7903" width="6.75" style="125" bestFit="1" customWidth="1"/>
    <col min="7904" max="7904" width="22.25" style="125" bestFit="1" customWidth="1"/>
    <col min="7905" max="7906" width="9.5" style="125" bestFit="1" customWidth="1"/>
    <col min="7907" max="7907" width="7.375" style="125" bestFit="1" customWidth="1"/>
    <col min="7908" max="7908" width="12.625" style="125" bestFit="1" customWidth="1"/>
    <col min="7909" max="8155" width="9" style="125"/>
    <col min="8156" max="8156" width="25.5" style="125" customWidth="1"/>
    <col min="8157" max="8157" width="8.5" style="125" bestFit="1" customWidth="1"/>
    <col min="8158" max="8158" width="9.5" style="125" bestFit="1" customWidth="1"/>
    <col min="8159" max="8159" width="6.75" style="125" bestFit="1" customWidth="1"/>
    <col min="8160" max="8160" width="22.25" style="125" bestFit="1" customWidth="1"/>
    <col min="8161" max="8162" width="9.5" style="125" bestFit="1" customWidth="1"/>
    <col min="8163" max="8163" width="7.375" style="125" bestFit="1" customWidth="1"/>
    <col min="8164" max="8164" width="12.625" style="125" bestFit="1" customWidth="1"/>
    <col min="8165" max="8411" width="9" style="125"/>
    <col min="8412" max="8412" width="25.5" style="125" customWidth="1"/>
    <col min="8413" max="8413" width="8.5" style="125" bestFit="1" customWidth="1"/>
    <col min="8414" max="8414" width="9.5" style="125" bestFit="1" customWidth="1"/>
    <col min="8415" max="8415" width="6.75" style="125" bestFit="1" customWidth="1"/>
    <col min="8416" max="8416" width="22.25" style="125" bestFit="1" customWidth="1"/>
    <col min="8417" max="8418" width="9.5" style="125" bestFit="1" customWidth="1"/>
    <col min="8419" max="8419" width="7.375" style="125" bestFit="1" customWidth="1"/>
    <col min="8420" max="8420" width="12.625" style="125" bestFit="1" customWidth="1"/>
    <col min="8421" max="8667" width="9" style="125"/>
    <col min="8668" max="8668" width="25.5" style="125" customWidth="1"/>
    <col min="8669" max="8669" width="8.5" style="125" bestFit="1" customWidth="1"/>
    <col min="8670" max="8670" width="9.5" style="125" bestFit="1" customWidth="1"/>
    <col min="8671" max="8671" width="6.75" style="125" bestFit="1" customWidth="1"/>
    <col min="8672" max="8672" width="22.25" style="125" bestFit="1" customWidth="1"/>
    <col min="8673" max="8674" width="9.5" style="125" bestFit="1" customWidth="1"/>
    <col min="8675" max="8675" width="7.375" style="125" bestFit="1" customWidth="1"/>
    <col min="8676" max="8676" width="12.625" style="125" bestFit="1" customWidth="1"/>
    <col min="8677" max="8923" width="9" style="125"/>
    <col min="8924" max="8924" width="25.5" style="125" customWidth="1"/>
    <col min="8925" max="8925" width="8.5" style="125" bestFit="1" customWidth="1"/>
    <col min="8926" max="8926" width="9.5" style="125" bestFit="1" customWidth="1"/>
    <col min="8927" max="8927" width="6.75" style="125" bestFit="1" customWidth="1"/>
    <col min="8928" max="8928" width="22.25" style="125" bestFit="1" customWidth="1"/>
    <col min="8929" max="8930" width="9.5" style="125" bestFit="1" customWidth="1"/>
    <col min="8931" max="8931" width="7.375" style="125" bestFit="1" customWidth="1"/>
    <col min="8932" max="8932" width="12.625" style="125" bestFit="1" customWidth="1"/>
    <col min="8933" max="9179" width="9" style="125"/>
    <col min="9180" max="9180" width="25.5" style="125" customWidth="1"/>
    <col min="9181" max="9181" width="8.5" style="125" bestFit="1" customWidth="1"/>
    <col min="9182" max="9182" width="9.5" style="125" bestFit="1" customWidth="1"/>
    <col min="9183" max="9183" width="6.75" style="125" bestFit="1" customWidth="1"/>
    <col min="9184" max="9184" width="22.25" style="125" bestFit="1" customWidth="1"/>
    <col min="9185" max="9186" width="9.5" style="125" bestFit="1" customWidth="1"/>
    <col min="9187" max="9187" width="7.375" style="125" bestFit="1" customWidth="1"/>
    <col min="9188" max="9188" width="12.625" style="125" bestFit="1" customWidth="1"/>
    <col min="9189" max="9435" width="9" style="125"/>
    <col min="9436" max="9436" width="25.5" style="125" customWidth="1"/>
    <col min="9437" max="9437" width="8.5" style="125" bestFit="1" customWidth="1"/>
    <col min="9438" max="9438" width="9.5" style="125" bestFit="1" customWidth="1"/>
    <col min="9439" max="9439" width="6.75" style="125" bestFit="1" customWidth="1"/>
    <col min="9440" max="9440" width="22.25" style="125" bestFit="1" customWidth="1"/>
    <col min="9441" max="9442" width="9.5" style="125" bestFit="1" customWidth="1"/>
    <col min="9443" max="9443" width="7.375" style="125" bestFit="1" customWidth="1"/>
    <col min="9444" max="9444" width="12.625" style="125" bestFit="1" customWidth="1"/>
    <col min="9445" max="9691" width="9" style="125"/>
    <col min="9692" max="9692" width="25.5" style="125" customWidth="1"/>
    <col min="9693" max="9693" width="8.5" style="125" bestFit="1" customWidth="1"/>
    <col min="9694" max="9694" width="9.5" style="125" bestFit="1" customWidth="1"/>
    <col min="9695" max="9695" width="6.75" style="125" bestFit="1" customWidth="1"/>
    <col min="9696" max="9696" width="22.25" style="125" bestFit="1" customWidth="1"/>
    <col min="9697" max="9698" width="9.5" style="125" bestFit="1" customWidth="1"/>
    <col min="9699" max="9699" width="7.375" style="125" bestFit="1" customWidth="1"/>
    <col min="9700" max="9700" width="12.625" style="125" bestFit="1" customWidth="1"/>
    <col min="9701" max="9947" width="9" style="125"/>
    <col min="9948" max="9948" width="25.5" style="125" customWidth="1"/>
    <col min="9949" max="9949" width="8.5" style="125" bestFit="1" customWidth="1"/>
    <col min="9950" max="9950" width="9.5" style="125" bestFit="1" customWidth="1"/>
    <col min="9951" max="9951" width="6.75" style="125" bestFit="1" customWidth="1"/>
    <col min="9952" max="9952" width="22.25" style="125" bestFit="1" customWidth="1"/>
    <col min="9953" max="9954" width="9.5" style="125" bestFit="1" customWidth="1"/>
    <col min="9955" max="9955" width="7.375" style="125" bestFit="1" customWidth="1"/>
    <col min="9956" max="9956" width="12.625" style="125" bestFit="1" customWidth="1"/>
    <col min="9957" max="10203" width="9" style="125"/>
    <col min="10204" max="10204" width="25.5" style="125" customWidth="1"/>
    <col min="10205" max="10205" width="8.5" style="125" bestFit="1" customWidth="1"/>
    <col min="10206" max="10206" width="9.5" style="125" bestFit="1" customWidth="1"/>
    <col min="10207" max="10207" width="6.75" style="125" bestFit="1" customWidth="1"/>
    <col min="10208" max="10208" width="22.25" style="125" bestFit="1" customWidth="1"/>
    <col min="10209" max="10210" width="9.5" style="125" bestFit="1" customWidth="1"/>
    <col min="10211" max="10211" width="7.375" style="125" bestFit="1" customWidth="1"/>
    <col min="10212" max="10212" width="12.625" style="125" bestFit="1" customWidth="1"/>
    <col min="10213" max="10459" width="9" style="125"/>
    <col min="10460" max="10460" width="25.5" style="125" customWidth="1"/>
    <col min="10461" max="10461" width="8.5" style="125" bestFit="1" customWidth="1"/>
    <col min="10462" max="10462" width="9.5" style="125" bestFit="1" customWidth="1"/>
    <col min="10463" max="10463" width="6.75" style="125" bestFit="1" customWidth="1"/>
    <col min="10464" max="10464" width="22.25" style="125" bestFit="1" customWidth="1"/>
    <col min="10465" max="10466" width="9.5" style="125" bestFit="1" customWidth="1"/>
    <col min="10467" max="10467" width="7.375" style="125" bestFit="1" customWidth="1"/>
    <col min="10468" max="10468" width="12.625" style="125" bestFit="1" customWidth="1"/>
    <col min="10469" max="10715" width="9" style="125"/>
    <col min="10716" max="10716" width="25.5" style="125" customWidth="1"/>
    <col min="10717" max="10717" width="8.5" style="125" bestFit="1" customWidth="1"/>
    <col min="10718" max="10718" width="9.5" style="125" bestFit="1" customWidth="1"/>
    <col min="10719" max="10719" width="6.75" style="125" bestFit="1" customWidth="1"/>
    <col min="10720" max="10720" width="22.25" style="125" bestFit="1" customWidth="1"/>
    <col min="10721" max="10722" width="9.5" style="125" bestFit="1" customWidth="1"/>
    <col min="10723" max="10723" width="7.375" style="125" bestFit="1" customWidth="1"/>
    <col min="10724" max="10724" width="12.625" style="125" bestFit="1" customWidth="1"/>
    <col min="10725" max="10971" width="9" style="125"/>
    <col min="10972" max="10972" width="25.5" style="125" customWidth="1"/>
    <col min="10973" max="10973" width="8.5" style="125" bestFit="1" customWidth="1"/>
    <col min="10974" max="10974" width="9.5" style="125" bestFit="1" customWidth="1"/>
    <col min="10975" max="10975" width="6.75" style="125" bestFit="1" customWidth="1"/>
    <col min="10976" max="10976" width="22.25" style="125" bestFit="1" customWidth="1"/>
    <col min="10977" max="10978" width="9.5" style="125" bestFit="1" customWidth="1"/>
    <col min="10979" max="10979" width="7.375" style="125" bestFit="1" customWidth="1"/>
    <col min="10980" max="10980" width="12.625" style="125" bestFit="1" customWidth="1"/>
    <col min="10981" max="11227" width="9" style="125"/>
    <col min="11228" max="11228" width="25.5" style="125" customWidth="1"/>
    <col min="11229" max="11229" width="8.5" style="125" bestFit="1" customWidth="1"/>
    <col min="11230" max="11230" width="9.5" style="125" bestFit="1" customWidth="1"/>
    <col min="11231" max="11231" width="6.75" style="125" bestFit="1" customWidth="1"/>
    <col min="11232" max="11232" width="22.25" style="125" bestFit="1" customWidth="1"/>
    <col min="11233" max="11234" width="9.5" style="125" bestFit="1" customWidth="1"/>
    <col min="11235" max="11235" width="7.375" style="125" bestFit="1" customWidth="1"/>
    <col min="11236" max="11236" width="12.625" style="125" bestFit="1" customWidth="1"/>
    <col min="11237" max="11483" width="9" style="125"/>
    <col min="11484" max="11484" width="25.5" style="125" customWidth="1"/>
    <col min="11485" max="11485" width="8.5" style="125" bestFit="1" customWidth="1"/>
    <col min="11486" max="11486" width="9.5" style="125" bestFit="1" customWidth="1"/>
    <col min="11487" max="11487" width="6.75" style="125" bestFit="1" customWidth="1"/>
    <col min="11488" max="11488" width="22.25" style="125" bestFit="1" customWidth="1"/>
    <col min="11489" max="11490" width="9.5" style="125" bestFit="1" customWidth="1"/>
    <col min="11491" max="11491" width="7.375" style="125" bestFit="1" customWidth="1"/>
    <col min="11492" max="11492" width="12.625" style="125" bestFit="1" customWidth="1"/>
    <col min="11493" max="11739" width="9" style="125"/>
    <col min="11740" max="11740" width="25.5" style="125" customWidth="1"/>
    <col min="11741" max="11741" width="8.5" style="125" bestFit="1" customWidth="1"/>
    <col min="11742" max="11742" width="9.5" style="125" bestFit="1" customWidth="1"/>
    <col min="11743" max="11743" width="6.75" style="125" bestFit="1" customWidth="1"/>
    <col min="11744" max="11744" width="22.25" style="125" bestFit="1" customWidth="1"/>
    <col min="11745" max="11746" width="9.5" style="125" bestFit="1" customWidth="1"/>
    <col min="11747" max="11747" width="7.375" style="125" bestFit="1" customWidth="1"/>
    <col min="11748" max="11748" width="12.625" style="125" bestFit="1" customWidth="1"/>
    <col min="11749" max="11995" width="9" style="125"/>
    <col min="11996" max="11996" width="25.5" style="125" customWidth="1"/>
    <col min="11997" max="11997" width="8.5" style="125" bestFit="1" customWidth="1"/>
    <col min="11998" max="11998" width="9.5" style="125" bestFit="1" customWidth="1"/>
    <col min="11999" max="11999" width="6.75" style="125" bestFit="1" customWidth="1"/>
    <col min="12000" max="12000" width="22.25" style="125" bestFit="1" customWidth="1"/>
    <col min="12001" max="12002" width="9.5" style="125" bestFit="1" customWidth="1"/>
    <col min="12003" max="12003" width="7.375" style="125" bestFit="1" customWidth="1"/>
    <col min="12004" max="12004" width="12.625" style="125" bestFit="1" customWidth="1"/>
    <col min="12005" max="12251" width="9" style="125"/>
    <col min="12252" max="12252" width="25.5" style="125" customWidth="1"/>
    <col min="12253" max="12253" width="8.5" style="125" bestFit="1" customWidth="1"/>
    <col min="12254" max="12254" width="9.5" style="125" bestFit="1" customWidth="1"/>
    <col min="12255" max="12255" width="6.75" style="125" bestFit="1" customWidth="1"/>
    <col min="12256" max="12256" width="22.25" style="125" bestFit="1" customWidth="1"/>
    <col min="12257" max="12258" width="9.5" style="125" bestFit="1" customWidth="1"/>
    <col min="12259" max="12259" width="7.375" style="125" bestFit="1" customWidth="1"/>
    <col min="12260" max="12260" width="12.625" style="125" bestFit="1" customWidth="1"/>
    <col min="12261" max="12507" width="9" style="125"/>
    <col min="12508" max="12508" width="25.5" style="125" customWidth="1"/>
    <col min="12509" max="12509" width="8.5" style="125" bestFit="1" customWidth="1"/>
    <col min="12510" max="12510" width="9.5" style="125" bestFit="1" customWidth="1"/>
    <col min="12511" max="12511" width="6.75" style="125" bestFit="1" customWidth="1"/>
    <col min="12512" max="12512" width="22.25" style="125" bestFit="1" customWidth="1"/>
    <col min="12513" max="12514" width="9.5" style="125" bestFit="1" customWidth="1"/>
    <col min="12515" max="12515" width="7.375" style="125" bestFit="1" customWidth="1"/>
    <col min="12516" max="12516" width="12.625" style="125" bestFit="1" customWidth="1"/>
    <col min="12517" max="12763" width="9" style="125"/>
    <col min="12764" max="12764" width="25.5" style="125" customWidth="1"/>
    <col min="12765" max="12765" width="8.5" style="125" bestFit="1" customWidth="1"/>
    <col min="12766" max="12766" width="9.5" style="125" bestFit="1" customWidth="1"/>
    <col min="12767" max="12767" width="6.75" style="125" bestFit="1" customWidth="1"/>
    <col min="12768" max="12768" width="22.25" style="125" bestFit="1" customWidth="1"/>
    <col min="12769" max="12770" width="9.5" style="125" bestFit="1" customWidth="1"/>
    <col min="12771" max="12771" width="7.375" style="125" bestFit="1" customWidth="1"/>
    <col min="12772" max="12772" width="12.625" style="125" bestFit="1" customWidth="1"/>
    <col min="12773" max="13019" width="9" style="125"/>
    <col min="13020" max="13020" width="25.5" style="125" customWidth="1"/>
    <col min="13021" max="13021" width="8.5" style="125" bestFit="1" customWidth="1"/>
    <col min="13022" max="13022" width="9.5" style="125" bestFit="1" customWidth="1"/>
    <col min="13023" max="13023" width="6.75" style="125" bestFit="1" customWidth="1"/>
    <col min="13024" max="13024" width="22.25" style="125" bestFit="1" customWidth="1"/>
    <col min="13025" max="13026" width="9.5" style="125" bestFit="1" customWidth="1"/>
    <col min="13027" max="13027" width="7.375" style="125" bestFit="1" customWidth="1"/>
    <col min="13028" max="13028" width="12.625" style="125" bestFit="1" customWidth="1"/>
    <col min="13029" max="13275" width="9" style="125"/>
    <col min="13276" max="13276" width="25.5" style="125" customWidth="1"/>
    <col min="13277" max="13277" width="8.5" style="125" bestFit="1" customWidth="1"/>
    <col min="13278" max="13278" width="9.5" style="125" bestFit="1" customWidth="1"/>
    <col min="13279" max="13279" width="6.75" style="125" bestFit="1" customWidth="1"/>
    <col min="13280" max="13280" width="22.25" style="125" bestFit="1" customWidth="1"/>
    <col min="13281" max="13282" width="9.5" style="125" bestFit="1" customWidth="1"/>
    <col min="13283" max="13283" width="7.375" style="125" bestFit="1" customWidth="1"/>
    <col min="13284" max="13284" width="12.625" style="125" bestFit="1" customWidth="1"/>
    <col min="13285" max="13531" width="9" style="125"/>
    <col min="13532" max="13532" width="25.5" style="125" customWidth="1"/>
    <col min="13533" max="13533" width="8.5" style="125" bestFit="1" customWidth="1"/>
    <col min="13534" max="13534" width="9.5" style="125" bestFit="1" customWidth="1"/>
    <col min="13535" max="13535" width="6.75" style="125" bestFit="1" customWidth="1"/>
    <col min="13536" max="13536" width="22.25" style="125" bestFit="1" customWidth="1"/>
    <col min="13537" max="13538" width="9.5" style="125" bestFit="1" customWidth="1"/>
    <col min="13539" max="13539" width="7.375" style="125" bestFit="1" customWidth="1"/>
    <col min="13540" max="13540" width="12.625" style="125" bestFit="1" customWidth="1"/>
    <col min="13541" max="13787" width="9" style="125"/>
    <col min="13788" max="13788" width="25.5" style="125" customWidth="1"/>
    <col min="13789" max="13789" width="8.5" style="125" bestFit="1" customWidth="1"/>
    <col min="13790" max="13790" width="9.5" style="125" bestFit="1" customWidth="1"/>
    <col min="13791" max="13791" width="6.75" style="125" bestFit="1" customWidth="1"/>
    <col min="13792" max="13792" width="22.25" style="125" bestFit="1" customWidth="1"/>
    <col min="13793" max="13794" width="9.5" style="125" bestFit="1" customWidth="1"/>
    <col min="13795" max="13795" width="7.375" style="125" bestFit="1" customWidth="1"/>
    <col min="13796" max="13796" width="12.625" style="125" bestFit="1" customWidth="1"/>
    <col min="13797" max="14043" width="9" style="125"/>
    <col min="14044" max="14044" width="25.5" style="125" customWidth="1"/>
    <col min="14045" max="14045" width="8.5" style="125" bestFit="1" customWidth="1"/>
    <col min="14046" max="14046" width="9.5" style="125" bestFit="1" customWidth="1"/>
    <col min="14047" max="14047" width="6.75" style="125" bestFit="1" customWidth="1"/>
    <col min="14048" max="14048" width="22.25" style="125" bestFit="1" customWidth="1"/>
    <col min="14049" max="14050" width="9.5" style="125" bestFit="1" customWidth="1"/>
    <col min="14051" max="14051" width="7.375" style="125" bestFit="1" customWidth="1"/>
    <col min="14052" max="14052" width="12.625" style="125" bestFit="1" customWidth="1"/>
    <col min="14053" max="14299" width="9" style="125"/>
    <col min="14300" max="14300" width="25.5" style="125" customWidth="1"/>
    <col min="14301" max="14301" width="8.5" style="125" bestFit="1" customWidth="1"/>
    <col min="14302" max="14302" width="9.5" style="125" bestFit="1" customWidth="1"/>
    <col min="14303" max="14303" width="6.75" style="125" bestFit="1" customWidth="1"/>
    <col min="14304" max="14304" width="22.25" style="125" bestFit="1" customWidth="1"/>
    <col min="14305" max="14306" width="9.5" style="125" bestFit="1" customWidth="1"/>
    <col min="14307" max="14307" width="7.375" style="125" bestFit="1" customWidth="1"/>
    <col min="14308" max="14308" width="12.625" style="125" bestFit="1" customWidth="1"/>
    <col min="14309" max="14555" width="9" style="125"/>
    <col min="14556" max="14556" width="25.5" style="125" customWidth="1"/>
    <col min="14557" max="14557" width="8.5" style="125" bestFit="1" customWidth="1"/>
    <col min="14558" max="14558" width="9.5" style="125" bestFit="1" customWidth="1"/>
    <col min="14559" max="14559" width="6.75" style="125" bestFit="1" customWidth="1"/>
    <col min="14560" max="14560" width="22.25" style="125" bestFit="1" customWidth="1"/>
    <col min="14561" max="14562" width="9.5" style="125" bestFit="1" customWidth="1"/>
    <col min="14563" max="14563" width="7.375" style="125" bestFit="1" customWidth="1"/>
    <col min="14564" max="14564" width="12.625" style="125" bestFit="1" customWidth="1"/>
    <col min="14565" max="14811" width="9" style="125"/>
    <col min="14812" max="14812" width="25.5" style="125" customWidth="1"/>
    <col min="14813" max="14813" width="8.5" style="125" bestFit="1" customWidth="1"/>
    <col min="14814" max="14814" width="9.5" style="125" bestFit="1" customWidth="1"/>
    <col min="14815" max="14815" width="6.75" style="125" bestFit="1" customWidth="1"/>
    <col min="14816" max="14816" width="22.25" style="125" bestFit="1" customWidth="1"/>
    <col min="14817" max="14818" width="9.5" style="125" bestFit="1" customWidth="1"/>
    <col min="14819" max="14819" width="7.375" style="125" bestFit="1" customWidth="1"/>
    <col min="14820" max="14820" width="12.625" style="125" bestFit="1" customWidth="1"/>
    <col min="14821" max="15067" width="9" style="125"/>
    <col min="15068" max="15068" width="25.5" style="125" customWidth="1"/>
    <col min="15069" max="15069" width="8.5" style="125" bestFit="1" customWidth="1"/>
    <col min="15070" max="15070" width="9.5" style="125" bestFit="1" customWidth="1"/>
    <col min="15071" max="15071" width="6.75" style="125" bestFit="1" customWidth="1"/>
    <col min="15072" max="15072" width="22.25" style="125" bestFit="1" customWidth="1"/>
    <col min="15073" max="15074" width="9.5" style="125" bestFit="1" customWidth="1"/>
    <col min="15075" max="15075" width="7.375" style="125" bestFit="1" customWidth="1"/>
    <col min="15076" max="15076" width="12.625" style="125" bestFit="1" customWidth="1"/>
    <col min="15077" max="15323" width="9" style="125"/>
    <col min="15324" max="15324" width="25.5" style="125" customWidth="1"/>
    <col min="15325" max="15325" width="8.5" style="125" bestFit="1" customWidth="1"/>
    <col min="15326" max="15326" width="9.5" style="125" bestFit="1" customWidth="1"/>
    <col min="15327" max="15327" width="6.75" style="125" bestFit="1" customWidth="1"/>
    <col min="15328" max="15328" width="22.25" style="125" bestFit="1" customWidth="1"/>
    <col min="15329" max="15330" width="9.5" style="125" bestFit="1" customWidth="1"/>
    <col min="15331" max="15331" width="7.375" style="125" bestFit="1" customWidth="1"/>
    <col min="15332" max="15332" width="12.625" style="125" bestFit="1" customWidth="1"/>
    <col min="15333" max="15579" width="9" style="125"/>
    <col min="15580" max="15580" width="25.5" style="125" customWidth="1"/>
    <col min="15581" max="15581" width="8.5" style="125" bestFit="1" customWidth="1"/>
    <col min="15582" max="15582" width="9.5" style="125" bestFit="1" customWidth="1"/>
    <col min="15583" max="15583" width="6.75" style="125" bestFit="1" customWidth="1"/>
    <col min="15584" max="15584" width="22.25" style="125" bestFit="1" customWidth="1"/>
    <col min="15585" max="15586" width="9.5" style="125" bestFit="1" customWidth="1"/>
    <col min="15587" max="15587" width="7.375" style="125" bestFit="1" customWidth="1"/>
    <col min="15588" max="15588" width="12.625" style="125" bestFit="1" customWidth="1"/>
    <col min="15589" max="15835" width="9" style="125"/>
    <col min="15836" max="15836" width="25.5" style="125" customWidth="1"/>
    <col min="15837" max="15837" width="8.5" style="125" bestFit="1" customWidth="1"/>
    <col min="15838" max="15838" width="9.5" style="125" bestFit="1" customWidth="1"/>
    <col min="15839" max="15839" width="6.75" style="125" bestFit="1" customWidth="1"/>
    <col min="15840" max="15840" width="22.25" style="125" bestFit="1" customWidth="1"/>
    <col min="15841" max="15842" width="9.5" style="125" bestFit="1" customWidth="1"/>
    <col min="15843" max="15843" width="7.375" style="125" bestFit="1" customWidth="1"/>
    <col min="15844" max="15844" width="12.625" style="125" bestFit="1" customWidth="1"/>
    <col min="15845" max="16091" width="9" style="125"/>
    <col min="16092" max="16092" width="25.5" style="125" customWidth="1"/>
    <col min="16093" max="16093" width="8.5" style="125" bestFit="1" customWidth="1"/>
    <col min="16094" max="16094" width="9.5" style="125" bestFit="1" customWidth="1"/>
    <col min="16095" max="16095" width="6.75" style="125" bestFit="1" customWidth="1"/>
    <col min="16096" max="16096" width="22.25" style="125" bestFit="1" customWidth="1"/>
    <col min="16097" max="16098" width="9.5" style="125" bestFit="1" customWidth="1"/>
    <col min="16099" max="16099" width="7.375" style="125" bestFit="1" customWidth="1"/>
    <col min="16100" max="16100" width="12.625" style="125" bestFit="1" customWidth="1"/>
    <col min="16101" max="16384" width="9" style="125"/>
  </cols>
  <sheetData>
    <row r="1" spans="1:19" ht="24">
      <c r="A1" s="236" t="s">
        <v>1506</v>
      </c>
      <c r="B1" s="236"/>
      <c r="C1" s="236"/>
      <c r="D1" s="236"/>
      <c r="E1" s="236"/>
      <c r="F1" s="236"/>
      <c r="G1" s="236"/>
      <c r="H1" s="236"/>
      <c r="I1" s="236"/>
      <c r="J1" s="236"/>
      <c r="K1" s="236"/>
      <c r="L1" s="236"/>
    </row>
    <row r="2" spans="1:19" s="137" customFormat="1" ht="18.75" customHeight="1">
      <c r="A2" s="133" t="s">
        <v>0</v>
      </c>
      <c r="B2" s="118"/>
      <c r="C2" s="118"/>
      <c r="D2" s="134"/>
      <c r="E2" s="134"/>
      <c r="F2" s="134"/>
      <c r="G2" s="134"/>
      <c r="H2" s="126"/>
      <c r="I2" s="126"/>
      <c r="J2" s="237" t="s">
        <v>181</v>
      </c>
      <c r="K2" s="237"/>
      <c r="L2" s="131"/>
      <c r="M2" s="135"/>
      <c r="N2" s="136"/>
    </row>
    <row r="3" spans="1:19" ht="20.25" customHeight="1">
      <c r="A3" s="138" t="s">
        <v>523</v>
      </c>
      <c r="B3" s="138"/>
      <c r="C3" s="138"/>
      <c r="D3" s="138"/>
      <c r="E3" s="138"/>
      <c r="F3" s="138"/>
      <c r="G3" s="138" t="s">
        <v>1480</v>
      </c>
      <c r="H3" s="138"/>
      <c r="I3" s="138"/>
      <c r="J3" s="138"/>
      <c r="K3" s="138"/>
      <c r="L3" s="138"/>
      <c r="O3" s="125" t="s">
        <v>914</v>
      </c>
    </row>
    <row r="4" spans="1:19" ht="27.75" customHeight="1">
      <c r="A4" s="119" t="s">
        <v>4</v>
      </c>
      <c r="B4" s="119" t="s">
        <v>79</v>
      </c>
      <c r="C4" s="119" t="s">
        <v>81</v>
      </c>
      <c r="D4" s="119" t="s">
        <v>211</v>
      </c>
      <c r="E4" s="119" t="s">
        <v>913</v>
      </c>
      <c r="F4" s="119" t="s">
        <v>561</v>
      </c>
      <c r="G4" s="119" t="s">
        <v>4</v>
      </c>
      <c r="H4" s="119" t="s">
        <v>78</v>
      </c>
      <c r="I4" s="119" t="s">
        <v>80</v>
      </c>
      <c r="J4" s="119" t="s">
        <v>742</v>
      </c>
      <c r="K4" s="119" t="s">
        <v>913</v>
      </c>
      <c r="L4" s="119" t="s">
        <v>560</v>
      </c>
      <c r="O4" s="125" t="s">
        <v>675</v>
      </c>
      <c r="P4" s="125" t="s">
        <v>676</v>
      </c>
    </row>
    <row r="5" spans="1:19" ht="20.25" customHeight="1">
      <c r="A5" s="139" t="s">
        <v>532</v>
      </c>
      <c r="B5" s="120">
        <f>B6+B29</f>
        <v>1413137</v>
      </c>
      <c r="C5" s="120">
        <f>C6+C29</f>
        <v>1513401</v>
      </c>
      <c r="D5" s="120">
        <f>D6+D29</f>
        <v>1590066</v>
      </c>
      <c r="E5" s="120">
        <f>E6+E29</f>
        <v>1588890</v>
      </c>
      <c r="F5" s="121">
        <f>(E5-O5)/O5*100</f>
        <v>0.56011240221766534</v>
      </c>
      <c r="G5" s="139" t="s">
        <v>532</v>
      </c>
      <c r="H5" s="127">
        <f>H6+H31</f>
        <v>1413137</v>
      </c>
      <c r="I5" s="127">
        <f>I6+I31</f>
        <v>1513401</v>
      </c>
      <c r="J5" s="127">
        <f>J6+J31</f>
        <v>1590066</v>
      </c>
      <c r="K5" s="127">
        <f>K6+K31</f>
        <v>1588890</v>
      </c>
      <c r="L5" s="121">
        <f>SUM(K5-P5)/P5*100</f>
        <v>0.56011240221766534</v>
      </c>
      <c r="O5" s="120">
        <f>O6+O29</f>
        <v>1580040</v>
      </c>
      <c r="P5" s="127">
        <f>P6+P31</f>
        <v>1580040</v>
      </c>
      <c r="Q5" s="124"/>
    </row>
    <row r="6" spans="1:19" ht="20.25" customHeight="1">
      <c r="A6" s="140" t="s">
        <v>8</v>
      </c>
      <c r="B6" s="120">
        <f>B7+B21</f>
        <v>690799</v>
      </c>
      <c r="C6" s="120">
        <f>C7+C21</f>
        <v>690799</v>
      </c>
      <c r="D6" s="120">
        <f>D7+D21</f>
        <v>738833</v>
      </c>
      <c r="E6" s="120">
        <f>E7+E21</f>
        <v>738834</v>
      </c>
      <c r="F6" s="121">
        <f t="shared" ref="F6:F37" si="0">(E6-O6)/O6*100</f>
        <v>10.170795644666326</v>
      </c>
      <c r="G6" s="141" t="s">
        <v>9</v>
      </c>
      <c r="H6" s="127">
        <f>SUM(H7:H30)</f>
        <v>1215862</v>
      </c>
      <c r="I6" s="127">
        <f t="shared" ref="I6" si="1">SUM(I7:I30)</f>
        <v>1316126</v>
      </c>
      <c r="J6" s="127">
        <f>SUM(J7:J30)</f>
        <v>1164766</v>
      </c>
      <c r="K6" s="127">
        <f>SUM(K7:K30)</f>
        <v>1164766</v>
      </c>
      <c r="L6" s="121">
        <f t="shared" ref="L6:L37" si="2">SUM(K6-P6)/P6*100</f>
        <v>0.52533963246075921</v>
      </c>
      <c r="M6" s="142"/>
      <c r="O6" s="120">
        <f>O7+O21</f>
        <v>670626</v>
      </c>
      <c r="P6" s="127">
        <f t="shared" ref="P6" si="3">SUM(P7:P30)</f>
        <v>1158679</v>
      </c>
    </row>
    <row r="7" spans="1:19" ht="20.25" customHeight="1">
      <c r="A7" s="117" t="s">
        <v>10</v>
      </c>
      <c r="B7" s="122">
        <f>SUM(B8:B20)</f>
        <v>615033</v>
      </c>
      <c r="C7" s="122">
        <f>SUM(C8:C20)</f>
        <v>615033</v>
      </c>
      <c r="D7" s="122">
        <f>SUM(D8:D20)</f>
        <v>673691</v>
      </c>
      <c r="E7" s="122">
        <f>SUM(E8:E20)</f>
        <v>673692</v>
      </c>
      <c r="F7" s="121">
        <f t="shared" si="0"/>
        <v>17.807361604871129</v>
      </c>
      <c r="G7" s="117" t="s">
        <v>11</v>
      </c>
      <c r="H7" s="128">
        <v>95693</v>
      </c>
      <c r="I7" s="128">
        <v>97401</v>
      </c>
      <c r="J7" s="128">
        <v>90104</v>
      </c>
      <c r="K7" s="128">
        <v>90104</v>
      </c>
      <c r="L7" s="121">
        <f t="shared" si="2"/>
        <v>3.7395228884590583</v>
      </c>
      <c r="M7" s="143"/>
      <c r="O7" s="122">
        <f>SUM(O8:O20)</f>
        <v>571859</v>
      </c>
      <c r="P7" s="128">
        <v>86856</v>
      </c>
      <c r="R7" s="125">
        <v>17909</v>
      </c>
      <c r="S7" s="124">
        <f>K7-R7</f>
        <v>72195</v>
      </c>
    </row>
    <row r="8" spans="1:19" ht="20.25" customHeight="1">
      <c r="A8" s="117" t="s">
        <v>12</v>
      </c>
      <c r="B8" s="122">
        <v>119844</v>
      </c>
      <c r="C8" s="122">
        <v>119844</v>
      </c>
      <c r="D8" s="122">
        <v>130748</v>
      </c>
      <c r="E8" s="122">
        <v>130747</v>
      </c>
      <c r="F8" s="121">
        <f t="shared" si="0"/>
        <v>19.490952293913359</v>
      </c>
      <c r="G8" s="117" t="s">
        <v>13</v>
      </c>
      <c r="H8" s="128">
        <v>1679</v>
      </c>
      <c r="I8" s="128">
        <v>2463</v>
      </c>
      <c r="J8" s="128">
        <v>2301</v>
      </c>
      <c r="K8" s="128">
        <v>2301</v>
      </c>
      <c r="L8" s="121">
        <f t="shared" si="2"/>
        <v>63.655761024182077</v>
      </c>
      <c r="M8" s="124">
        <v>9719</v>
      </c>
      <c r="N8" s="132">
        <f>E8-M8</f>
        <v>121028</v>
      </c>
      <c r="O8" s="122">
        <v>109420</v>
      </c>
      <c r="P8" s="128">
        <v>1406</v>
      </c>
      <c r="R8" s="125">
        <v>73</v>
      </c>
      <c r="S8" s="124">
        <f t="shared" ref="S8:S29" si="4">K8-R8</f>
        <v>2228</v>
      </c>
    </row>
    <row r="9" spans="1:19" ht="20.25" customHeight="1">
      <c r="A9" s="117" t="s">
        <v>15</v>
      </c>
      <c r="B9" s="122">
        <v>69931</v>
      </c>
      <c r="C9" s="122">
        <v>69931</v>
      </c>
      <c r="D9" s="122">
        <v>73789</v>
      </c>
      <c r="E9" s="122">
        <v>73788</v>
      </c>
      <c r="F9" s="121">
        <f t="shared" si="0"/>
        <v>13.986467698581889</v>
      </c>
      <c r="G9" s="117" t="s">
        <v>14</v>
      </c>
      <c r="H9" s="128">
        <v>105277</v>
      </c>
      <c r="I9" s="128">
        <v>105777</v>
      </c>
      <c r="J9" s="128">
        <v>102509</v>
      </c>
      <c r="K9" s="128">
        <v>102509</v>
      </c>
      <c r="L9" s="121">
        <f t="shared" si="2"/>
        <v>-2.5616896695943119</v>
      </c>
      <c r="M9" s="124">
        <v>7450</v>
      </c>
      <c r="N9" s="132">
        <f t="shared" ref="N9:N29" si="5">E9-M9</f>
        <v>66338</v>
      </c>
      <c r="O9" s="122">
        <v>64734</v>
      </c>
      <c r="P9" s="128">
        <v>105204</v>
      </c>
      <c r="R9" s="125">
        <v>4472</v>
      </c>
      <c r="S9" s="124">
        <f t="shared" si="4"/>
        <v>98037</v>
      </c>
    </row>
    <row r="10" spans="1:19" ht="20.25" customHeight="1">
      <c r="A10" s="117" t="s">
        <v>17</v>
      </c>
      <c r="B10" s="122">
        <v>24608</v>
      </c>
      <c r="C10" s="122">
        <v>24608</v>
      </c>
      <c r="D10" s="122">
        <v>26987</v>
      </c>
      <c r="E10" s="122">
        <v>26987</v>
      </c>
      <c r="F10" s="121">
        <f t="shared" si="0"/>
        <v>19.353412056078902</v>
      </c>
      <c r="G10" s="117" t="s">
        <v>16</v>
      </c>
      <c r="H10" s="128">
        <v>237525</v>
      </c>
      <c r="I10" s="128">
        <v>273387</v>
      </c>
      <c r="J10" s="128">
        <v>255095</v>
      </c>
      <c r="K10" s="128">
        <v>255095</v>
      </c>
      <c r="L10" s="121">
        <f t="shared" si="2"/>
        <v>5.8924865089248648</v>
      </c>
      <c r="M10" s="124">
        <v>2589</v>
      </c>
      <c r="N10" s="132">
        <f t="shared" si="5"/>
        <v>24398</v>
      </c>
      <c r="O10" s="122">
        <v>22611</v>
      </c>
      <c r="P10" s="128">
        <v>240900</v>
      </c>
      <c r="R10" s="125">
        <v>3</v>
      </c>
      <c r="S10" s="124">
        <f t="shared" si="4"/>
        <v>255092</v>
      </c>
    </row>
    <row r="11" spans="1:19" ht="20.25" customHeight="1">
      <c r="A11" s="117" t="s">
        <v>19</v>
      </c>
      <c r="B11" s="122">
        <v>50</v>
      </c>
      <c r="C11" s="122">
        <v>50</v>
      </c>
      <c r="D11" s="122">
        <v>532</v>
      </c>
      <c r="E11" s="122">
        <v>532</v>
      </c>
      <c r="F11" s="121">
        <f t="shared" si="0"/>
        <v>1337.8378378378379</v>
      </c>
      <c r="G11" s="117" t="s">
        <v>18</v>
      </c>
      <c r="H11" s="128">
        <v>16154</v>
      </c>
      <c r="I11" s="128">
        <v>29208</v>
      </c>
      <c r="J11" s="128">
        <v>28876</v>
      </c>
      <c r="K11" s="128">
        <v>28876</v>
      </c>
      <c r="L11" s="121">
        <f t="shared" si="2"/>
        <v>1.2269508518544485</v>
      </c>
      <c r="M11" s="124">
        <v>170</v>
      </c>
      <c r="N11" s="132">
        <f t="shared" si="5"/>
        <v>362</v>
      </c>
      <c r="O11" s="122">
        <v>37</v>
      </c>
      <c r="P11" s="128">
        <v>28526</v>
      </c>
      <c r="R11" s="125">
        <v>0</v>
      </c>
      <c r="S11" s="124">
        <f t="shared" si="4"/>
        <v>28876</v>
      </c>
    </row>
    <row r="12" spans="1:19" ht="20.25" customHeight="1">
      <c r="A12" s="117" t="s">
        <v>21</v>
      </c>
      <c r="B12" s="122">
        <v>23905</v>
      </c>
      <c r="C12" s="122">
        <v>23905</v>
      </c>
      <c r="D12" s="122">
        <v>26043</v>
      </c>
      <c r="E12" s="122">
        <v>26043</v>
      </c>
      <c r="F12" s="121">
        <f t="shared" si="0"/>
        <v>19.053714285714285</v>
      </c>
      <c r="G12" s="117" t="s">
        <v>20</v>
      </c>
      <c r="H12" s="128">
        <v>18302</v>
      </c>
      <c r="I12" s="128">
        <v>19456</v>
      </c>
      <c r="J12" s="128">
        <v>19862</v>
      </c>
      <c r="K12" s="128">
        <v>19862</v>
      </c>
      <c r="L12" s="121">
        <f t="shared" si="2"/>
        <v>5.3631107103071463</v>
      </c>
      <c r="M12" s="124">
        <v>0</v>
      </c>
      <c r="N12" s="132">
        <f t="shared" si="5"/>
        <v>26043</v>
      </c>
      <c r="O12" s="122">
        <v>21875</v>
      </c>
      <c r="P12" s="128">
        <v>18851</v>
      </c>
      <c r="R12" s="125">
        <v>2422</v>
      </c>
      <c r="S12" s="124">
        <f t="shared" si="4"/>
        <v>17440</v>
      </c>
    </row>
    <row r="13" spans="1:19" ht="20.25" customHeight="1">
      <c r="A13" s="117" t="s">
        <v>23</v>
      </c>
      <c r="B13" s="122">
        <v>26104</v>
      </c>
      <c r="C13" s="122">
        <v>26104</v>
      </c>
      <c r="D13" s="122">
        <v>24519</v>
      </c>
      <c r="E13" s="122">
        <v>24519</v>
      </c>
      <c r="F13" s="121">
        <f t="shared" si="0"/>
        <v>10.163094756705755</v>
      </c>
      <c r="G13" s="117" t="s">
        <v>22</v>
      </c>
      <c r="H13" s="128">
        <v>142211</v>
      </c>
      <c r="I13" s="128">
        <v>196869</v>
      </c>
      <c r="J13" s="128">
        <v>178408</v>
      </c>
      <c r="K13" s="128">
        <v>178408</v>
      </c>
      <c r="L13" s="121">
        <f t="shared" si="2"/>
        <v>30.432366831893088</v>
      </c>
      <c r="M13" s="124">
        <v>1299</v>
      </c>
      <c r="N13" s="132">
        <f t="shared" si="5"/>
        <v>23220</v>
      </c>
      <c r="O13" s="122">
        <v>22257</v>
      </c>
      <c r="P13" s="128">
        <v>136782</v>
      </c>
      <c r="R13" s="125">
        <v>30433</v>
      </c>
      <c r="S13" s="124">
        <f t="shared" si="4"/>
        <v>147975</v>
      </c>
    </row>
    <row r="14" spans="1:19" ht="20.25" customHeight="1">
      <c r="A14" s="117" t="s">
        <v>25</v>
      </c>
      <c r="B14" s="122">
        <v>22525</v>
      </c>
      <c r="C14" s="122">
        <v>22525</v>
      </c>
      <c r="D14" s="122">
        <v>24882</v>
      </c>
      <c r="E14" s="122">
        <v>24882</v>
      </c>
      <c r="F14" s="121">
        <f t="shared" si="0"/>
        <v>20.005787595254169</v>
      </c>
      <c r="G14" s="117" t="s">
        <v>24</v>
      </c>
      <c r="H14" s="128">
        <v>88370</v>
      </c>
      <c r="I14" s="128">
        <v>98162</v>
      </c>
      <c r="J14" s="128">
        <v>100571</v>
      </c>
      <c r="K14" s="128">
        <v>100571</v>
      </c>
      <c r="L14" s="121">
        <f t="shared" si="2"/>
        <v>-22.045236102068024</v>
      </c>
      <c r="M14" s="124">
        <v>0</v>
      </c>
      <c r="N14" s="132">
        <f t="shared" si="5"/>
        <v>24882</v>
      </c>
      <c r="O14" s="122">
        <v>20734</v>
      </c>
      <c r="P14" s="128">
        <v>129012</v>
      </c>
      <c r="R14" s="125">
        <v>6892</v>
      </c>
      <c r="S14" s="124">
        <f t="shared" si="4"/>
        <v>93679</v>
      </c>
    </row>
    <row r="15" spans="1:19" ht="20.25" customHeight="1">
      <c r="A15" s="117" t="s">
        <v>27</v>
      </c>
      <c r="B15" s="122">
        <v>50370</v>
      </c>
      <c r="C15" s="122">
        <v>50370</v>
      </c>
      <c r="D15" s="122">
        <v>41744</v>
      </c>
      <c r="E15" s="122">
        <v>41745</v>
      </c>
      <c r="F15" s="121">
        <f t="shared" si="0"/>
        <v>11.665418360796062</v>
      </c>
      <c r="G15" s="117" t="s">
        <v>26</v>
      </c>
      <c r="H15" s="128">
        <v>30686</v>
      </c>
      <c r="I15" s="128">
        <v>33742</v>
      </c>
      <c r="J15" s="128">
        <v>33852</v>
      </c>
      <c r="K15" s="128">
        <v>33852</v>
      </c>
      <c r="L15" s="121">
        <f t="shared" si="2"/>
        <v>0.46594450215165456</v>
      </c>
      <c r="M15" s="124">
        <v>3442</v>
      </c>
      <c r="N15" s="132">
        <f t="shared" si="5"/>
        <v>38303</v>
      </c>
      <c r="O15" s="122">
        <v>37384</v>
      </c>
      <c r="P15" s="128">
        <v>33695</v>
      </c>
      <c r="R15" s="125">
        <v>4491</v>
      </c>
      <c r="S15" s="124">
        <f t="shared" si="4"/>
        <v>29361</v>
      </c>
    </row>
    <row r="16" spans="1:19" ht="20.25" customHeight="1">
      <c r="A16" s="117" t="s">
        <v>29</v>
      </c>
      <c r="B16" s="122">
        <v>93532</v>
      </c>
      <c r="C16" s="122">
        <v>93532</v>
      </c>
      <c r="D16" s="122">
        <v>72148</v>
      </c>
      <c r="E16" s="122">
        <v>72149</v>
      </c>
      <c r="F16" s="121">
        <f t="shared" si="0"/>
        <v>-27.511755013463006</v>
      </c>
      <c r="G16" s="117" t="s">
        <v>28</v>
      </c>
      <c r="H16" s="128">
        <v>99433</v>
      </c>
      <c r="I16" s="128">
        <v>109477</v>
      </c>
      <c r="J16" s="128">
        <v>110962</v>
      </c>
      <c r="K16" s="128">
        <v>110962</v>
      </c>
      <c r="L16" s="121">
        <f t="shared" si="2"/>
        <v>-16.127861888600819</v>
      </c>
      <c r="M16" s="124"/>
      <c r="N16" s="132">
        <f>E16-M16</f>
        <v>72149</v>
      </c>
      <c r="O16" s="122">
        <v>99532</v>
      </c>
      <c r="P16" s="128">
        <v>132299</v>
      </c>
      <c r="R16" s="125">
        <v>11246</v>
      </c>
      <c r="S16" s="124">
        <f t="shared" si="4"/>
        <v>99716</v>
      </c>
    </row>
    <row r="17" spans="1:19" ht="20.25" customHeight="1">
      <c r="A17" s="117" t="s">
        <v>31</v>
      </c>
      <c r="B17" s="122">
        <v>22149</v>
      </c>
      <c r="C17" s="122">
        <v>22149</v>
      </c>
      <c r="D17" s="122">
        <v>171</v>
      </c>
      <c r="E17" s="122">
        <v>171</v>
      </c>
      <c r="F17" s="121">
        <f t="shared" si="0"/>
        <v>-99.276955602537001</v>
      </c>
      <c r="G17" s="117" t="s">
        <v>30</v>
      </c>
      <c r="H17" s="128">
        <v>109284</v>
      </c>
      <c r="I17" s="128">
        <v>128048</v>
      </c>
      <c r="J17" s="128">
        <v>95911</v>
      </c>
      <c r="K17" s="128">
        <v>95911</v>
      </c>
      <c r="L17" s="121">
        <f t="shared" si="2"/>
        <v>6.7124324083757987</v>
      </c>
      <c r="M17" s="124"/>
      <c r="N17" s="132">
        <f t="shared" si="5"/>
        <v>171</v>
      </c>
      <c r="O17" s="122">
        <v>23650</v>
      </c>
      <c r="P17" s="128">
        <v>89878</v>
      </c>
      <c r="R17" s="125">
        <v>43775</v>
      </c>
      <c r="S17" s="124">
        <f t="shared" si="4"/>
        <v>52136</v>
      </c>
    </row>
    <row r="18" spans="1:19" ht="20.25" customHeight="1">
      <c r="A18" s="117" t="s">
        <v>33</v>
      </c>
      <c r="B18" s="122">
        <v>161656</v>
      </c>
      <c r="C18" s="122">
        <v>161656</v>
      </c>
      <c r="D18" s="122">
        <v>252062</v>
      </c>
      <c r="E18" s="122">
        <v>252062</v>
      </c>
      <c r="F18" s="121">
        <f t="shared" si="0"/>
        <v>68.815634376339474</v>
      </c>
      <c r="G18" s="117" t="s">
        <v>32</v>
      </c>
      <c r="H18" s="128">
        <v>15258</v>
      </c>
      <c r="I18" s="128">
        <v>20535</v>
      </c>
      <c r="J18" s="128">
        <v>14533</v>
      </c>
      <c r="K18" s="128">
        <v>14533</v>
      </c>
      <c r="L18" s="121">
        <f t="shared" si="2"/>
        <v>-64.860486483872521</v>
      </c>
      <c r="M18" s="124"/>
      <c r="N18" s="132">
        <f t="shared" si="5"/>
        <v>252062</v>
      </c>
      <c r="O18" s="122">
        <v>149312</v>
      </c>
      <c r="P18" s="128">
        <v>41358</v>
      </c>
      <c r="R18" s="125">
        <v>2033</v>
      </c>
      <c r="S18" s="124">
        <f t="shared" si="4"/>
        <v>12500</v>
      </c>
    </row>
    <row r="19" spans="1:19" ht="20.25" customHeight="1">
      <c r="A19" s="117" t="s">
        <v>534</v>
      </c>
      <c r="B19" s="122">
        <v>109</v>
      </c>
      <c r="C19" s="122">
        <v>109</v>
      </c>
      <c r="D19" s="122">
        <v>66</v>
      </c>
      <c r="E19" s="122">
        <v>67</v>
      </c>
      <c r="F19" s="121">
        <f t="shared" si="0"/>
        <v>3.0769230769230771</v>
      </c>
      <c r="G19" s="117" t="s">
        <v>34</v>
      </c>
      <c r="H19" s="128">
        <v>21110</v>
      </c>
      <c r="I19" s="128">
        <v>19054</v>
      </c>
      <c r="J19" s="128">
        <v>16974</v>
      </c>
      <c r="K19" s="128">
        <v>16974</v>
      </c>
      <c r="L19" s="121">
        <f t="shared" si="2"/>
        <v>-2.6664372957164972</v>
      </c>
      <c r="M19" s="124"/>
      <c r="N19" s="132">
        <f t="shared" si="5"/>
        <v>67</v>
      </c>
      <c r="O19" s="122">
        <v>65</v>
      </c>
      <c r="P19" s="128">
        <v>17439</v>
      </c>
      <c r="R19" s="125">
        <v>0</v>
      </c>
      <c r="S19" s="124">
        <f t="shared" si="4"/>
        <v>16974</v>
      </c>
    </row>
    <row r="20" spans="1:19" ht="20.25" customHeight="1">
      <c r="A20" s="117" t="s">
        <v>582</v>
      </c>
      <c r="B20" s="122">
        <v>250</v>
      </c>
      <c r="C20" s="122">
        <v>250</v>
      </c>
      <c r="D20" s="122"/>
      <c r="E20" s="122"/>
      <c r="F20" s="121">
        <f t="shared" si="0"/>
        <v>-100</v>
      </c>
      <c r="G20" s="117" t="s">
        <v>36</v>
      </c>
      <c r="H20" s="128">
        <v>11016</v>
      </c>
      <c r="I20" s="128">
        <v>10038</v>
      </c>
      <c r="J20" s="128">
        <v>7880</v>
      </c>
      <c r="K20" s="128">
        <v>7880</v>
      </c>
      <c r="L20" s="121">
        <f t="shared" si="2"/>
        <v>49.610784127586861</v>
      </c>
      <c r="M20" s="124"/>
      <c r="N20" s="132">
        <f t="shared" si="5"/>
        <v>0</v>
      </c>
      <c r="O20" s="122">
        <v>248</v>
      </c>
      <c r="P20" s="128">
        <v>5267</v>
      </c>
      <c r="R20" s="125">
        <v>109</v>
      </c>
      <c r="S20" s="124">
        <f t="shared" si="4"/>
        <v>7771</v>
      </c>
    </row>
    <row r="21" spans="1:19" ht="20.25" customHeight="1">
      <c r="A21" s="117" t="s">
        <v>35</v>
      </c>
      <c r="B21" s="122">
        <f>SUM(B22:B28)</f>
        <v>75766</v>
      </c>
      <c r="C21" s="122">
        <f>SUM(C22:C28)</f>
        <v>75766</v>
      </c>
      <c r="D21" s="122">
        <f>SUM(D22:D28)</f>
        <v>65142</v>
      </c>
      <c r="E21" s="122">
        <f>SUM(E22:E28)</f>
        <v>65142</v>
      </c>
      <c r="F21" s="121">
        <f t="shared" si="0"/>
        <v>-34.044772039243874</v>
      </c>
      <c r="G21" s="117" t="s">
        <v>583</v>
      </c>
      <c r="H21" s="128">
        <v>4368</v>
      </c>
      <c r="I21" s="128">
        <v>4406</v>
      </c>
      <c r="J21" s="128">
        <v>7340</v>
      </c>
      <c r="K21" s="128">
        <v>7340</v>
      </c>
      <c r="L21" s="121">
        <f t="shared" si="2"/>
        <v>156.46401118099232</v>
      </c>
      <c r="M21" s="124"/>
      <c r="N21" s="132">
        <f t="shared" si="5"/>
        <v>65142</v>
      </c>
      <c r="O21" s="122">
        <f>SUM(O22:O28)</f>
        <v>98767</v>
      </c>
      <c r="P21" s="128">
        <v>2862</v>
      </c>
      <c r="R21" s="125">
        <v>0</v>
      </c>
      <c r="S21" s="124">
        <f t="shared" si="4"/>
        <v>7340</v>
      </c>
    </row>
    <row r="22" spans="1:19" ht="20.25" customHeight="1">
      <c r="A22" s="117" t="s">
        <v>37</v>
      </c>
      <c r="B22" s="122">
        <v>25097</v>
      </c>
      <c r="C22" s="122">
        <v>25097</v>
      </c>
      <c r="D22" s="122">
        <v>27056</v>
      </c>
      <c r="E22" s="122">
        <v>27056</v>
      </c>
      <c r="F22" s="121">
        <f t="shared" si="0"/>
        <v>16.540317022742936</v>
      </c>
      <c r="G22" s="117" t="s">
        <v>66</v>
      </c>
      <c r="H22" s="128"/>
      <c r="I22" s="128">
        <v>0</v>
      </c>
      <c r="J22" s="128">
        <v>0</v>
      </c>
      <c r="K22" s="128">
        <v>0</v>
      </c>
      <c r="L22" s="121"/>
      <c r="M22" s="124"/>
      <c r="N22" s="132">
        <f t="shared" si="5"/>
        <v>27056</v>
      </c>
      <c r="O22" s="122">
        <v>23216</v>
      </c>
      <c r="P22" s="128"/>
      <c r="R22" s="125">
        <v>0</v>
      </c>
      <c r="S22" s="124">
        <f t="shared" si="4"/>
        <v>0</v>
      </c>
    </row>
    <row r="23" spans="1:19" ht="20.25" customHeight="1">
      <c r="A23" s="117" t="s">
        <v>39</v>
      </c>
      <c r="B23" s="122">
        <v>1226</v>
      </c>
      <c r="C23" s="122">
        <v>1226</v>
      </c>
      <c r="D23" s="122">
        <v>1719</v>
      </c>
      <c r="E23" s="122">
        <v>1719</v>
      </c>
      <c r="F23" s="121">
        <f t="shared" si="0"/>
        <v>50.26223776223776</v>
      </c>
      <c r="G23" s="117" t="s">
        <v>38</v>
      </c>
      <c r="H23" s="128">
        <v>7102</v>
      </c>
      <c r="I23" s="128">
        <v>7029</v>
      </c>
      <c r="J23" s="128">
        <v>5109</v>
      </c>
      <c r="K23" s="128">
        <v>5109</v>
      </c>
      <c r="L23" s="121">
        <f t="shared" si="2"/>
        <v>-71.77036136589679</v>
      </c>
      <c r="M23" s="124"/>
      <c r="N23" s="132">
        <f t="shared" si="5"/>
        <v>1719</v>
      </c>
      <c r="O23" s="122">
        <v>1144</v>
      </c>
      <c r="P23" s="128">
        <v>18098</v>
      </c>
      <c r="R23" s="125">
        <v>1033</v>
      </c>
      <c r="S23" s="124">
        <f t="shared" si="4"/>
        <v>4076</v>
      </c>
    </row>
    <row r="24" spans="1:19" ht="20.25" customHeight="1">
      <c r="A24" s="117" t="s">
        <v>41</v>
      </c>
      <c r="B24" s="122">
        <v>19028</v>
      </c>
      <c r="C24" s="122">
        <v>19028</v>
      </c>
      <c r="D24" s="122">
        <v>14630</v>
      </c>
      <c r="E24" s="122">
        <v>14630</v>
      </c>
      <c r="F24" s="121">
        <f t="shared" si="0"/>
        <v>-60.415595660055729</v>
      </c>
      <c r="G24" s="117" t="s">
        <v>40</v>
      </c>
      <c r="H24" s="128">
        <v>80369</v>
      </c>
      <c r="I24" s="128">
        <v>93398</v>
      </c>
      <c r="J24" s="128">
        <v>52836</v>
      </c>
      <c r="K24" s="128">
        <v>52836</v>
      </c>
      <c r="L24" s="121">
        <f t="shared" si="2"/>
        <v>82.602384655261801</v>
      </c>
      <c r="M24" s="124"/>
      <c r="N24" s="132">
        <f t="shared" si="5"/>
        <v>14630</v>
      </c>
      <c r="O24" s="122">
        <v>36959</v>
      </c>
      <c r="P24" s="128">
        <v>28935</v>
      </c>
      <c r="R24" s="125">
        <v>2015</v>
      </c>
      <c r="S24" s="124">
        <f t="shared" si="4"/>
        <v>50821</v>
      </c>
    </row>
    <row r="25" spans="1:19" ht="20.25" customHeight="1">
      <c r="A25" s="117" t="s">
        <v>43</v>
      </c>
      <c r="B25" s="122">
        <v>20304</v>
      </c>
      <c r="C25" s="122">
        <v>20304</v>
      </c>
      <c r="D25" s="122">
        <v>19629</v>
      </c>
      <c r="E25" s="122">
        <v>19629</v>
      </c>
      <c r="F25" s="121">
        <f t="shared" si="0"/>
        <v>-38.32013574660634</v>
      </c>
      <c r="G25" s="117" t="s">
        <v>42</v>
      </c>
      <c r="H25" s="128">
        <v>1726</v>
      </c>
      <c r="I25" s="128">
        <v>1747</v>
      </c>
      <c r="J25" s="128">
        <v>2003</v>
      </c>
      <c r="K25" s="128">
        <v>2003</v>
      </c>
      <c r="L25" s="121">
        <f t="shared" si="2"/>
        <v>21.836982968369831</v>
      </c>
      <c r="M25" s="124">
        <v>807</v>
      </c>
      <c r="N25" s="132">
        <f t="shared" si="5"/>
        <v>18822</v>
      </c>
      <c r="O25" s="122">
        <v>31824</v>
      </c>
      <c r="P25" s="128">
        <v>1644</v>
      </c>
      <c r="R25" s="125">
        <v>0</v>
      </c>
      <c r="S25" s="124">
        <f t="shared" si="4"/>
        <v>2003</v>
      </c>
    </row>
    <row r="26" spans="1:19" ht="20.25" customHeight="1">
      <c r="A26" s="117" t="s">
        <v>45</v>
      </c>
      <c r="B26" s="122">
        <v>9526</v>
      </c>
      <c r="C26" s="122">
        <v>9526</v>
      </c>
      <c r="D26" s="122"/>
      <c r="E26" s="122"/>
      <c r="F26" s="121">
        <f t="shared" si="0"/>
        <v>-100</v>
      </c>
      <c r="G26" s="117" t="s">
        <v>584</v>
      </c>
      <c r="H26" s="128">
        <v>16160</v>
      </c>
      <c r="I26" s="128">
        <v>16678</v>
      </c>
      <c r="J26" s="128">
        <v>15832</v>
      </c>
      <c r="K26" s="128">
        <v>15832</v>
      </c>
      <c r="L26" s="121">
        <f t="shared" si="2"/>
        <v>-5.8851503982879558</v>
      </c>
      <c r="M26" s="124"/>
      <c r="N26" s="132">
        <f t="shared" si="5"/>
        <v>0</v>
      </c>
      <c r="O26" s="122">
        <v>4916</v>
      </c>
      <c r="P26" s="128">
        <v>16822</v>
      </c>
      <c r="R26" s="125">
        <v>4383</v>
      </c>
      <c r="S26" s="124">
        <f t="shared" si="4"/>
        <v>11449</v>
      </c>
    </row>
    <row r="27" spans="1:19" ht="20.25" customHeight="1">
      <c r="A27" s="117" t="s">
        <v>47</v>
      </c>
      <c r="B27" s="122">
        <v>75</v>
      </c>
      <c r="C27" s="122">
        <v>75</v>
      </c>
      <c r="D27" s="122">
        <v>88</v>
      </c>
      <c r="E27" s="122">
        <v>88</v>
      </c>
      <c r="F27" s="121">
        <f t="shared" si="0"/>
        <v>17.333333333333336</v>
      </c>
      <c r="G27" s="117" t="s">
        <v>587</v>
      </c>
      <c r="H27" s="128">
        <v>31932</v>
      </c>
      <c r="I27" s="128">
        <v>24689</v>
      </c>
      <c r="J27" s="128"/>
      <c r="K27" s="128"/>
      <c r="L27" s="121"/>
      <c r="M27" s="124"/>
      <c r="N27" s="132">
        <f t="shared" si="5"/>
        <v>88</v>
      </c>
      <c r="O27" s="122">
        <v>75</v>
      </c>
      <c r="P27" s="128"/>
      <c r="R27" s="125">
        <v>0</v>
      </c>
      <c r="S27" s="124">
        <f t="shared" si="4"/>
        <v>0</v>
      </c>
    </row>
    <row r="28" spans="1:19" ht="20.25" customHeight="1">
      <c r="A28" s="117" t="s">
        <v>48</v>
      </c>
      <c r="B28" s="122">
        <v>510</v>
      </c>
      <c r="C28" s="122">
        <v>510</v>
      </c>
      <c r="D28" s="122">
        <v>2020</v>
      </c>
      <c r="E28" s="122">
        <v>2020</v>
      </c>
      <c r="F28" s="121">
        <f t="shared" si="0"/>
        <v>219.11532385466032</v>
      </c>
      <c r="G28" s="117" t="s">
        <v>44</v>
      </c>
      <c r="H28" s="128">
        <v>59317</v>
      </c>
      <c r="I28" s="128">
        <v>378</v>
      </c>
      <c r="J28" s="128">
        <v>35</v>
      </c>
      <c r="K28" s="128">
        <v>35</v>
      </c>
      <c r="L28" s="121">
        <f t="shared" si="2"/>
        <v>-92.569002123142255</v>
      </c>
      <c r="M28" s="124">
        <v>35</v>
      </c>
      <c r="N28" s="132">
        <f t="shared" si="5"/>
        <v>1985</v>
      </c>
      <c r="O28" s="122">
        <v>633</v>
      </c>
      <c r="P28" s="128">
        <v>471</v>
      </c>
      <c r="R28" s="125">
        <v>0</v>
      </c>
      <c r="S28" s="124">
        <f t="shared" si="4"/>
        <v>35</v>
      </c>
    </row>
    <row r="29" spans="1:19" ht="20.25" customHeight="1">
      <c r="A29" s="144" t="s">
        <v>53</v>
      </c>
      <c r="B29" s="120">
        <f>B30+B34+B35+B37+B36</f>
        <v>722338</v>
      </c>
      <c r="C29" s="120">
        <f>C30+C34+C35+C37+C36</f>
        <v>822602</v>
      </c>
      <c r="D29" s="120">
        <f>D30+D34+D35+D37+D36</f>
        <v>851233</v>
      </c>
      <c r="E29" s="120">
        <f>E30+E34+E35+E37+E36</f>
        <v>850056</v>
      </c>
      <c r="F29" s="121">
        <f t="shared" si="0"/>
        <v>-6.5270602827755013</v>
      </c>
      <c r="G29" s="117" t="s">
        <v>46</v>
      </c>
      <c r="H29" s="128">
        <v>22884</v>
      </c>
      <c r="I29" s="128">
        <v>24178</v>
      </c>
      <c r="J29" s="128">
        <v>23767</v>
      </c>
      <c r="K29" s="128">
        <v>23767</v>
      </c>
      <c r="L29" s="121">
        <f t="shared" si="2"/>
        <v>6.2497205954669406</v>
      </c>
      <c r="M29" s="124"/>
      <c r="N29" s="132">
        <f t="shared" si="5"/>
        <v>850056</v>
      </c>
      <c r="O29" s="120">
        <f>O30+O34+O35+O37+O36</f>
        <v>909414</v>
      </c>
      <c r="P29" s="128">
        <v>22369</v>
      </c>
      <c r="R29" s="125">
        <v>0</v>
      </c>
      <c r="S29" s="124">
        <f t="shared" si="4"/>
        <v>23767</v>
      </c>
    </row>
    <row r="30" spans="1:19" ht="20.25" customHeight="1">
      <c r="A30" s="146" t="s">
        <v>55</v>
      </c>
      <c r="B30" s="122">
        <f>SUM(B31:B33)</f>
        <v>322855</v>
      </c>
      <c r="C30" s="122">
        <f>SUM(C31:C33)</f>
        <v>352320</v>
      </c>
      <c r="D30" s="122">
        <f>SUM(D31:D33)</f>
        <v>379840</v>
      </c>
      <c r="E30" s="122">
        <f>SUM(E31:E33)</f>
        <v>381191</v>
      </c>
      <c r="F30" s="121">
        <f t="shared" si="0"/>
        <v>-20.57991366091073</v>
      </c>
      <c r="G30" s="117" t="s">
        <v>67</v>
      </c>
      <c r="H30" s="128">
        <v>6</v>
      </c>
      <c r="I30" s="128">
        <v>6</v>
      </c>
      <c r="J30" s="128">
        <v>6</v>
      </c>
      <c r="K30" s="128">
        <v>6</v>
      </c>
      <c r="L30" s="121">
        <f t="shared" si="2"/>
        <v>20</v>
      </c>
      <c r="M30" s="124"/>
      <c r="O30" s="122">
        <f>SUM(O31:O33)</f>
        <v>479968</v>
      </c>
      <c r="P30" s="128">
        <v>5</v>
      </c>
      <c r="R30" s="125">
        <v>0</v>
      </c>
      <c r="S30" s="124">
        <f>K30-R30</f>
        <v>6</v>
      </c>
    </row>
    <row r="31" spans="1:19" ht="20.25" customHeight="1">
      <c r="A31" s="40" t="s">
        <v>57</v>
      </c>
      <c r="B31" s="122">
        <v>78545</v>
      </c>
      <c r="C31" s="122">
        <v>78552</v>
      </c>
      <c r="D31" s="122">
        <v>78545</v>
      </c>
      <c r="E31" s="122">
        <v>78545</v>
      </c>
      <c r="F31" s="121">
        <f t="shared" si="0"/>
        <v>0</v>
      </c>
      <c r="G31" s="144" t="s">
        <v>54</v>
      </c>
      <c r="H31" s="127">
        <f>H32+H34+H35+H36+H37</f>
        <v>197275</v>
      </c>
      <c r="I31" s="127">
        <f t="shared" ref="I31:K31" si="6">I32+I34+I35+I36+I37</f>
        <v>197275</v>
      </c>
      <c r="J31" s="127">
        <f t="shared" si="6"/>
        <v>425300</v>
      </c>
      <c r="K31" s="127">
        <f t="shared" si="6"/>
        <v>424124</v>
      </c>
      <c r="L31" s="121">
        <f t="shared" si="2"/>
        <v>0.65573225808748314</v>
      </c>
      <c r="M31" s="124"/>
      <c r="O31" s="122">
        <v>78545</v>
      </c>
      <c r="P31" s="127">
        <f t="shared" ref="P31" si="7">P32+P34+P35+P36+P37</f>
        <v>421361</v>
      </c>
    </row>
    <row r="32" spans="1:19" ht="20.25" customHeight="1">
      <c r="A32" s="40" t="s">
        <v>59</v>
      </c>
      <c r="B32" s="122">
        <v>207495</v>
      </c>
      <c r="C32" s="122">
        <v>213517</v>
      </c>
      <c r="D32" s="122">
        <v>227878</v>
      </c>
      <c r="E32" s="122">
        <v>227878</v>
      </c>
      <c r="F32" s="121">
        <f t="shared" si="0"/>
        <v>-20.557649199747601</v>
      </c>
      <c r="G32" s="117" t="s">
        <v>56</v>
      </c>
      <c r="H32" s="129">
        <f>H33</f>
        <v>100000</v>
      </c>
      <c r="I32" s="129">
        <f>I33</f>
        <v>100000</v>
      </c>
      <c r="J32" s="129">
        <f>J33</f>
        <v>81875</v>
      </c>
      <c r="K32" s="129">
        <f>K33</f>
        <v>82018</v>
      </c>
      <c r="L32" s="121">
        <f t="shared" si="2"/>
        <v>-32.023272775493965</v>
      </c>
      <c r="M32" s="124"/>
      <c r="O32" s="122">
        <v>286847</v>
      </c>
      <c r="P32" s="129">
        <f>P33</f>
        <v>120656</v>
      </c>
    </row>
    <row r="33" spans="1:16" ht="20.25" customHeight="1">
      <c r="A33" s="40" t="s">
        <v>61</v>
      </c>
      <c r="B33" s="122">
        <v>36815</v>
      </c>
      <c r="C33" s="122">
        <v>60251</v>
      </c>
      <c r="D33" s="122">
        <v>73417</v>
      </c>
      <c r="E33" s="122">
        <v>74768</v>
      </c>
      <c r="F33" s="121">
        <f t="shared" si="0"/>
        <v>-34.743750872783131</v>
      </c>
      <c r="G33" s="117" t="s">
        <v>58</v>
      </c>
      <c r="H33" s="129">
        <v>100000</v>
      </c>
      <c r="I33" s="129">
        <v>100000</v>
      </c>
      <c r="J33" s="129">
        <v>81875</v>
      </c>
      <c r="K33" s="129">
        <v>82018</v>
      </c>
      <c r="L33" s="121">
        <f t="shared" si="2"/>
        <v>-32.023272775493965</v>
      </c>
      <c r="M33" s="124"/>
      <c r="O33" s="122">
        <v>114576</v>
      </c>
      <c r="P33" s="129">
        <v>120656</v>
      </c>
    </row>
    <row r="34" spans="1:16" ht="20.25" customHeight="1">
      <c r="A34" s="117" t="s">
        <v>63</v>
      </c>
      <c r="B34" s="122">
        <v>95000</v>
      </c>
      <c r="C34" s="122">
        <v>115000</v>
      </c>
      <c r="D34" s="122">
        <v>115000</v>
      </c>
      <c r="E34" s="122">
        <v>115000</v>
      </c>
      <c r="F34" s="121">
        <f>(E34-O34)/O34*100</f>
        <v>1.5004413062665489</v>
      </c>
      <c r="G34" s="117" t="s">
        <v>227</v>
      </c>
      <c r="H34" s="129">
        <v>97275</v>
      </c>
      <c r="I34" s="129">
        <v>97275</v>
      </c>
      <c r="J34" s="129">
        <v>97116</v>
      </c>
      <c r="K34" s="129">
        <v>97116</v>
      </c>
      <c r="L34" s="121">
        <f t="shared" si="2"/>
        <v>21.728231032451337</v>
      </c>
      <c r="M34" s="124"/>
      <c r="O34" s="122">
        <v>113300</v>
      </c>
      <c r="P34" s="129">
        <v>79781</v>
      </c>
    </row>
    <row r="35" spans="1:16" ht="20.25" customHeight="1">
      <c r="A35" s="147" t="s">
        <v>65</v>
      </c>
      <c r="B35" s="122">
        <v>119198</v>
      </c>
      <c r="C35" s="122">
        <v>119198</v>
      </c>
      <c r="D35" s="122">
        <v>119198</v>
      </c>
      <c r="E35" s="122">
        <v>119198</v>
      </c>
      <c r="F35" s="121">
        <f t="shared" si="0"/>
        <v>10.199138361407465</v>
      </c>
      <c r="G35" s="117" t="s">
        <v>62</v>
      </c>
      <c r="H35" s="129"/>
      <c r="I35" s="129"/>
      <c r="J35" s="129">
        <v>154568</v>
      </c>
      <c r="K35" s="129">
        <v>154522</v>
      </c>
      <c r="L35" s="121">
        <f t="shared" si="2"/>
        <v>29.634725414855957</v>
      </c>
      <c r="M35" s="124"/>
      <c r="O35" s="122">
        <v>108166</v>
      </c>
      <c r="P35" s="129">
        <v>119198</v>
      </c>
    </row>
    <row r="36" spans="1:16" ht="20.25" customHeight="1">
      <c r="A36" s="148" t="s">
        <v>82</v>
      </c>
      <c r="B36" s="123">
        <v>86413</v>
      </c>
      <c r="C36" s="122">
        <v>137212</v>
      </c>
      <c r="D36" s="123">
        <v>138323</v>
      </c>
      <c r="E36" s="123">
        <v>135795</v>
      </c>
      <c r="F36" s="121">
        <f t="shared" si="0"/>
        <v>-1.818379003687369</v>
      </c>
      <c r="G36" s="117" t="s">
        <v>906</v>
      </c>
      <c r="H36" s="129"/>
      <c r="I36" s="129"/>
      <c r="J36" s="129">
        <v>89213</v>
      </c>
      <c r="K36" s="129">
        <v>90468</v>
      </c>
      <c r="L36" s="121">
        <f t="shared" si="2"/>
        <v>-8.4998786309571965</v>
      </c>
      <c r="M36" s="124"/>
      <c r="O36" s="123">
        <v>138310</v>
      </c>
      <c r="P36" s="129">
        <v>98872</v>
      </c>
    </row>
    <row r="37" spans="1:16" ht="20.25" customHeight="1">
      <c r="A37" s="117" t="s">
        <v>905</v>
      </c>
      <c r="B37" s="122">
        <v>98872</v>
      </c>
      <c r="C37" s="122">
        <v>98872</v>
      </c>
      <c r="D37" s="122">
        <v>98872</v>
      </c>
      <c r="E37" s="122">
        <v>98872</v>
      </c>
      <c r="F37" s="121">
        <f t="shared" si="0"/>
        <v>41.914740921487009</v>
      </c>
      <c r="G37" s="117" t="s">
        <v>743</v>
      </c>
      <c r="H37" s="129"/>
      <c r="I37" s="129"/>
      <c r="J37" s="129">
        <v>2528</v>
      </c>
      <c r="K37" s="129"/>
      <c r="L37" s="121">
        <f t="shared" si="2"/>
        <v>-100</v>
      </c>
      <c r="M37" s="124"/>
      <c r="O37" s="122">
        <v>69670</v>
      </c>
      <c r="P37" s="129">
        <v>2854</v>
      </c>
    </row>
    <row r="38" spans="1:16">
      <c r="B38" s="124"/>
      <c r="D38" s="124"/>
      <c r="E38" s="124"/>
      <c r="G38" s="130"/>
      <c r="H38" s="130"/>
      <c r="M38" s="125"/>
    </row>
    <row r="39" spans="1:16">
      <c r="B39" s="124"/>
      <c r="C39" s="124"/>
      <c r="G39" s="130"/>
      <c r="H39" s="130"/>
      <c r="M39" s="125"/>
    </row>
    <row r="41" spans="1:16">
      <c r="D41" s="124"/>
      <c r="E41" s="124"/>
    </row>
    <row r="42" spans="1:16">
      <c r="D42" s="124"/>
      <c r="E42" s="124"/>
      <c r="H42" s="124"/>
      <c r="I42" s="124"/>
      <c r="J42" s="124"/>
      <c r="K42" s="124"/>
    </row>
    <row r="45" spans="1:16">
      <c r="D45" s="124"/>
      <c r="E45" s="124"/>
    </row>
  </sheetData>
  <mergeCells count="2">
    <mergeCell ref="A1:L1"/>
    <mergeCell ref="J2:K2"/>
  </mergeCells>
  <phoneticPr fontId="3" type="noConversion"/>
  <printOptions horizontalCentered="1"/>
  <pageMargins left="0.51181102362204722" right="0.51181102362204722" top="0.44" bottom="0.52" header="0.23" footer="0.31496062992125984"/>
  <pageSetup paperSize="9" firstPageNumber="2" orientation="portrait" useFirstPageNumber="1" r:id="rId1"/>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showZeros="0" workbookViewId="0">
      <selection sqref="A1:L1"/>
    </sheetView>
  </sheetViews>
  <sheetFormatPr defaultRowHeight="14.25"/>
  <cols>
    <col min="1" max="1" width="13.125" style="125" customWidth="1"/>
    <col min="2" max="5" width="6.875" style="125" customWidth="1"/>
    <col min="6" max="6" width="5.5" style="125" customWidth="1"/>
    <col min="7" max="7" width="13.125" style="125" customWidth="1"/>
    <col min="8" max="11" width="6.875" style="125" customWidth="1"/>
    <col min="12" max="12" width="5.5" style="125" customWidth="1"/>
    <col min="13" max="18" width="9" style="125" hidden="1" customWidth="1"/>
    <col min="19" max="19" width="9" style="125" customWidth="1"/>
    <col min="20" max="226" width="9" style="125"/>
    <col min="227" max="227" width="25.5" style="125" customWidth="1"/>
    <col min="228" max="228" width="8.5" style="125" bestFit="1" customWidth="1"/>
    <col min="229" max="229" width="9.5" style="125" bestFit="1" customWidth="1"/>
    <col min="230" max="230" width="6.75" style="125" bestFit="1" customWidth="1"/>
    <col min="231" max="231" width="22.25" style="125" bestFit="1" customWidth="1"/>
    <col min="232" max="233" width="9.5" style="125" bestFit="1" customWidth="1"/>
    <col min="234" max="234" width="7.375" style="125" bestFit="1" customWidth="1"/>
    <col min="235" max="235" width="12.625" style="125" bestFit="1" customWidth="1"/>
    <col min="236" max="482" width="9" style="125"/>
    <col min="483" max="483" width="25.5" style="125" customWidth="1"/>
    <col min="484" max="484" width="8.5" style="125" bestFit="1" customWidth="1"/>
    <col min="485" max="485" width="9.5" style="125" bestFit="1" customWidth="1"/>
    <col min="486" max="486" width="6.75" style="125" bestFit="1" customWidth="1"/>
    <col min="487" max="487" width="22.25" style="125" bestFit="1" customWidth="1"/>
    <col min="488" max="489" width="9.5" style="125" bestFit="1" customWidth="1"/>
    <col min="490" max="490" width="7.375" style="125" bestFit="1" customWidth="1"/>
    <col min="491" max="491" width="12.625" style="125" bestFit="1" customWidth="1"/>
    <col min="492" max="738" width="9" style="125"/>
    <col min="739" max="739" width="25.5" style="125" customWidth="1"/>
    <col min="740" max="740" width="8.5" style="125" bestFit="1" customWidth="1"/>
    <col min="741" max="741" width="9.5" style="125" bestFit="1" customWidth="1"/>
    <col min="742" max="742" width="6.75" style="125" bestFit="1" customWidth="1"/>
    <col min="743" max="743" width="22.25" style="125" bestFit="1" customWidth="1"/>
    <col min="744" max="745" width="9.5" style="125" bestFit="1" customWidth="1"/>
    <col min="746" max="746" width="7.375" style="125" bestFit="1" customWidth="1"/>
    <col min="747" max="747" width="12.625" style="125" bestFit="1" customWidth="1"/>
    <col min="748" max="994" width="9" style="125"/>
    <col min="995" max="995" width="25.5" style="125" customWidth="1"/>
    <col min="996" max="996" width="8.5" style="125" bestFit="1" customWidth="1"/>
    <col min="997" max="997" width="9.5" style="125" bestFit="1" customWidth="1"/>
    <col min="998" max="998" width="6.75" style="125" bestFit="1" customWidth="1"/>
    <col min="999" max="999" width="22.25" style="125" bestFit="1" customWidth="1"/>
    <col min="1000" max="1001" width="9.5" style="125" bestFit="1" customWidth="1"/>
    <col min="1002" max="1002" width="7.375" style="125" bestFit="1" customWidth="1"/>
    <col min="1003" max="1003" width="12.625" style="125" bestFit="1" customWidth="1"/>
    <col min="1004" max="1250" width="9" style="125"/>
    <col min="1251" max="1251" width="25.5" style="125" customWidth="1"/>
    <col min="1252" max="1252" width="8.5" style="125" bestFit="1" customWidth="1"/>
    <col min="1253" max="1253" width="9.5" style="125" bestFit="1" customWidth="1"/>
    <col min="1254" max="1254" width="6.75" style="125" bestFit="1" customWidth="1"/>
    <col min="1255" max="1255" width="22.25" style="125" bestFit="1" customWidth="1"/>
    <col min="1256" max="1257" width="9.5" style="125" bestFit="1" customWidth="1"/>
    <col min="1258" max="1258" width="7.375" style="125" bestFit="1" customWidth="1"/>
    <col min="1259" max="1259" width="12.625" style="125" bestFit="1" customWidth="1"/>
    <col min="1260" max="1506" width="9" style="125"/>
    <col min="1507" max="1507" width="25.5" style="125" customWidth="1"/>
    <col min="1508" max="1508" width="8.5" style="125" bestFit="1" customWidth="1"/>
    <col min="1509" max="1509" width="9.5" style="125" bestFit="1" customWidth="1"/>
    <col min="1510" max="1510" width="6.75" style="125" bestFit="1" customWidth="1"/>
    <col min="1511" max="1511" width="22.25" style="125" bestFit="1" customWidth="1"/>
    <col min="1512" max="1513" width="9.5" style="125" bestFit="1" customWidth="1"/>
    <col min="1514" max="1514" width="7.375" style="125" bestFit="1" customWidth="1"/>
    <col min="1515" max="1515" width="12.625" style="125" bestFit="1" customWidth="1"/>
    <col min="1516" max="1762" width="9" style="125"/>
    <col min="1763" max="1763" width="25.5" style="125" customWidth="1"/>
    <col min="1764" max="1764" width="8.5" style="125" bestFit="1" customWidth="1"/>
    <col min="1765" max="1765" width="9.5" style="125" bestFit="1" customWidth="1"/>
    <col min="1766" max="1766" width="6.75" style="125" bestFit="1" customWidth="1"/>
    <col min="1767" max="1767" width="22.25" style="125" bestFit="1" customWidth="1"/>
    <col min="1768" max="1769" width="9.5" style="125" bestFit="1" customWidth="1"/>
    <col min="1770" max="1770" width="7.375" style="125" bestFit="1" customWidth="1"/>
    <col min="1771" max="1771" width="12.625" style="125" bestFit="1" customWidth="1"/>
    <col min="1772" max="2018" width="9" style="125"/>
    <col min="2019" max="2019" width="25.5" style="125" customWidth="1"/>
    <col min="2020" max="2020" width="8.5" style="125" bestFit="1" customWidth="1"/>
    <col min="2021" max="2021" width="9.5" style="125" bestFit="1" customWidth="1"/>
    <col min="2022" max="2022" width="6.75" style="125" bestFit="1" customWidth="1"/>
    <col min="2023" max="2023" width="22.25" style="125" bestFit="1" customWidth="1"/>
    <col min="2024" max="2025" width="9.5" style="125" bestFit="1" customWidth="1"/>
    <col min="2026" max="2026" width="7.375" style="125" bestFit="1" customWidth="1"/>
    <col min="2027" max="2027" width="12.625" style="125" bestFit="1" customWidth="1"/>
    <col min="2028" max="2274" width="9" style="125"/>
    <col min="2275" max="2275" width="25.5" style="125" customWidth="1"/>
    <col min="2276" max="2276" width="8.5" style="125" bestFit="1" customWidth="1"/>
    <col min="2277" max="2277" width="9.5" style="125" bestFit="1" customWidth="1"/>
    <col min="2278" max="2278" width="6.75" style="125" bestFit="1" customWidth="1"/>
    <col min="2279" max="2279" width="22.25" style="125" bestFit="1" customWidth="1"/>
    <col min="2280" max="2281" width="9.5" style="125" bestFit="1" customWidth="1"/>
    <col min="2282" max="2282" width="7.375" style="125" bestFit="1" customWidth="1"/>
    <col min="2283" max="2283" width="12.625" style="125" bestFit="1" customWidth="1"/>
    <col min="2284" max="2530" width="9" style="125"/>
    <col min="2531" max="2531" width="25.5" style="125" customWidth="1"/>
    <col min="2532" max="2532" width="8.5" style="125" bestFit="1" customWidth="1"/>
    <col min="2533" max="2533" width="9.5" style="125" bestFit="1" customWidth="1"/>
    <col min="2534" max="2534" width="6.75" style="125" bestFit="1" customWidth="1"/>
    <col min="2535" max="2535" width="22.25" style="125" bestFit="1" customWidth="1"/>
    <col min="2536" max="2537" width="9.5" style="125" bestFit="1" customWidth="1"/>
    <col min="2538" max="2538" width="7.375" style="125" bestFit="1" customWidth="1"/>
    <col min="2539" max="2539" width="12.625" style="125" bestFit="1" customWidth="1"/>
    <col min="2540" max="2786" width="9" style="125"/>
    <col min="2787" max="2787" width="25.5" style="125" customWidth="1"/>
    <col min="2788" max="2788" width="8.5" style="125" bestFit="1" customWidth="1"/>
    <col min="2789" max="2789" width="9.5" style="125" bestFit="1" customWidth="1"/>
    <col min="2790" max="2790" width="6.75" style="125" bestFit="1" customWidth="1"/>
    <col min="2791" max="2791" width="22.25" style="125" bestFit="1" customWidth="1"/>
    <col min="2792" max="2793" width="9.5" style="125" bestFit="1" customWidth="1"/>
    <col min="2794" max="2794" width="7.375" style="125" bestFit="1" customWidth="1"/>
    <col min="2795" max="2795" width="12.625" style="125" bestFit="1" customWidth="1"/>
    <col min="2796" max="3042" width="9" style="125"/>
    <col min="3043" max="3043" width="25.5" style="125" customWidth="1"/>
    <col min="3044" max="3044" width="8.5" style="125" bestFit="1" customWidth="1"/>
    <col min="3045" max="3045" width="9.5" style="125" bestFit="1" customWidth="1"/>
    <col min="3046" max="3046" width="6.75" style="125" bestFit="1" customWidth="1"/>
    <col min="3047" max="3047" width="22.25" style="125" bestFit="1" customWidth="1"/>
    <col min="3048" max="3049" width="9.5" style="125" bestFit="1" customWidth="1"/>
    <col min="3050" max="3050" width="7.375" style="125" bestFit="1" customWidth="1"/>
    <col min="3051" max="3051" width="12.625" style="125" bestFit="1" customWidth="1"/>
    <col min="3052" max="3298" width="9" style="125"/>
    <col min="3299" max="3299" width="25.5" style="125" customWidth="1"/>
    <col min="3300" max="3300" width="8.5" style="125" bestFit="1" customWidth="1"/>
    <col min="3301" max="3301" width="9.5" style="125" bestFit="1" customWidth="1"/>
    <col min="3302" max="3302" width="6.75" style="125" bestFit="1" customWidth="1"/>
    <col min="3303" max="3303" width="22.25" style="125" bestFit="1" customWidth="1"/>
    <col min="3304" max="3305" width="9.5" style="125" bestFit="1" customWidth="1"/>
    <col min="3306" max="3306" width="7.375" style="125" bestFit="1" customWidth="1"/>
    <col min="3307" max="3307" width="12.625" style="125" bestFit="1" customWidth="1"/>
    <col min="3308" max="3554" width="9" style="125"/>
    <col min="3555" max="3555" width="25.5" style="125" customWidth="1"/>
    <col min="3556" max="3556" width="8.5" style="125" bestFit="1" customWidth="1"/>
    <col min="3557" max="3557" width="9.5" style="125" bestFit="1" customWidth="1"/>
    <col min="3558" max="3558" width="6.75" style="125" bestFit="1" customWidth="1"/>
    <col min="3559" max="3559" width="22.25" style="125" bestFit="1" customWidth="1"/>
    <col min="3560" max="3561" width="9.5" style="125" bestFit="1" customWidth="1"/>
    <col min="3562" max="3562" width="7.375" style="125" bestFit="1" customWidth="1"/>
    <col min="3563" max="3563" width="12.625" style="125" bestFit="1" customWidth="1"/>
    <col min="3564" max="3810" width="9" style="125"/>
    <col min="3811" max="3811" width="25.5" style="125" customWidth="1"/>
    <col min="3812" max="3812" width="8.5" style="125" bestFit="1" customWidth="1"/>
    <col min="3813" max="3813" width="9.5" style="125" bestFit="1" customWidth="1"/>
    <col min="3814" max="3814" width="6.75" style="125" bestFit="1" customWidth="1"/>
    <col min="3815" max="3815" width="22.25" style="125" bestFit="1" customWidth="1"/>
    <col min="3816" max="3817" width="9.5" style="125" bestFit="1" customWidth="1"/>
    <col min="3818" max="3818" width="7.375" style="125" bestFit="1" customWidth="1"/>
    <col min="3819" max="3819" width="12.625" style="125" bestFit="1" customWidth="1"/>
    <col min="3820" max="4066" width="9" style="125"/>
    <col min="4067" max="4067" width="25.5" style="125" customWidth="1"/>
    <col min="4068" max="4068" width="8.5" style="125" bestFit="1" customWidth="1"/>
    <col min="4069" max="4069" width="9.5" style="125" bestFit="1" customWidth="1"/>
    <col min="4070" max="4070" width="6.75" style="125" bestFit="1" customWidth="1"/>
    <col min="4071" max="4071" width="22.25" style="125" bestFit="1" customWidth="1"/>
    <col min="4072" max="4073" width="9.5" style="125" bestFit="1" customWidth="1"/>
    <col min="4074" max="4074" width="7.375" style="125" bestFit="1" customWidth="1"/>
    <col min="4075" max="4075" width="12.625" style="125" bestFit="1" customWidth="1"/>
    <col min="4076" max="4322" width="9" style="125"/>
    <col min="4323" max="4323" width="25.5" style="125" customWidth="1"/>
    <col min="4324" max="4324" width="8.5" style="125" bestFit="1" customWidth="1"/>
    <col min="4325" max="4325" width="9.5" style="125" bestFit="1" customWidth="1"/>
    <col min="4326" max="4326" width="6.75" style="125" bestFit="1" customWidth="1"/>
    <col min="4327" max="4327" width="22.25" style="125" bestFit="1" customWidth="1"/>
    <col min="4328" max="4329" width="9.5" style="125" bestFit="1" customWidth="1"/>
    <col min="4330" max="4330" width="7.375" style="125" bestFit="1" customWidth="1"/>
    <col min="4331" max="4331" width="12.625" style="125" bestFit="1" customWidth="1"/>
    <col min="4332" max="4578" width="9" style="125"/>
    <col min="4579" max="4579" width="25.5" style="125" customWidth="1"/>
    <col min="4580" max="4580" width="8.5" style="125" bestFit="1" customWidth="1"/>
    <col min="4581" max="4581" width="9.5" style="125" bestFit="1" customWidth="1"/>
    <col min="4582" max="4582" width="6.75" style="125" bestFit="1" customWidth="1"/>
    <col min="4583" max="4583" width="22.25" style="125" bestFit="1" customWidth="1"/>
    <col min="4584" max="4585" width="9.5" style="125" bestFit="1" customWidth="1"/>
    <col min="4586" max="4586" width="7.375" style="125" bestFit="1" customWidth="1"/>
    <col min="4587" max="4587" width="12.625" style="125" bestFit="1" customWidth="1"/>
    <col min="4588" max="4834" width="9" style="125"/>
    <col min="4835" max="4835" width="25.5" style="125" customWidth="1"/>
    <col min="4836" max="4836" width="8.5" style="125" bestFit="1" customWidth="1"/>
    <col min="4837" max="4837" width="9.5" style="125" bestFit="1" customWidth="1"/>
    <col min="4838" max="4838" width="6.75" style="125" bestFit="1" customWidth="1"/>
    <col min="4839" max="4839" width="22.25" style="125" bestFit="1" customWidth="1"/>
    <col min="4840" max="4841" width="9.5" style="125" bestFit="1" customWidth="1"/>
    <col min="4842" max="4842" width="7.375" style="125" bestFit="1" customWidth="1"/>
    <col min="4843" max="4843" width="12.625" style="125" bestFit="1" customWidth="1"/>
    <col min="4844" max="5090" width="9" style="125"/>
    <col min="5091" max="5091" width="25.5" style="125" customWidth="1"/>
    <col min="5092" max="5092" width="8.5" style="125" bestFit="1" customWidth="1"/>
    <col min="5093" max="5093" width="9.5" style="125" bestFit="1" customWidth="1"/>
    <col min="5094" max="5094" width="6.75" style="125" bestFit="1" customWidth="1"/>
    <col min="5095" max="5095" width="22.25" style="125" bestFit="1" customWidth="1"/>
    <col min="5096" max="5097" width="9.5" style="125" bestFit="1" customWidth="1"/>
    <col min="5098" max="5098" width="7.375" style="125" bestFit="1" customWidth="1"/>
    <col min="5099" max="5099" width="12.625" style="125" bestFit="1" customWidth="1"/>
    <col min="5100" max="5346" width="9" style="125"/>
    <col min="5347" max="5347" width="25.5" style="125" customWidth="1"/>
    <col min="5348" max="5348" width="8.5" style="125" bestFit="1" customWidth="1"/>
    <col min="5349" max="5349" width="9.5" style="125" bestFit="1" customWidth="1"/>
    <col min="5350" max="5350" width="6.75" style="125" bestFit="1" customWidth="1"/>
    <col min="5351" max="5351" width="22.25" style="125" bestFit="1" customWidth="1"/>
    <col min="5352" max="5353" width="9.5" style="125" bestFit="1" customWidth="1"/>
    <col min="5354" max="5354" width="7.375" style="125" bestFit="1" customWidth="1"/>
    <col min="5355" max="5355" width="12.625" style="125" bestFit="1" customWidth="1"/>
    <col min="5356" max="5602" width="9" style="125"/>
    <col min="5603" max="5603" width="25.5" style="125" customWidth="1"/>
    <col min="5604" max="5604" width="8.5" style="125" bestFit="1" customWidth="1"/>
    <col min="5605" max="5605" width="9.5" style="125" bestFit="1" customWidth="1"/>
    <col min="5606" max="5606" width="6.75" style="125" bestFit="1" customWidth="1"/>
    <col min="5607" max="5607" width="22.25" style="125" bestFit="1" customWidth="1"/>
    <col min="5608" max="5609" width="9.5" style="125" bestFit="1" customWidth="1"/>
    <col min="5610" max="5610" width="7.375" style="125" bestFit="1" customWidth="1"/>
    <col min="5611" max="5611" width="12.625" style="125" bestFit="1" customWidth="1"/>
    <col min="5612" max="5858" width="9" style="125"/>
    <col min="5859" max="5859" width="25.5" style="125" customWidth="1"/>
    <col min="5860" max="5860" width="8.5" style="125" bestFit="1" customWidth="1"/>
    <col min="5861" max="5861" width="9.5" style="125" bestFit="1" customWidth="1"/>
    <col min="5862" max="5862" width="6.75" style="125" bestFit="1" customWidth="1"/>
    <col min="5863" max="5863" width="22.25" style="125" bestFit="1" customWidth="1"/>
    <col min="5864" max="5865" width="9.5" style="125" bestFit="1" customWidth="1"/>
    <col min="5866" max="5866" width="7.375" style="125" bestFit="1" customWidth="1"/>
    <col min="5867" max="5867" width="12.625" style="125" bestFit="1" customWidth="1"/>
    <col min="5868" max="6114" width="9" style="125"/>
    <col min="6115" max="6115" width="25.5" style="125" customWidth="1"/>
    <col min="6116" max="6116" width="8.5" style="125" bestFit="1" customWidth="1"/>
    <col min="6117" max="6117" width="9.5" style="125" bestFit="1" customWidth="1"/>
    <col min="6118" max="6118" width="6.75" style="125" bestFit="1" customWidth="1"/>
    <col min="6119" max="6119" width="22.25" style="125" bestFit="1" customWidth="1"/>
    <col min="6120" max="6121" width="9.5" style="125" bestFit="1" customWidth="1"/>
    <col min="6122" max="6122" width="7.375" style="125" bestFit="1" customWidth="1"/>
    <col min="6123" max="6123" width="12.625" style="125" bestFit="1" customWidth="1"/>
    <col min="6124" max="6370" width="9" style="125"/>
    <col min="6371" max="6371" width="25.5" style="125" customWidth="1"/>
    <col min="6372" max="6372" width="8.5" style="125" bestFit="1" customWidth="1"/>
    <col min="6373" max="6373" width="9.5" style="125" bestFit="1" customWidth="1"/>
    <col min="6374" max="6374" width="6.75" style="125" bestFit="1" customWidth="1"/>
    <col min="6375" max="6375" width="22.25" style="125" bestFit="1" customWidth="1"/>
    <col min="6376" max="6377" width="9.5" style="125" bestFit="1" customWidth="1"/>
    <col min="6378" max="6378" width="7.375" style="125" bestFit="1" customWidth="1"/>
    <col min="6379" max="6379" width="12.625" style="125" bestFit="1" customWidth="1"/>
    <col min="6380" max="6626" width="9" style="125"/>
    <col min="6627" max="6627" width="25.5" style="125" customWidth="1"/>
    <col min="6628" max="6628" width="8.5" style="125" bestFit="1" customWidth="1"/>
    <col min="6629" max="6629" width="9.5" style="125" bestFit="1" customWidth="1"/>
    <col min="6630" max="6630" width="6.75" style="125" bestFit="1" customWidth="1"/>
    <col min="6631" max="6631" width="22.25" style="125" bestFit="1" customWidth="1"/>
    <col min="6632" max="6633" width="9.5" style="125" bestFit="1" customWidth="1"/>
    <col min="6634" max="6634" width="7.375" style="125" bestFit="1" customWidth="1"/>
    <col min="6635" max="6635" width="12.625" style="125" bestFit="1" customWidth="1"/>
    <col min="6636" max="6882" width="9" style="125"/>
    <col min="6883" max="6883" width="25.5" style="125" customWidth="1"/>
    <col min="6884" max="6884" width="8.5" style="125" bestFit="1" customWidth="1"/>
    <col min="6885" max="6885" width="9.5" style="125" bestFit="1" customWidth="1"/>
    <col min="6886" max="6886" width="6.75" style="125" bestFit="1" customWidth="1"/>
    <col min="6887" max="6887" width="22.25" style="125" bestFit="1" customWidth="1"/>
    <col min="6888" max="6889" width="9.5" style="125" bestFit="1" customWidth="1"/>
    <col min="6890" max="6890" width="7.375" style="125" bestFit="1" customWidth="1"/>
    <col min="6891" max="6891" width="12.625" style="125" bestFit="1" customWidth="1"/>
    <col min="6892" max="7138" width="9" style="125"/>
    <col min="7139" max="7139" width="25.5" style="125" customWidth="1"/>
    <col min="7140" max="7140" width="8.5" style="125" bestFit="1" customWidth="1"/>
    <col min="7141" max="7141" width="9.5" style="125" bestFit="1" customWidth="1"/>
    <col min="7142" max="7142" width="6.75" style="125" bestFit="1" customWidth="1"/>
    <col min="7143" max="7143" width="22.25" style="125" bestFit="1" customWidth="1"/>
    <col min="7144" max="7145" width="9.5" style="125" bestFit="1" customWidth="1"/>
    <col min="7146" max="7146" width="7.375" style="125" bestFit="1" customWidth="1"/>
    <col min="7147" max="7147" width="12.625" style="125" bestFit="1" customWidth="1"/>
    <col min="7148" max="7394" width="9" style="125"/>
    <col min="7395" max="7395" width="25.5" style="125" customWidth="1"/>
    <col min="7396" max="7396" width="8.5" style="125" bestFit="1" customWidth="1"/>
    <col min="7397" max="7397" width="9.5" style="125" bestFit="1" customWidth="1"/>
    <col min="7398" max="7398" width="6.75" style="125" bestFit="1" customWidth="1"/>
    <col min="7399" max="7399" width="22.25" style="125" bestFit="1" customWidth="1"/>
    <col min="7400" max="7401" width="9.5" style="125" bestFit="1" customWidth="1"/>
    <col min="7402" max="7402" width="7.375" style="125" bestFit="1" customWidth="1"/>
    <col min="7403" max="7403" width="12.625" style="125" bestFit="1" customWidth="1"/>
    <col min="7404" max="7650" width="9" style="125"/>
    <col min="7651" max="7651" width="25.5" style="125" customWidth="1"/>
    <col min="7652" max="7652" width="8.5" style="125" bestFit="1" customWidth="1"/>
    <col min="7653" max="7653" width="9.5" style="125" bestFit="1" customWidth="1"/>
    <col min="7654" max="7654" width="6.75" style="125" bestFit="1" customWidth="1"/>
    <col min="7655" max="7655" width="22.25" style="125" bestFit="1" customWidth="1"/>
    <col min="7656" max="7657" width="9.5" style="125" bestFit="1" customWidth="1"/>
    <col min="7658" max="7658" width="7.375" style="125" bestFit="1" customWidth="1"/>
    <col min="7659" max="7659" width="12.625" style="125" bestFit="1" customWidth="1"/>
    <col min="7660" max="7906" width="9" style="125"/>
    <col min="7907" max="7907" width="25.5" style="125" customWidth="1"/>
    <col min="7908" max="7908" width="8.5" style="125" bestFit="1" customWidth="1"/>
    <col min="7909" max="7909" width="9.5" style="125" bestFit="1" customWidth="1"/>
    <col min="7910" max="7910" width="6.75" style="125" bestFit="1" customWidth="1"/>
    <col min="7911" max="7911" width="22.25" style="125" bestFit="1" customWidth="1"/>
    <col min="7912" max="7913" width="9.5" style="125" bestFit="1" customWidth="1"/>
    <col min="7914" max="7914" width="7.375" style="125" bestFit="1" customWidth="1"/>
    <col min="7915" max="7915" width="12.625" style="125" bestFit="1" customWidth="1"/>
    <col min="7916" max="8162" width="9" style="125"/>
    <col min="8163" max="8163" width="25.5" style="125" customWidth="1"/>
    <col min="8164" max="8164" width="8.5" style="125" bestFit="1" customWidth="1"/>
    <col min="8165" max="8165" width="9.5" style="125" bestFit="1" customWidth="1"/>
    <col min="8166" max="8166" width="6.75" style="125" bestFit="1" customWidth="1"/>
    <col min="8167" max="8167" width="22.25" style="125" bestFit="1" customWidth="1"/>
    <col min="8168" max="8169" width="9.5" style="125" bestFit="1" customWidth="1"/>
    <col min="8170" max="8170" width="7.375" style="125" bestFit="1" customWidth="1"/>
    <col min="8171" max="8171" width="12.625" style="125" bestFit="1" customWidth="1"/>
    <col min="8172" max="8418" width="9" style="125"/>
    <col min="8419" max="8419" width="25.5" style="125" customWidth="1"/>
    <col min="8420" max="8420" width="8.5" style="125" bestFit="1" customWidth="1"/>
    <col min="8421" max="8421" width="9.5" style="125" bestFit="1" customWidth="1"/>
    <col min="8422" max="8422" width="6.75" style="125" bestFit="1" customWidth="1"/>
    <col min="8423" max="8423" width="22.25" style="125" bestFit="1" customWidth="1"/>
    <col min="8424" max="8425" width="9.5" style="125" bestFit="1" customWidth="1"/>
    <col min="8426" max="8426" width="7.375" style="125" bestFit="1" customWidth="1"/>
    <col min="8427" max="8427" width="12.625" style="125" bestFit="1" customWidth="1"/>
    <col min="8428" max="8674" width="9" style="125"/>
    <col min="8675" max="8675" width="25.5" style="125" customWidth="1"/>
    <col min="8676" max="8676" width="8.5" style="125" bestFit="1" customWidth="1"/>
    <col min="8677" max="8677" width="9.5" style="125" bestFit="1" customWidth="1"/>
    <col min="8678" max="8678" width="6.75" style="125" bestFit="1" customWidth="1"/>
    <col min="8679" max="8679" width="22.25" style="125" bestFit="1" customWidth="1"/>
    <col min="8680" max="8681" width="9.5" style="125" bestFit="1" customWidth="1"/>
    <col min="8682" max="8682" width="7.375" style="125" bestFit="1" customWidth="1"/>
    <col min="8683" max="8683" width="12.625" style="125" bestFit="1" customWidth="1"/>
    <col min="8684" max="8930" width="9" style="125"/>
    <col min="8931" max="8931" width="25.5" style="125" customWidth="1"/>
    <col min="8932" max="8932" width="8.5" style="125" bestFit="1" customWidth="1"/>
    <col min="8933" max="8933" width="9.5" style="125" bestFit="1" customWidth="1"/>
    <col min="8934" max="8934" width="6.75" style="125" bestFit="1" customWidth="1"/>
    <col min="8935" max="8935" width="22.25" style="125" bestFit="1" customWidth="1"/>
    <col min="8936" max="8937" width="9.5" style="125" bestFit="1" customWidth="1"/>
    <col min="8938" max="8938" width="7.375" style="125" bestFit="1" customWidth="1"/>
    <col min="8939" max="8939" width="12.625" style="125" bestFit="1" customWidth="1"/>
    <col min="8940" max="9186" width="9" style="125"/>
    <col min="9187" max="9187" width="25.5" style="125" customWidth="1"/>
    <col min="9188" max="9188" width="8.5" style="125" bestFit="1" customWidth="1"/>
    <col min="9189" max="9189" width="9.5" style="125" bestFit="1" customWidth="1"/>
    <col min="9190" max="9190" width="6.75" style="125" bestFit="1" customWidth="1"/>
    <col min="9191" max="9191" width="22.25" style="125" bestFit="1" customWidth="1"/>
    <col min="9192" max="9193" width="9.5" style="125" bestFit="1" customWidth="1"/>
    <col min="9194" max="9194" width="7.375" style="125" bestFit="1" customWidth="1"/>
    <col min="9195" max="9195" width="12.625" style="125" bestFit="1" customWidth="1"/>
    <col min="9196" max="9442" width="9" style="125"/>
    <col min="9443" max="9443" width="25.5" style="125" customWidth="1"/>
    <col min="9444" max="9444" width="8.5" style="125" bestFit="1" customWidth="1"/>
    <col min="9445" max="9445" width="9.5" style="125" bestFit="1" customWidth="1"/>
    <col min="9446" max="9446" width="6.75" style="125" bestFit="1" customWidth="1"/>
    <col min="9447" max="9447" width="22.25" style="125" bestFit="1" customWidth="1"/>
    <col min="9448" max="9449" width="9.5" style="125" bestFit="1" customWidth="1"/>
    <col min="9450" max="9450" width="7.375" style="125" bestFit="1" customWidth="1"/>
    <col min="9451" max="9451" width="12.625" style="125" bestFit="1" customWidth="1"/>
    <col min="9452" max="9698" width="9" style="125"/>
    <col min="9699" max="9699" width="25.5" style="125" customWidth="1"/>
    <col min="9700" max="9700" width="8.5" style="125" bestFit="1" customWidth="1"/>
    <col min="9701" max="9701" width="9.5" style="125" bestFit="1" customWidth="1"/>
    <col min="9702" max="9702" width="6.75" style="125" bestFit="1" customWidth="1"/>
    <col min="9703" max="9703" width="22.25" style="125" bestFit="1" customWidth="1"/>
    <col min="9704" max="9705" width="9.5" style="125" bestFit="1" customWidth="1"/>
    <col min="9706" max="9706" width="7.375" style="125" bestFit="1" customWidth="1"/>
    <col min="9707" max="9707" width="12.625" style="125" bestFit="1" customWidth="1"/>
    <col min="9708" max="9954" width="9" style="125"/>
    <col min="9955" max="9955" width="25.5" style="125" customWidth="1"/>
    <col min="9956" max="9956" width="8.5" style="125" bestFit="1" customWidth="1"/>
    <col min="9957" max="9957" width="9.5" style="125" bestFit="1" customWidth="1"/>
    <col min="9958" max="9958" width="6.75" style="125" bestFit="1" customWidth="1"/>
    <col min="9959" max="9959" width="22.25" style="125" bestFit="1" customWidth="1"/>
    <col min="9960" max="9961" width="9.5" style="125" bestFit="1" customWidth="1"/>
    <col min="9962" max="9962" width="7.375" style="125" bestFit="1" customWidth="1"/>
    <col min="9963" max="9963" width="12.625" style="125" bestFit="1" customWidth="1"/>
    <col min="9964" max="10210" width="9" style="125"/>
    <col min="10211" max="10211" width="25.5" style="125" customWidth="1"/>
    <col min="10212" max="10212" width="8.5" style="125" bestFit="1" customWidth="1"/>
    <col min="10213" max="10213" width="9.5" style="125" bestFit="1" customWidth="1"/>
    <col min="10214" max="10214" width="6.75" style="125" bestFit="1" customWidth="1"/>
    <col min="10215" max="10215" width="22.25" style="125" bestFit="1" customWidth="1"/>
    <col min="10216" max="10217" width="9.5" style="125" bestFit="1" customWidth="1"/>
    <col min="10218" max="10218" width="7.375" style="125" bestFit="1" customWidth="1"/>
    <col min="10219" max="10219" width="12.625" style="125" bestFit="1" customWidth="1"/>
    <col min="10220" max="10466" width="9" style="125"/>
    <col min="10467" max="10467" width="25.5" style="125" customWidth="1"/>
    <col min="10468" max="10468" width="8.5" style="125" bestFit="1" customWidth="1"/>
    <col min="10469" max="10469" width="9.5" style="125" bestFit="1" customWidth="1"/>
    <col min="10470" max="10470" width="6.75" style="125" bestFit="1" customWidth="1"/>
    <col min="10471" max="10471" width="22.25" style="125" bestFit="1" customWidth="1"/>
    <col min="10472" max="10473" width="9.5" style="125" bestFit="1" customWidth="1"/>
    <col min="10474" max="10474" width="7.375" style="125" bestFit="1" customWidth="1"/>
    <col min="10475" max="10475" width="12.625" style="125" bestFit="1" customWidth="1"/>
    <col min="10476" max="10722" width="9" style="125"/>
    <col min="10723" max="10723" width="25.5" style="125" customWidth="1"/>
    <col min="10724" max="10724" width="8.5" style="125" bestFit="1" customWidth="1"/>
    <col min="10725" max="10725" width="9.5" style="125" bestFit="1" customWidth="1"/>
    <col min="10726" max="10726" width="6.75" style="125" bestFit="1" customWidth="1"/>
    <col min="10727" max="10727" width="22.25" style="125" bestFit="1" customWidth="1"/>
    <col min="10728" max="10729" width="9.5" style="125" bestFit="1" customWidth="1"/>
    <col min="10730" max="10730" width="7.375" style="125" bestFit="1" customWidth="1"/>
    <col min="10731" max="10731" width="12.625" style="125" bestFit="1" customWidth="1"/>
    <col min="10732" max="10978" width="9" style="125"/>
    <col min="10979" max="10979" width="25.5" style="125" customWidth="1"/>
    <col min="10980" max="10980" width="8.5" style="125" bestFit="1" customWidth="1"/>
    <col min="10981" max="10981" width="9.5" style="125" bestFit="1" customWidth="1"/>
    <col min="10982" max="10982" width="6.75" style="125" bestFit="1" customWidth="1"/>
    <col min="10983" max="10983" width="22.25" style="125" bestFit="1" customWidth="1"/>
    <col min="10984" max="10985" width="9.5" style="125" bestFit="1" customWidth="1"/>
    <col min="10986" max="10986" width="7.375" style="125" bestFit="1" customWidth="1"/>
    <col min="10987" max="10987" width="12.625" style="125" bestFit="1" customWidth="1"/>
    <col min="10988" max="11234" width="9" style="125"/>
    <col min="11235" max="11235" width="25.5" style="125" customWidth="1"/>
    <col min="11236" max="11236" width="8.5" style="125" bestFit="1" customWidth="1"/>
    <col min="11237" max="11237" width="9.5" style="125" bestFit="1" customWidth="1"/>
    <col min="11238" max="11238" width="6.75" style="125" bestFit="1" customWidth="1"/>
    <col min="11239" max="11239" width="22.25" style="125" bestFit="1" customWidth="1"/>
    <col min="11240" max="11241" width="9.5" style="125" bestFit="1" customWidth="1"/>
    <col min="11242" max="11242" width="7.375" style="125" bestFit="1" customWidth="1"/>
    <col min="11243" max="11243" width="12.625" style="125" bestFit="1" customWidth="1"/>
    <col min="11244" max="11490" width="9" style="125"/>
    <col min="11491" max="11491" width="25.5" style="125" customWidth="1"/>
    <col min="11492" max="11492" width="8.5" style="125" bestFit="1" customWidth="1"/>
    <col min="11493" max="11493" width="9.5" style="125" bestFit="1" customWidth="1"/>
    <col min="11494" max="11494" width="6.75" style="125" bestFit="1" customWidth="1"/>
    <col min="11495" max="11495" width="22.25" style="125" bestFit="1" customWidth="1"/>
    <col min="11496" max="11497" width="9.5" style="125" bestFit="1" customWidth="1"/>
    <col min="11498" max="11498" width="7.375" style="125" bestFit="1" customWidth="1"/>
    <col min="11499" max="11499" width="12.625" style="125" bestFit="1" customWidth="1"/>
    <col min="11500" max="11746" width="9" style="125"/>
    <col min="11747" max="11747" width="25.5" style="125" customWidth="1"/>
    <col min="11748" max="11748" width="8.5" style="125" bestFit="1" customWidth="1"/>
    <col min="11749" max="11749" width="9.5" style="125" bestFit="1" customWidth="1"/>
    <col min="11750" max="11750" width="6.75" style="125" bestFit="1" customWidth="1"/>
    <col min="11751" max="11751" width="22.25" style="125" bestFit="1" customWidth="1"/>
    <col min="11752" max="11753" width="9.5" style="125" bestFit="1" customWidth="1"/>
    <col min="11754" max="11754" width="7.375" style="125" bestFit="1" customWidth="1"/>
    <col min="11755" max="11755" width="12.625" style="125" bestFit="1" customWidth="1"/>
    <col min="11756" max="12002" width="9" style="125"/>
    <col min="12003" max="12003" width="25.5" style="125" customWidth="1"/>
    <col min="12004" max="12004" width="8.5" style="125" bestFit="1" customWidth="1"/>
    <col min="12005" max="12005" width="9.5" style="125" bestFit="1" customWidth="1"/>
    <col min="12006" max="12006" width="6.75" style="125" bestFit="1" customWidth="1"/>
    <col min="12007" max="12007" width="22.25" style="125" bestFit="1" customWidth="1"/>
    <col min="12008" max="12009" width="9.5" style="125" bestFit="1" customWidth="1"/>
    <col min="12010" max="12010" width="7.375" style="125" bestFit="1" customWidth="1"/>
    <col min="12011" max="12011" width="12.625" style="125" bestFit="1" customWidth="1"/>
    <col min="12012" max="12258" width="9" style="125"/>
    <col min="12259" max="12259" width="25.5" style="125" customWidth="1"/>
    <col min="12260" max="12260" width="8.5" style="125" bestFit="1" customWidth="1"/>
    <col min="12261" max="12261" width="9.5" style="125" bestFit="1" customWidth="1"/>
    <col min="12262" max="12262" width="6.75" style="125" bestFit="1" customWidth="1"/>
    <col min="12263" max="12263" width="22.25" style="125" bestFit="1" customWidth="1"/>
    <col min="12264" max="12265" width="9.5" style="125" bestFit="1" customWidth="1"/>
    <col min="12266" max="12266" width="7.375" style="125" bestFit="1" customWidth="1"/>
    <col min="12267" max="12267" width="12.625" style="125" bestFit="1" customWidth="1"/>
    <col min="12268" max="12514" width="9" style="125"/>
    <col min="12515" max="12515" width="25.5" style="125" customWidth="1"/>
    <col min="12516" max="12516" width="8.5" style="125" bestFit="1" customWidth="1"/>
    <col min="12517" max="12517" width="9.5" style="125" bestFit="1" customWidth="1"/>
    <col min="12518" max="12518" width="6.75" style="125" bestFit="1" customWidth="1"/>
    <col min="12519" max="12519" width="22.25" style="125" bestFit="1" customWidth="1"/>
    <col min="12520" max="12521" width="9.5" style="125" bestFit="1" customWidth="1"/>
    <col min="12522" max="12522" width="7.375" style="125" bestFit="1" customWidth="1"/>
    <col min="12523" max="12523" width="12.625" style="125" bestFit="1" customWidth="1"/>
    <col min="12524" max="12770" width="9" style="125"/>
    <col min="12771" max="12771" width="25.5" style="125" customWidth="1"/>
    <col min="12772" max="12772" width="8.5" style="125" bestFit="1" customWidth="1"/>
    <col min="12773" max="12773" width="9.5" style="125" bestFit="1" customWidth="1"/>
    <col min="12774" max="12774" width="6.75" style="125" bestFit="1" customWidth="1"/>
    <col min="12775" max="12775" width="22.25" style="125" bestFit="1" customWidth="1"/>
    <col min="12776" max="12777" width="9.5" style="125" bestFit="1" customWidth="1"/>
    <col min="12778" max="12778" width="7.375" style="125" bestFit="1" customWidth="1"/>
    <col min="12779" max="12779" width="12.625" style="125" bestFit="1" customWidth="1"/>
    <col min="12780" max="13026" width="9" style="125"/>
    <col min="13027" max="13027" width="25.5" style="125" customWidth="1"/>
    <col min="13028" max="13028" width="8.5" style="125" bestFit="1" customWidth="1"/>
    <col min="13029" max="13029" width="9.5" style="125" bestFit="1" customWidth="1"/>
    <col min="13030" max="13030" width="6.75" style="125" bestFit="1" customWidth="1"/>
    <col min="13031" max="13031" width="22.25" style="125" bestFit="1" customWidth="1"/>
    <col min="13032" max="13033" width="9.5" style="125" bestFit="1" customWidth="1"/>
    <col min="13034" max="13034" width="7.375" style="125" bestFit="1" customWidth="1"/>
    <col min="13035" max="13035" width="12.625" style="125" bestFit="1" customWidth="1"/>
    <col min="13036" max="13282" width="9" style="125"/>
    <col min="13283" max="13283" width="25.5" style="125" customWidth="1"/>
    <col min="13284" max="13284" width="8.5" style="125" bestFit="1" customWidth="1"/>
    <col min="13285" max="13285" width="9.5" style="125" bestFit="1" customWidth="1"/>
    <col min="13286" max="13286" width="6.75" style="125" bestFit="1" customWidth="1"/>
    <col min="13287" max="13287" width="22.25" style="125" bestFit="1" customWidth="1"/>
    <col min="13288" max="13289" width="9.5" style="125" bestFit="1" customWidth="1"/>
    <col min="13290" max="13290" width="7.375" style="125" bestFit="1" customWidth="1"/>
    <col min="13291" max="13291" width="12.625" style="125" bestFit="1" customWidth="1"/>
    <col min="13292" max="13538" width="9" style="125"/>
    <col min="13539" max="13539" width="25.5" style="125" customWidth="1"/>
    <col min="13540" max="13540" width="8.5" style="125" bestFit="1" customWidth="1"/>
    <col min="13541" max="13541" width="9.5" style="125" bestFit="1" customWidth="1"/>
    <col min="13542" max="13542" width="6.75" style="125" bestFit="1" customWidth="1"/>
    <col min="13543" max="13543" width="22.25" style="125" bestFit="1" customWidth="1"/>
    <col min="13544" max="13545" width="9.5" style="125" bestFit="1" customWidth="1"/>
    <col min="13546" max="13546" width="7.375" style="125" bestFit="1" customWidth="1"/>
    <col min="13547" max="13547" width="12.625" style="125" bestFit="1" customWidth="1"/>
    <col min="13548" max="13794" width="9" style="125"/>
    <col min="13795" max="13795" width="25.5" style="125" customWidth="1"/>
    <col min="13796" max="13796" width="8.5" style="125" bestFit="1" customWidth="1"/>
    <col min="13797" max="13797" width="9.5" style="125" bestFit="1" customWidth="1"/>
    <col min="13798" max="13798" width="6.75" style="125" bestFit="1" customWidth="1"/>
    <col min="13799" max="13799" width="22.25" style="125" bestFit="1" customWidth="1"/>
    <col min="13800" max="13801" width="9.5" style="125" bestFit="1" customWidth="1"/>
    <col min="13802" max="13802" width="7.375" style="125" bestFit="1" customWidth="1"/>
    <col min="13803" max="13803" width="12.625" style="125" bestFit="1" customWidth="1"/>
    <col min="13804" max="14050" width="9" style="125"/>
    <col min="14051" max="14051" width="25.5" style="125" customWidth="1"/>
    <col min="14052" max="14052" width="8.5" style="125" bestFit="1" customWidth="1"/>
    <col min="14053" max="14053" width="9.5" style="125" bestFit="1" customWidth="1"/>
    <col min="14054" max="14054" width="6.75" style="125" bestFit="1" customWidth="1"/>
    <col min="14055" max="14055" width="22.25" style="125" bestFit="1" customWidth="1"/>
    <col min="14056" max="14057" width="9.5" style="125" bestFit="1" customWidth="1"/>
    <col min="14058" max="14058" width="7.375" style="125" bestFit="1" customWidth="1"/>
    <col min="14059" max="14059" width="12.625" style="125" bestFit="1" customWidth="1"/>
    <col min="14060" max="14306" width="9" style="125"/>
    <col min="14307" max="14307" width="25.5" style="125" customWidth="1"/>
    <col min="14308" max="14308" width="8.5" style="125" bestFit="1" customWidth="1"/>
    <col min="14309" max="14309" width="9.5" style="125" bestFit="1" customWidth="1"/>
    <col min="14310" max="14310" width="6.75" style="125" bestFit="1" customWidth="1"/>
    <col min="14311" max="14311" width="22.25" style="125" bestFit="1" customWidth="1"/>
    <col min="14312" max="14313" width="9.5" style="125" bestFit="1" customWidth="1"/>
    <col min="14314" max="14314" width="7.375" style="125" bestFit="1" customWidth="1"/>
    <col min="14315" max="14315" width="12.625" style="125" bestFit="1" customWidth="1"/>
    <col min="14316" max="14562" width="9" style="125"/>
    <col min="14563" max="14563" width="25.5" style="125" customWidth="1"/>
    <col min="14564" max="14564" width="8.5" style="125" bestFit="1" customWidth="1"/>
    <col min="14565" max="14565" width="9.5" style="125" bestFit="1" customWidth="1"/>
    <col min="14566" max="14566" width="6.75" style="125" bestFit="1" customWidth="1"/>
    <col min="14567" max="14567" width="22.25" style="125" bestFit="1" customWidth="1"/>
    <col min="14568" max="14569" width="9.5" style="125" bestFit="1" customWidth="1"/>
    <col min="14570" max="14570" width="7.375" style="125" bestFit="1" customWidth="1"/>
    <col min="14571" max="14571" width="12.625" style="125" bestFit="1" customWidth="1"/>
    <col min="14572" max="14818" width="9" style="125"/>
    <col min="14819" max="14819" width="25.5" style="125" customWidth="1"/>
    <col min="14820" max="14820" width="8.5" style="125" bestFit="1" customWidth="1"/>
    <col min="14821" max="14821" width="9.5" style="125" bestFit="1" customWidth="1"/>
    <col min="14822" max="14822" width="6.75" style="125" bestFit="1" customWidth="1"/>
    <col min="14823" max="14823" width="22.25" style="125" bestFit="1" customWidth="1"/>
    <col min="14824" max="14825" width="9.5" style="125" bestFit="1" customWidth="1"/>
    <col min="14826" max="14826" width="7.375" style="125" bestFit="1" customWidth="1"/>
    <col min="14827" max="14827" width="12.625" style="125" bestFit="1" customWidth="1"/>
    <col min="14828" max="15074" width="9" style="125"/>
    <col min="15075" max="15075" width="25.5" style="125" customWidth="1"/>
    <col min="15076" max="15076" width="8.5" style="125" bestFit="1" customWidth="1"/>
    <col min="15077" max="15077" width="9.5" style="125" bestFit="1" customWidth="1"/>
    <col min="15078" max="15078" width="6.75" style="125" bestFit="1" customWidth="1"/>
    <col min="15079" max="15079" width="22.25" style="125" bestFit="1" customWidth="1"/>
    <col min="15080" max="15081" width="9.5" style="125" bestFit="1" customWidth="1"/>
    <col min="15082" max="15082" width="7.375" style="125" bestFit="1" customWidth="1"/>
    <col min="15083" max="15083" width="12.625" style="125" bestFit="1" customWidth="1"/>
    <col min="15084" max="15330" width="9" style="125"/>
    <col min="15331" max="15331" width="25.5" style="125" customWidth="1"/>
    <col min="15332" max="15332" width="8.5" style="125" bestFit="1" customWidth="1"/>
    <col min="15333" max="15333" width="9.5" style="125" bestFit="1" customWidth="1"/>
    <col min="15334" max="15334" width="6.75" style="125" bestFit="1" customWidth="1"/>
    <col min="15335" max="15335" width="22.25" style="125" bestFit="1" customWidth="1"/>
    <col min="15336" max="15337" width="9.5" style="125" bestFit="1" customWidth="1"/>
    <col min="15338" max="15338" width="7.375" style="125" bestFit="1" customWidth="1"/>
    <col min="15339" max="15339" width="12.625" style="125" bestFit="1" customWidth="1"/>
    <col min="15340" max="15586" width="9" style="125"/>
    <col min="15587" max="15587" width="25.5" style="125" customWidth="1"/>
    <col min="15588" max="15588" width="8.5" style="125" bestFit="1" customWidth="1"/>
    <col min="15589" max="15589" width="9.5" style="125" bestFit="1" customWidth="1"/>
    <col min="15590" max="15590" width="6.75" style="125" bestFit="1" customWidth="1"/>
    <col min="15591" max="15591" width="22.25" style="125" bestFit="1" customWidth="1"/>
    <col min="15592" max="15593" width="9.5" style="125" bestFit="1" customWidth="1"/>
    <col min="15594" max="15594" width="7.375" style="125" bestFit="1" customWidth="1"/>
    <col min="15595" max="15595" width="12.625" style="125" bestFit="1" customWidth="1"/>
    <col min="15596" max="15842" width="9" style="125"/>
    <col min="15843" max="15843" width="25.5" style="125" customWidth="1"/>
    <col min="15844" max="15844" width="8.5" style="125" bestFit="1" customWidth="1"/>
    <col min="15845" max="15845" width="9.5" style="125" bestFit="1" customWidth="1"/>
    <col min="15846" max="15846" width="6.75" style="125" bestFit="1" customWidth="1"/>
    <col min="15847" max="15847" width="22.25" style="125" bestFit="1" customWidth="1"/>
    <col min="15848" max="15849" width="9.5" style="125" bestFit="1" customWidth="1"/>
    <col min="15850" max="15850" width="7.375" style="125" bestFit="1" customWidth="1"/>
    <col min="15851" max="15851" width="12.625" style="125" bestFit="1" customWidth="1"/>
    <col min="15852" max="16098" width="9" style="125"/>
    <col min="16099" max="16099" width="25.5" style="125" customWidth="1"/>
    <col min="16100" max="16100" width="8.5" style="125" bestFit="1" customWidth="1"/>
    <col min="16101" max="16101" width="9.5" style="125" bestFit="1" customWidth="1"/>
    <col min="16102" max="16102" width="6.75" style="125" bestFit="1" customWidth="1"/>
    <col min="16103" max="16103" width="22.25" style="125" bestFit="1" customWidth="1"/>
    <col min="16104" max="16105" width="9.5" style="125" bestFit="1" customWidth="1"/>
    <col min="16106" max="16106" width="7.375" style="125" bestFit="1" customWidth="1"/>
    <col min="16107" max="16107" width="12.625" style="125" bestFit="1" customWidth="1"/>
    <col min="16108" max="16384" width="9" style="125"/>
  </cols>
  <sheetData>
    <row r="1" spans="1:17" ht="24">
      <c r="A1" s="236" t="s">
        <v>1507</v>
      </c>
      <c r="B1" s="236"/>
      <c r="C1" s="236"/>
      <c r="D1" s="236"/>
      <c r="E1" s="236"/>
      <c r="F1" s="236"/>
      <c r="G1" s="236"/>
      <c r="H1" s="236"/>
      <c r="I1" s="236"/>
      <c r="J1" s="236"/>
      <c r="K1" s="236"/>
      <c r="L1" s="236"/>
    </row>
    <row r="2" spans="1:17" s="137" customFormat="1" ht="18.75" customHeight="1">
      <c r="A2" s="133" t="s">
        <v>180</v>
      </c>
      <c r="B2" s="118"/>
      <c r="C2" s="118"/>
      <c r="D2" s="238"/>
      <c r="E2" s="238"/>
      <c r="F2" s="238"/>
      <c r="G2" s="238"/>
      <c r="H2" s="126"/>
      <c r="I2" s="126"/>
      <c r="J2" s="239" t="s">
        <v>1</v>
      </c>
      <c r="K2" s="239"/>
      <c r="L2" s="239"/>
    </row>
    <row r="3" spans="1:17" ht="20.25" customHeight="1">
      <c r="A3" s="240" t="s">
        <v>2</v>
      </c>
      <c r="B3" s="240"/>
      <c r="C3" s="240"/>
      <c r="D3" s="240"/>
      <c r="E3" s="240"/>
      <c r="F3" s="240"/>
      <c r="G3" s="240" t="s">
        <v>3</v>
      </c>
      <c r="H3" s="240"/>
      <c r="I3" s="240"/>
      <c r="J3" s="240"/>
      <c r="K3" s="240"/>
      <c r="L3" s="240"/>
      <c r="O3" s="125" t="s">
        <v>914</v>
      </c>
    </row>
    <row r="4" spans="1:17" ht="20.25" customHeight="1">
      <c r="A4" s="119" t="s">
        <v>4</v>
      </c>
      <c r="B4" s="119" t="s">
        <v>79</v>
      </c>
      <c r="C4" s="119" t="s">
        <v>81</v>
      </c>
      <c r="D4" s="119" t="s">
        <v>211</v>
      </c>
      <c r="E4" s="119" t="s">
        <v>913</v>
      </c>
      <c r="F4" s="119" t="s">
        <v>76</v>
      </c>
      <c r="G4" s="119" t="s">
        <v>4</v>
      </c>
      <c r="H4" s="119" t="s">
        <v>78</v>
      </c>
      <c r="I4" s="119" t="s">
        <v>80</v>
      </c>
      <c r="J4" s="119" t="s">
        <v>745</v>
      </c>
      <c r="K4" s="119" t="s">
        <v>913</v>
      </c>
      <c r="L4" s="119" t="s">
        <v>77</v>
      </c>
      <c r="O4" s="125" t="s">
        <v>738</v>
      </c>
      <c r="P4" s="125" t="s">
        <v>739</v>
      </c>
    </row>
    <row r="5" spans="1:17" ht="20.25" customHeight="1">
      <c r="A5" s="139" t="s">
        <v>532</v>
      </c>
      <c r="B5" s="120">
        <f>B6+B15</f>
        <v>697284</v>
      </c>
      <c r="C5" s="120">
        <f>C6+C15</f>
        <v>1115422</v>
      </c>
      <c r="D5" s="120">
        <f>D6+D15</f>
        <v>1185247</v>
      </c>
      <c r="E5" s="120">
        <f>E6+E15</f>
        <v>1182720</v>
      </c>
      <c r="F5" s="121">
        <f>(E5-O5)/O5*100</f>
        <v>-8.0964229155949816</v>
      </c>
      <c r="G5" s="139" t="s">
        <v>532</v>
      </c>
      <c r="H5" s="127">
        <f>H6+H15</f>
        <v>697284</v>
      </c>
      <c r="I5" s="127">
        <f>I6+I15</f>
        <v>1115422</v>
      </c>
      <c r="J5" s="127">
        <f>J6+J15</f>
        <v>1185247</v>
      </c>
      <c r="K5" s="127">
        <f>K6+K15</f>
        <v>1182720</v>
      </c>
      <c r="L5" s="121">
        <f>(K5-P5)/P5*100</f>
        <v>-8.0964229155949816</v>
      </c>
      <c r="O5" s="120">
        <f>O6+O15</f>
        <v>1286914</v>
      </c>
      <c r="P5" s="127">
        <f>P6+P15</f>
        <v>1286914</v>
      </c>
    </row>
    <row r="6" spans="1:17" ht="20.25" customHeight="1">
      <c r="A6" s="140" t="s">
        <v>51</v>
      </c>
      <c r="B6" s="120"/>
      <c r="C6" s="120"/>
      <c r="D6" s="149">
        <v>1329</v>
      </c>
      <c r="E6" s="149">
        <v>1329</v>
      </c>
      <c r="F6" s="121"/>
      <c r="G6" s="141" t="s">
        <v>52</v>
      </c>
      <c r="H6" s="127">
        <f>SUM(H7:H14)</f>
        <v>449871</v>
      </c>
      <c r="I6" s="127">
        <f>SUM(I7:I14)</f>
        <v>817210</v>
      </c>
      <c r="J6" s="127">
        <f>SUM(J7:J14)</f>
        <v>845079</v>
      </c>
      <c r="K6" s="127">
        <f>SUM(K7:K14)</f>
        <v>845079</v>
      </c>
      <c r="L6" s="121">
        <f t="shared" ref="L6:L20" si="0">(K6-P6)/P6*100</f>
        <v>-17.878230144909509</v>
      </c>
      <c r="O6" s="120"/>
      <c r="P6" s="127">
        <f>SUM(P7:P14)</f>
        <v>1029056</v>
      </c>
    </row>
    <row r="7" spans="1:17" ht="20.25" customHeight="1">
      <c r="A7" s="116"/>
      <c r="B7" s="122"/>
      <c r="C7" s="122"/>
      <c r="D7" s="122"/>
      <c r="E7" s="122"/>
      <c r="F7" s="121"/>
      <c r="G7" s="117" t="s">
        <v>586</v>
      </c>
      <c r="H7" s="128"/>
      <c r="I7" s="128"/>
      <c r="J7" s="128"/>
      <c r="K7" s="128"/>
      <c r="L7" s="121"/>
      <c r="N7" s="124"/>
      <c r="O7" s="122"/>
      <c r="P7" s="128"/>
    </row>
    <row r="8" spans="1:17" ht="20.25" customHeight="1">
      <c r="A8" s="116"/>
      <c r="B8" s="122"/>
      <c r="C8" s="122"/>
      <c r="D8" s="122"/>
      <c r="E8" s="122"/>
      <c r="F8" s="121"/>
      <c r="G8" s="117" t="s">
        <v>22</v>
      </c>
      <c r="H8" s="128">
        <v>4715</v>
      </c>
      <c r="I8" s="128">
        <v>4715</v>
      </c>
      <c r="J8" s="128">
        <v>3360</v>
      </c>
      <c r="K8" s="128">
        <v>3360</v>
      </c>
      <c r="L8" s="121">
        <f t="shared" si="0"/>
        <v>-4.0274207369323047</v>
      </c>
      <c r="N8" s="124"/>
      <c r="O8" s="122"/>
      <c r="P8" s="128">
        <v>3501</v>
      </c>
      <c r="Q8" s="150"/>
    </row>
    <row r="9" spans="1:17" ht="20.25" customHeight="1">
      <c r="A9" s="116"/>
      <c r="B9" s="122"/>
      <c r="C9" s="122"/>
      <c r="D9" s="122"/>
      <c r="E9" s="122"/>
      <c r="F9" s="121"/>
      <c r="G9" s="117" t="s">
        <v>28</v>
      </c>
      <c r="H9" s="128">
        <v>390702</v>
      </c>
      <c r="I9" s="128">
        <v>583608</v>
      </c>
      <c r="J9" s="128">
        <v>621745</v>
      </c>
      <c r="K9" s="128">
        <v>621745</v>
      </c>
      <c r="L9" s="121">
        <f t="shared" si="0"/>
        <v>-15.234815423774798</v>
      </c>
      <c r="N9" s="124"/>
      <c r="O9" s="122"/>
      <c r="P9" s="128">
        <v>733491</v>
      </c>
    </row>
    <row r="10" spans="1:17" ht="20.25" customHeight="1">
      <c r="A10" s="116"/>
      <c r="B10" s="122"/>
      <c r="C10" s="122"/>
      <c r="D10" s="122"/>
      <c r="E10" s="122"/>
      <c r="F10" s="121"/>
      <c r="G10" s="117" t="s">
        <v>30</v>
      </c>
      <c r="H10" s="128">
        <v>8096</v>
      </c>
      <c r="I10" s="128">
        <v>8096</v>
      </c>
      <c r="J10" s="128">
        <v>4202</v>
      </c>
      <c r="K10" s="128">
        <v>4202</v>
      </c>
      <c r="L10" s="121">
        <f t="shared" si="0"/>
        <v>34.163473818646231</v>
      </c>
      <c r="N10" s="124"/>
      <c r="O10" s="122"/>
      <c r="P10" s="128">
        <v>3132</v>
      </c>
    </row>
    <row r="11" spans="1:17" ht="20.25" customHeight="1">
      <c r="A11" s="116"/>
      <c r="B11" s="122"/>
      <c r="C11" s="122"/>
      <c r="D11" s="122"/>
      <c r="E11" s="122"/>
      <c r="F11" s="121"/>
      <c r="G11" s="117" t="s">
        <v>44</v>
      </c>
      <c r="H11" s="128">
        <v>10543</v>
      </c>
      <c r="I11" s="128">
        <v>182448</v>
      </c>
      <c r="J11" s="128">
        <v>177430</v>
      </c>
      <c r="K11" s="128">
        <v>177430</v>
      </c>
      <c r="L11" s="121">
        <f t="shared" si="0"/>
        <v>-15.499464221931184</v>
      </c>
      <c r="N11" s="124"/>
      <c r="O11" s="122"/>
      <c r="P11" s="128">
        <v>209975</v>
      </c>
    </row>
    <row r="12" spans="1:17" ht="20.25" customHeight="1">
      <c r="A12" s="116"/>
      <c r="B12" s="122"/>
      <c r="C12" s="122"/>
      <c r="D12" s="122"/>
      <c r="E12" s="122"/>
      <c r="F12" s="121"/>
      <c r="G12" s="117" t="s">
        <v>46</v>
      </c>
      <c r="H12" s="128">
        <v>34238</v>
      </c>
      <c r="I12" s="128">
        <v>36766</v>
      </c>
      <c r="J12" s="128">
        <v>36766</v>
      </c>
      <c r="K12" s="128">
        <v>36766</v>
      </c>
      <c r="L12" s="121">
        <f t="shared" si="0"/>
        <v>24.550289643958127</v>
      </c>
      <c r="N12" s="124"/>
      <c r="O12" s="122"/>
      <c r="P12" s="128">
        <v>29519</v>
      </c>
    </row>
    <row r="13" spans="1:17" ht="20.25" customHeight="1">
      <c r="A13" s="116"/>
      <c r="B13" s="122"/>
      <c r="C13" s="122"/>
      <c r="D13" s="122"/>
      <c r="E13" s="122"/>
      <c r="F13" s="121"/>
      <c r="G13" s="117" t="s">
        <v>67</v>
      </c>
      <c r="H13" s="128">
        <v>10</v>
      </c>
      <c r="I13" s="128">
        <v>10</v>
      </c>
      <c r="J13" s="128">
        <v>10</v>
      </c>
      <c r="K13" s="128">
        <v>10</v>
      </c>
      <c r="L13" s="121">
        <f t="shared" si="0"/>
        <v>150</v>
      </c>
      <c r="N13" s="124"/>
      <c r="O13" s="122"/>
      <c r="P13" s="128">
        <v>4</v>
      </c>
    </row>
    <row r="14" spans="1:17" ht="20.25" customHeight="1">
      <c r="A14" s="116"/>
      <c r="B14" s="122"/>
      <c r="C14" s="122"/>
      <c r="D14" s="122"/>
      <c r="E14" s="122"/>
      <c r="F14" s="121"/>
      <c r="G14" s="117" t="s">
        <v>740</v>
      </c>
      <c r="H14" s="128">
        <v>1567</v>
      </c>
      <c r="I14" s="128">
        <v>1567</v>
      </c>
      <c r="J14" s="128">
        <v>1566</v>
      </c>
      <c r="K14" s="128">
        <v>1566</v>
      </c>
      <c r="L14" s="121">
        <f t="shared" si="0"/>
        <v>-96.832139822794034</v>
      </c>
      <c r="N14" s="124"/>
      <c r="O14" s="122"/>
      <c r="P14" s="128">
        <v>49434</v>
      </c>
    </row>
    <row r="15" spans="1:17" ht="20.25" customHeight="1">
      <c r="A15" s="144" t="s">
        <v>53</v>
      </c>
      <c r="B15" s="120">
        <f>B16+B18+B19</f>
        <v>697284</v>
      </c>
      <c r="C15" s="120">
        <f>C16+C18+C19</f>
        <v>1115422</v>
      </c>
      <c r="D15" s="120">
        <f>D16+D18+D19+D20</f>
        <v>1183918</v>
      </c>
      <c r="E15" s="120">
        <f>E16+E18+E19+E20</f>
        <v>1181391</v>
      </c>
      <c r="F15" s="121">
        <f t="shared" ref="F15:F20" si="1">(E15-O15)/O15*100</f>
        <v>-8.1996932195935379</v>
      </c>
      <c r="G15" s="144" t="s">
        <v>54</v>
      </c>
      <c r="H15" s="127">
        <f>H16+H18+H19+H20</f>
        <v>247413</v>
      </c>
      <c r="I15" s="127">
        <f>I16+I18+I19+I20</f>
        <v>298212</v>
      </c>
      <c r="J15" s="127">
        <f>J16+J18+J19+J20</f>
        <v>340168</v>
      </c>
      <c r="K15" s="127">
        <f>K16+K18+K19+K20</f>
        <v>337641</v>
      </c>
      <c r="L15" s="121">
        <f t="shared" si="0"/>
        <v>30.9406727733869</v>
      </c>
      <c r="O15" s="120">
        <f>O16+O18+O19+O20</f>
        <v>1286914</v>
      </c>
      <c r="P15" s="127">
        <f>P16+P18+P19+P20</f>
        <v>257858</v>
      </c>
    </row>
    <row r="16" spans="1:17" ht="20.25" customHeight="1">
      <c r="A16" s="146" t="s">
        <v>55</v>
      </c>
      <c r="B16" s="122">
        <f>SUM(B17:B17)</f>
        <v>472132</v>
      </c>
      <c r="C16" s="122">
        <f>SUM(C17:C17)</f>
        <v>720270</v>
      </c>
      <c r="D16" s="122">
        <f>SUM(D17:D17)</f>
        <v>786238</v>
      </c>
      <c r="E16" s="122">
        <f>SUM(E17:E17)</f>
        <v>786239</v>
      </c>
      <c r="F16" s="121">
        <f t="shared" si="1"/>
        <v>-18.586971040889846</v>
      </c>
      <c r="G16" s="117" t="s">
        <v>56</v>
      </c>
      <c r="H16" s="129">
        <f>H17</f>
        <v>0</v>
      </c>
      <c r="I16" s="129">
        <f>I17</f>
        <v>0</v>
      </c>
      <c r="J16" s="129">
        <f>J17</f>
        <v>350</v>
      </c>
      <c r="K16" s="129">
        <f>K17</f>
        <v>351</v>
      </c>
      <c r="L16" s="121">
        <f t="shared" si="0"/>
        <v>-76.537433155080208</v>
      </c>
      <c r="O16" s="122">
        <f>SUM(O17:O17)</f>
        <v>965741</v>
      </c>
      <c r="P16" s="129">
        <f>P17</f>
        <v>1496</v>
      </c>
    </row>
    <row r="17" spans="1:16" ht="20.25" customHeight="1">
      <c r="A17" s="117" t="s">
        <v>61</v>
      </c>
      <c r="B17" s="122">
        <v>472132</v>
      </c>
      <c r="C17" s="122">
        <v>720270</v>
      </c>
      <c r="D17" s="122">
        <v>786238</v>
      </c>
      <c r="E17" s="122">
        <v>786239</v>
      </c>
      <c r="F17" s="121">
        <f t="shared" si="1"/>
        <v>-18.586971040889846</v>
      </c>
      <c r="G17" s="117" t="s">
        <v>58</v>
      </c>
      <c r="H17" s="129"/>
      <c r="I17" s="129"/>
      <c r="J17" s="129">
        <v>350</v>
      </c>
      <c r="K17" s="129">
        <v>351</v>
      </c>
      <c r="L17" s="121">
        <f t="shared" si="0"/>
        <v>-76.537433155080208</v>
      </c>
      <c r="O17" s="122">
        <v>965741</v>
      </c>
      <c r="P17" s="129">
        <v>1496</v>
      </c>
    </row>
    <row r="18" spans="1:16" ht="20.25" customHeight="1">
      <c r="A18" s="117" t="s">
        <v>63</v>
      </c>
      <c r="B18" s="122">
        <v>163000</v>
      </c>
      <c r="C18" s="122">
        <v>333000</v>
      </c>
      <c r="D18" s="122">
        <v>333000</v>
      </c>
      <c r="E18" s="122">
        <v>333000</v>
      </c>
      <c r="F18" s="121">
        <f t="shared" si="1"/>
        <v>27.978478093774019</v>
      </c>
      <c r="G18" s="117" t="s">
        <v>83</v>
      </c>
      <c r="H18" s="129">
        <v>163000</v>
      </c>
      <c r="I18" s="129">
        <v>163000</v>
      </c>
      <c r="J18" s="129">
        <v>163000</v>
      </c>
      <c r="K18" s="129">
        <v>163000</v>
      </c>
      <c r="L18" s="121">
        <f t="shared" si="0"/>
        <v>190.03558718861211</v>
      </c>
      <c r="O18" s="122">
        <v>260200</v>
      </c>
      <c r="P18" s="129">
        <v>56200</v>
      </c>
    </row>
    <row r="19" spans="1:16" ht="20.25" customHeight="1">
      <c r="A19" s="117" t="s">
        <v>905</v>
      </c>
      <c r="B19" s="122">
        <v>62152</v>
      </c>
      <c r="C19" s="122">
        <v>62152</v>
      </c>
      <c r="D19" s="122">
        <v>62152</v>
      </c>
      <c r="E19" s="122">
        <v>62152</v>
      </c>
      <c r="F19" s="121">
        <f t="shared" si="1"/>
        <v>6.939210929300228</v>
      </c>
      <c r="G19" s="117" t="s">
        <v>84</v>
      </c>
      <c r="H19" s="129">
        <v>84413</v>
      </c>
      <c r="I19" s="129">
        <v>135212</v>
      </c>
      <c r="J19" s="129">
        <v>136323</v>
      </c>
      <c r="K19" s="129">
        <v>133795</v>
      </c>
      <c r="L19" s="121">
        <f t="shared" si="0"/>
        <v>-3.0541265125715524</v>
      </c>
      <c r="O19" s="122">
        <v>58119</v>
      </c>
      <c r="P19" s="129">
        <v>138010</v>
      </c>
    </row>
    <row r="20" spans="1:16" ht="20.25" customHeight="1">
      <c r="A20" s="117" t="s">
        <v>744</v>
      </c>
      <c r="B20" s="153"/>
      <c r="C20" s="153"/>
      <c r="D20" s="122">
        <v>2528</v>
      </c>
      <c r="E20" s="122"/>
      <c r="F20" s="121">
        <f t="shared" si="1"/>
        <v>-100</v>
      </c>
      <c r="G20" s="117" t="s">
        <v>906</v>
      </c>
      <c r="H20" s="129"/>
      <c r="I20" s="129"/>
      <c r="J20" s="129">
        <v>40495</v>
      </c>
      <c r="K20" s="129">
        <v>40495</v>
      </c>
      <c r="L20" s="121">
        <f t="shared" si="0"/>
        <v>-34.845218174797274</v>
      </c>
      <c r="O20" s="122">
        <v>2854</v>
      </c>
      <c r="P20" s="129">
        <v>62152</v>
      </c>
    </row>
    <row r="21" spans="1:16" ht="20.25" customHeight="1">
      <c r="B21" s="124"/>
      <c r="D21" s="124"/>
      <c r="E21" s="124"/>
      <c r="M21" s="124"/>
    </row>
    <row r="22" spans="1:16">
      <c r="B22" s="124"/>
      <c r="C22" s="124"/>
    </row>
    <row r="24" spans="1:16">
      <c r="D24" s="124"/>
      <c r="E24" s="124"/>
      <c r="H24" s="124"/>
      <c r="I24" s="124"/>
      <c r="J24" s="124"/>
      <c r="K24" s="124"/>
    </row>
    <row r="25" spans="1:16">
      <c r="D25" s="124"/>
      <c r="E25" s="124"/>
    </row>
    <row r="28" spans="1:16">
      <c r="D28" s="124"/>
      <c r="E28" s="124"/>
    </row>
  </sheetData>
  <mergeCells count="5">
    <mergeCell ref="A1:L1"/>
    <mergeCell ref="D2:G2"/>
    <mergeCell ref="J2:L2"/>
    <mergeCell ref="A3:F3"/>
    <mergeCell ref="G3:L3"/>
  </mergeCells>
  <phoneticPr fontId="3" type="noConversion"/>
  <printOptions horizontalCentered="1"/>
  <pageMargins left="0.51181102362204722" right="0.53" top="0.74803149606299213" bottom="0.74803149606299213" header="0.31496062992125984" footer="0.31496062992125984"/>
  <pageSetup paperSize="9" firstPageNumber="3" orientation="portrait" useFirstPageNumber="1" r:id="rId1"/>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showZeros="0" workbookViewId="0">
      <selection sqref="A1:L1"/>
    </sheetView>
  </sheetViews>
  <sheetFormatPr defaultColWidth="9" defaultRowHeight="14.25"/>
  <cols>
    <col min="1" max="1" width="13" style="125" customWidth="1"/>
    <col min="2" max="5" width="6.125" style="125" customWidth="1"/>
    <col min="6" max="6" width="7.625" style="125" bestFit="1" customWidth="1"/>
    <col min="7" max="7" width="13" style="125" customWidth="1"/>
    <col min="8" max="12" width="6.125" style="125" customWidth="1"/>
    <col min="13" max="17" width="9" style="125" hidden="1" customWidth="1"/>
    <col min="18" max="19" width="9" style="125" customWidth="1"/>
    <col min="20" max="232" width="9" style="125"/>
    <col min="233" max="233" width="25.5" style="125" customWidth="1"/>
    <col min="234" max="234" width="8.5" style="125" bestFit="1" customWidth="1"/>
    <col min="235" max="235" width="9.5" style="125" bestFit="1" customWidth="1"/>
    <col min="236" max="236" width="6.75" style="125" bestFit="1" customWidth="1"/>
    <col min="237" max="237" width="22.25" style="125" bestFit="1" customWidth="1"/>
    <col min="238" max="239" width="9.5" style="125" bestFit="1" customWidth="1"/>
    <col min="240" max="240" width="7.375" style="125" bestFit="1" customWidth="1"/>
    <col min="241" max="241" width="12.625" style="125" bestFit="1" customWidth="1"/>
    <col min="242" max="488" width="9" style="125"/>
    <col min="489" max="489" width="25.5" style="125" customWidth="1"/>
    <col min="490" max="490" width="8.5" style="125" bestFit="1" customWidth="1"/>
    <col min="491" max="491" width="9.5" style="125" bestFit="1" customWidth="1"/>
    <col min="492" max="492" width="6.75" style="125" bestFit="1" customWidth="1"/>
    <col min="493" max="493" width="22.25" style="125" bestFit="1" customWidth="1"/>
    <col min="494" max="495" width="9.5" style="125" bestFit="1" customWidth="1"/>
    <col min="496" max="496" width="7.375" style="125" bestFit="1" customWidth="1"/>
    <col min="497" max="497" width="12.625" style="125" bestFit="1" customWidth="1"/>
    <col min="498" max="744" width="9" style="125"/>
    <col min="745" max="745" width="25.5" style="125" customWidth="1"/>
    <col min="746" max="746" width="8.5" style="125" bestFit="1" customWidth="1"/>
    <col min="747" max="747" width="9.5" style="125" bestFit="1" customWidth="1"/>
    <col min="748" max="748" width="6.75" style="125" bestFit="1" customWidth="1"/>
    <col min="749" max="749" width="22.25" style="125" bestFit="1" customWidth="1"/>
    <col min="750" max="751" width="9.5" style="125" bestFit="1" customWidth="1"/>
    <col min="752" max="752" width="7.375" style="125" bestFit="1" customWidth="1"/>
    <col min="753" max="753" width="12.625" style="125" bestFit="1" customWidth="1"/>
    <col min="754" max="1000" width="9" style="125"/>
    <col min="1001" max="1001" width="25.5" style="125" customWidth="1"/>
    <col min="1002" max="1002" width="8.5" style="125" bestFit="1" customWidth="1"/>
    <col min="1003" max="1003" width="9.5" style="125" bestFit="1" customWidth="1"/>
    <col min="1004" max="1004" width="6.75" style="125" bestFit="1" customWidth="1"/>
    <col min="1005" max="1005" width="22.25" style="125" bestFit="1" customWidth="1"/>
    <col min="1006" max="1007" width="9.5" style="125" bestFit="1" customWidth="1"/>
    <col min="1008" max="1008" width="7.375" style="125" bestFit="1" customWidth="1"/>
    <col min="1009" max="1009" width="12.625" style="125" bestFit="1" customWidth="1"/>
    <col min="1010" max="1256" width="9" style="125"/>
    <col min="1257" max="1257" width="25.5" style="125" customWidth="1"/>
    <col min="1258" max="1258" width="8.5" style="125" bestFit="1" customWidth="1"/>
    <col min="1259" max="1259" width="9.5" style="125" bestFit="1" customWidth="1"/>
    <col min="1260" max="1260" width="6.75" style="125" bestFit="1" customWidth="1"/>
    <col min="1261" max="1261" width="22.25" style="125" bestFit="1" customWidth="1"/>
    <col min="1262" max="1263" width="9.5" style="125" bestFit="1" customWidth="1"/>
    <col min="1264" max="1264" width="7.375" style="125" bestFit="1" customWidth="1"/>
    <col min="1265" max="1265" width="12.625" style="125" bestFit="1" customWidth="1"/>
    <col min="1266" max="1512" width="9" style="125"/>
    <col min="1513" max="1513" width="25.5" style="125" customWidth="1"/>
    <col min="1514" max="1514" width="8.5" style="125" bestFit="1" customWidth="1"/>
    <col min="1515" max="1515" width="9.5" style="125" bestFit="1" customWidth="1"/>
    <col min="1516" max="1516" width="6.75" style="125" bestFit="1" customWidth="1"/>
    <col min="1517" max="1517" width="22.25" style="125" bestFit="1" customWidth="1"/>
    <col min="1518" max="1519" width="9.5" style="125" bestFit="1" customWidth="1"/>
    <col min="1520" max="1520" width="7.375" style="125" bestFit="1" customWidth="1"/>
    <col min="1521" max="1521" width="12.625" style="125" bestFit="1" customWidth="1"/>
    <col min="1522" max="1768" width="9" style="125"/>
    <col min="1769" max="1769" width="25.5" style="125" customWidth="1"/>
    <col min="1770" max="1770" width="8.5" style="125" bestFit="1" customWidth="1"/>
    <col min="1771" max="1771" width="9.5" style="125" bestFit="1" customWidth="1"/>
    <col min="1772" max="1772" width="6.75" style="125" bestFit="1" customWidth="1"/>
    <col min="1773" max="1773" width="22.25" style="125" bestFit="1" customWidth="1"/>
    <col min="1774" max="1775" width="9.5" style="125" bestFit="1" customWidth="1"/>
    <col min="1776" max="1776" width="7.375" style="125" bestFit="1" customWidth="1"/>
    <col min="1777" max="1777" width="12.625" style="125" bestFit="1" customWidth="1"/>
    <col min="1778" max="2024" width="9" style="125"/>
    <col min="2025" max="2025" width="25.5" style="125" customWidth="1"/>
    <col min="2026" max="2026" width="8.5" style="125" bestFit="1" customWidth="1"/>
    <col min="2027" max="2027" width="9.5" style="125" bestFit="1" customWidth="1"/>
    <col min="2028" max="2028" width="6.75" style="125" bestFit="1" customWidth="1"/>
    <col min="2029" max="2029" width="22.25" style="125" bestFit="1" customWidth="1"/>
    <col min="2030" max="2031" width="9.5" style="125" bestFit="1" customWidth="1"/>
    <col min="2032" max="2032" width="7.375" style="125" bestFit="1" customWidth="1"/>
    <col min="2033" max="2033" width="12.625" style="125" bestFit="1" customWidth="1"/>
    <col min="2034" max="2280" width="9" style="125"/>
    <col min="2281" max="2281" width="25.5" style="125" customWidth="1"/>
    <col min="2282" max="2282" width="8.5" style="125" bestFit="1" customWidth="1"/>
    <col min="2283" max="2283" width="9.5" style="125" bestFit="1" customWidth="1"/>
    <col min="2284" max="2284" width="6.75" style="125" bestFit="1" customWidth="1"/>
    <col min="2285" max="2285" width="22.25" style="125" bestFit="1" customWidth="1"/>
    <col min="2286" max="2287" width="9.5" style="125" bestFit="1" customWidth="1"/>
    <col min="2288" max="2288" width="7.375" style="125" bestFit="1" customWidth="1"/>
    <col min="2289" max="2289" width="12.625" style="125" bestFit="1" customWidth="1"/>
    <col min="2290" max="2536" width="9" style="125"/>
    <col min="2537" max="2537" width="25.5" style="125" customWidth="1"/>
    <col min="2538" max="2538" width="8.5" style="125" bestFit="1" customWidth="1"/>
    <col min="2539" max="2539" width="9.5" style="125" bestFit="1" customWidth="1"/>
    <col min="2540" max="2540" width="6.75" style="125" bestFit="1" customWidth="1"/>
    <col min="2541" max="2541" width="22.25" style="125" bestFit="1" customWidth="1"/>
    <col min="2542" max="2543" width="9.5" style="125" bestFit="1" customWidth="1"/>
    <col min="2544" max="2544" width="7.375" style="125" bestFit="1" customWidth="1"/>
    <col min="2545" max="2545" width="12.625" style="125" bestFit="1" customWidth="1"/>
    <col min="2546" max="2792" width="9" style="125"/>
    <col min="2793" max="2793" width="25.5" style="125" customWidth="1"/>
    <col min="2794" max="2794" width="8.5" style="125" bestFit="1" customWidth="1"/>
    <col min="2795" max="2795" width="9.5" style="125" bestFit="1" customWidth="1"/>
    <col min="2796" max="2796" width="6.75" style="125" bestFit="1" customWidth="1"/>
    <col min="2797" max="2797" width="22.25" style="125" bestFit="1" customWidth="1"/>
    <col min="2798" max="2799" width="9.5" style="125" bestFit="1" customWidth="1"/>
    <col min="2800" max="2800" width="7.375" style="125" bestFit="1" customWidth="1"/>
    <col min="2801" max="2801" width="12.625" style="125" bestFit="1" customWidth="1"/>
    <col min="2802" max="3048" width="9" style="125"/>
    <col min="3049" max="3049" width="25.5" style="125" customWidth="1"/>
    <col min="3050" max="3050" width="8.5" style="125" bestFit="1" customWidth="1"/>
    <col min="3051" max="3051" width="9.5" style="125" bestFit="1" customWidth="1"/>
    <col min="3052" max="3052" width="6.75" style="125" bestFit="1" customWidth="1"/>
    <col min="3053" max="3053" width="22.25" style="125" bestFit="1" customWidth="1"/>
    <col min="3054" max="3055" width="9.5" style="125" bestFit="1" customWidth="1"/>
    <col min="3056" max="3056" width="7.375" style="125" bestFit="1" customWidth="1"/>
    <col min="3057" max="3057" width="12.625" style="125" bestFit="1" customWidth="1"/>
    <col min="3058" max="3304" width="9" style="125"/>
    <col min="3305" max="3305" width="25.5" style="125" customWidth="1"/>
    <col min="3306" max="3306" width="8.5" style="125" bestFit="1" customWidth="1"/>
    <col min="3307" max="3307" width="9.5" style="125" bestFit="1" customWidth="1"/>
    <col min="3308" max="3308" width="6.75" style="125" bestFit="1" customWidth="1"/>
    <col min="3309" max="3309" width="22.25" style="125" bestFit="1" customWidth="1"/>
    <col min="3310" max="3311" width="9.5" style="125" bestFit="1" customWidth="1"/>
    <col min="3312" max="3312" width="7.375" style="125" bestFit="1" customWidth="1"/>
    <col min="3313" max="3313" width="12.625" style="125" bestFit="1" customWidth="1"/>
    <col min="3314" max="3560" width="9" style="125"/>
    <col min="3561" max="3561" width="25.5" style="125" customWidth="1"/>
    <col min="3562" max="3562" width="8.5" style="125" bestFit="1" customWidth="1"/>
    <col min="3563" max="3563" width="9.5" style="125" bestFit="1" customWidth="1"/>
    <col min="3564" max="3564" width="6.75" style="125" bestFit="1" customWidth="1"/>
    <col min="3565" max="3565" width="22.25" style="125" bestFit="1" customWidth="1"/>
    <col min="3566" max="3567" width="9.5" style="125" bestFit="1" customWidth="1"/>
    <col min="3568" max="3568" width="7.375" style="125" bestFit="1" customWidth="1"/>
    <col min="3569" max="3569" width="12.625" style="125" bestFit="1" customWidth="1"/>
    <col min="3570" max="3816" width="9" style="125"/>
    <col min="3817" max="3817" width="25.5" style="125" customWidth="1"/>
    <col min="3818" max="3818" width="8.5" style="125" bestFit="1" customWidth="1"/>
    <col min="3819" max="3819" width="9.5" style="125" bestFit="1" customWidth="1"/>
    <col min="3820" max="3820" width="6.75" style="125" bestFit="1" customWidth="1"/>
    <col min="3821" max="3821" width="22.25" style="125" bestFit="1" customWidth="1"/>
    <col min="3822" max="3823" width="9.5" style="125" bestFit="1" customWidth="1"/>
    <col min="3824" max="3824" width="7.375" style="125" bestFit="1" customWidth="1"/>
    <col min="3825" max="3825" width="12.625" style="125" bestFit="1" customWidth="1"/>
    <col min="3826" max="4072" width="9" style="125"/>
    <col min="4073" max="4073" width="25.5" style="125" customWidth="1"/>
    <col min="4074" max="4074" width="8.5" style="125" bestFit="1" customWidth="1"/>
    <col min="4075" max="4075" width="9.5" style="125" bestFit="1" customWidth="1"/>
    <col min="4076" max="4076" width="6.75" style="125" bestFit="1" customWidth="1"/>
    <col min="4077" max="4077" width="22.25" style="125" bestFit="1" customWidth="1"/>
    <col min="4078" max="4079" width="9.5" style="125" bestFit="1" customWidth="1"/>
    <col min="4080" max="4080" width="7.375" style="125" bestFit="1" customWidth="1"/>
    <col min="4081" max="4081" width="12.625" style="125" bestFit="1" customWidth="1"/>
    <col min="4082" max="4328" width="9" style="125"/>
    <col min="4329" max="4329" width="25.5" style="125" customWidth="1"/>
    <col min="4330" max="4330" width="8.5" style="125" bestFit="1" customWidth="1"/>
    <col min="4331" max="4331" width="9.5" style="125" bestFit="1" customWidth="1"/>
    <col min="4332" max="4332" width="6.75" style="125" bestFit="1" customWidth="1"/>
    <col min="4333" max="4333" width="22.25" style="125" bestFit="1" customWidth="1"/>
    <col min="4334" max="4335" width="9.5" style="125" bestFit="1" customWidth="1"/>
    <col min="4336" max="4336" width="7.375" style="125" bestFit="1" customWidth="1"/>
    <col min="4337" max="4337" width="12.625" style="125" bestFit="1" customWidth="1"/>
    <col min="4338" max="4584" width="9" style="125"/>
    <col min="4585" max="4585" width="25.5" style="125" customWidth="1"/>
    <col min="4586" max="4586" width="8.5" style="125" bestFit="1" customWidth="1"/>
    <col min="4587" max="4587" width="9.5" style="125" bestFit="1" customWidth="1"/>
    <col min="4588" max="4588" width="6.75" style="125" bestFit="1" customWidth="1"/>
    <col min="4589" max="4589" width="22.25" style="125" bestFit="1" customWidth="1"/>
    <col min="4590" max="4591" width="9.5" style="125" bestFit="1" customWidth="1"/>
    <col min="4592" max="4592" width="7.375" style="125" bestFit="1" customWidth="1"/>
    <col min="4593" max="4593" width="12.625" style="125" bestFit="1" customWidth="1"/>
    <col min="4594" max="4840" width="9" style="125"/>
    <col min="4841" max="4841" width="25.5" style="125" customWidth="1"/>
    <col min="4842" max="4842" width="8.5" style="125" bestFit="1" customWidth="1"/>
    <col min="4843" max="4843" width="9.5" style="125" bestFit="1" customWidth="1"/>
    <col min="4844" max="4844" width="6.75" style="125" bestFit="1" customWidth="1"/>
    <col min="4845" max="4845" width="22.25" style="125" bestFit="1" customWidth="1"/>
    <col min="4846" max="4847" width="9.5" style="125" bestFit="1" customWidth="1"/>
    <col min="4848" max="4848" width="7.375" style="125" bestFit="1" customWidth="1"/>
    <col min="4849" max="4849" width="12.625" style="125" bestFit="1" customWidth="1"/>
    <col min="4850" max="5096" width="9" style="125"/>
    <col min="5097" max="5097" width="25.5" style="125" customWidth="1"/>
    <col min="5098" max="5098" width="8.5" style="125" bestFit="1" customWidth="1"/>
    <col min="5099" max="5099" width="9.5" style="125" bestFit="1" customWidth="1"/>
    <col min="5100" max="5100" width="6.75" style="125" bestFit="1" customWidth="1"/>
    <col min="5101" max="5101" width="22.25" style="125" bestFit="1" customWidth="1"/>
    <col min="5102" max="5103" width="9.5" style="125" bestFit="1" customWidth="1"/>
    <col min="5104" max="5104" width="7.375" style="125" bestFit="1" customWidth="1"/>
    <col min="5105" max="5105" width="12.625" style="125" bestFit="1" customWidth="1"/>
    <col min="5106" max="5352" width="9" style="125"/>
    <col min="5353" max="5353" width="25.5" style="125" customWidth="1"/>
    <col min="5354" max="5354" width="8.5" style="125" bestFit="1" customWidth="1"/>
    <col min="5355" max="5355" width="9.5" style="125" bestFit="1" customWidth="1"/>
    <col min="5356" max="5356" width="6.75" style="125" bestFit="1" customWidth="1"/>
    <col min="5357" max="5357" width="22.25" style="125" bestFit="1" customWidth="1"/>
    <col min="5358" max="5359" width="9.5" style="125" bestFit="1" customWidth="1"/>
    <col min="5360" max="5360" width="7.375" style="125" bestFit="1" customWidth="1"/>
    <col min="5361" max="5361" width="12.625" style="125" bestFit="1" customWidth="1"/>
    <col min="5362" max="5608" width="9" style="125"/>
    <col min="5609" max="5609" width="25.5" style="125" customWidth="1"/>
    <col min="5610" max="5610" width="8.5" style="125" bestFit="1" customWidth="1"/>
    <col min="5611" max="5611" width="9.5" style="125" bestFit="1" customWidth="1"/>
    <col min="5612" max="5612" width="6.75" style="125" bestFit="1" customWidth="1"/>
    <col min="5613" max="5613" width="22.25" style="125" bestFit="1" customWidth="1"/>
    <col min="5614" max="5615" width="9.5" style="125" bestFit="1" customWidth="1"/>
    <col min="5616" max="5616" width="7.375" style="125" bestFit="1" customWidth="1"/>
    <col min="5617" max="5617" width="12.625" style="125" bestFit="1" customWidth="1"/>
    <col min="5618" max="5864" width="9" style="125"/>
    <col min="5865" max="5865" width="25.5" style="125" customWidth="1"/>
    <col min="5866" max="5866" width="8.5" style="125" bestFit="1" customWidth="1"/>
    <col min="5867" max="5867" width="9.5" style="125" bestFit="1" customWidth="1"/>
    <col min="5868" max="5868" width="6.75" style="125" bestFit="1" customWidth="1"/>
    <col min="5869" max="5869" width="22.25" style="125" bestFit="1" customWidth="1"/>
    <col min="5870" max="5871" width="9.5" style="125" bestFit="1" customWidth="1"/>
    <col min="5872" max="5872" width="7.375" style="125" bestFit="1" customWidth="1"/>
    <col min="5873" max="5873" width="12.625" style="125" bestFit="1" customWidth="1"/>
    <col min="5874" max="6120" width="9" style="125"/>
    <col min="6121" max="6121" width="25.5" style="125" customWidth="1"/>
    <col min="6122" max="6122" width="8.5" style="125" bestFit="1" customWidth="1"/>
    <col min="6123" max="6123" width="9.5" style="125" bestFit="1" customWidth="1"/>
    <col min="6124" max="6124" width="6.75" style="125" bestFit="1" customWidth="1"/>
    <col min="6125" max="6125" width="22.25" style="125" bestFit="1" customWidth="1"/>
    <col min="6126" max="6127" width="9.5" style="125" bestFit="1" customWidth="1"/>
    <col min="6128" max="6128" width="7.375" style="125" bestFit="1" customWidth="1"/>
    <col min="6129" max="6129" width="12.625" style="125" bestFit="1" customWidth="1"/>
    <col min="6130" max="6376" width="9" style="125"/>
    <col min="6377" max="6377" width="25.5" style="125" customWidth="1"/>
    <col min="6378" max="6378" width="8.5" style="125" bestFit="1" customWidth="1"/>
    <col min="6379" max="6379" width="9.5" style="125" bestFit="1" customWidth="1"/>
    <col min="6380" max="6380" width="6.75" style="125" bestFit="1" customWidth="1"/>
    <col min="6381" max="6381" width="22.25" style="125" bestFit="1" customWidth="1"/>
    <col min="6382" max="6383" width="9.5" style="125" bestFit="1" customWidth="1"/>
    <col min="6384" max="6384" width="7.375" style="125" bestFit="1" customWidth="1"/>
    <col min="6385" max="6385" width="12.625" style="125" bestFit="1" customWidth="1"/>
    <col min="6386" max="6632" width="9" style="125"/>
    <col min="6633" max="6633" width="25.5" style="125" customWidth="1"/>
    <col min="6634" max="6634" width="8.5" style="125" bestFit="1" customWidth="1"/>
    <col min="6635" max="6635" width="9.5" style="125" bestFit="1" customWidth="1"/>
    <col min="6636" max="6636" width="6.75" style="125" bestFit="1" customWidth="1"/>
    <col min="6637" max="6637" width="22.25" style="125" bestFit="1" customWidth="1"/>
    <col min="6638" max="6639" width="9.5" style="125" bestFit="1" customWidth="1"/>
    <col min="6640" max="6640" width="7.375" style="125" bestFit="1" customWidth="1"/>
    <col min="6641" max="6641" width="12.625" style="125" bestFit="1" customWidth="1"/>
    <col min="6642" max="6888" width="9" style="125"/>
    <col min="6889" max="6889" width="25.5" style="125" customWidth="1"/>
    <col min="6890" max="6890" width="8.5" style="125" bestFit="1" customWidth="1"/>
    <col min="6891" max="6891" width="9.5" style="125" bestFit="1" customWidth="1"/>
    <col min="6892" max="6892" width="6.75" style="125" bestFit="1" customWidth="1"/>
    <col min="6893" max="6893" width="22.25" style="125" bestFit="1" customWidth="1"/>
    <col min="6894" max="6895" width="9.5" style="125" bestFit="1" customWidth="1"/>
    <col min="6896" max="6896" width="7.375" style="125" bestFit="1" customWidth="1"/>
    <col min="6897" max="6897" width="12.625" style="125" bestFit="1" customWidth="1"/>
    <col min="6898" max="7144" width="9" style="125"/>
    <col min="7145" max="7145" width="25.5" style="125" customWidth="1"/>
    <col min="7146" max="7146" width="8.5" style="125" bestFit="1" customWidth="1"/>
    <col min="7147" max="7147" width="9.5" style="125" bestFit="1" customWidth="1"/>
    <col min="7148" max="7148" width="6.75" style="125" bestFit="1" customWidth="1"/>
    <col min="7149" max="7149" width="22.25" style="125" bestFit="1" customWidth="1"/>
    <col min="7150" max="7151" width="9.5" style="125" bestFit="1" customWidth="1"/>
    <col min="7152" max="7152" width="7.375" style="125" bestFit="1" customWidth="1"/>
    <col min="7153" max="7153" width="12.625" style="125" bestFit="1" customWidth="1"/>
    <col min="7154" max="7400" width="9" style="125"/>
    <col min="7401" max="7401" width="25.5" style="125" customWidth="1"/>
    <col min="7402" max="7402" width="8.5" style="125" bestFit="1" customWidth="1"/>
    <col min="7403" max="7403" width="9.5" style="125" bestFit="1" customWidth="1"/>
    <col min="7404" max="7404" width="6.75" style="125" bestFit="1" customWidth="1"/>
    <col min="7405" max="7405" width="22.25" style="125" bestFit="1" customWidth="1"/>
    <col min="7406" max="7407" width="9.5" style="125" bestFit="1" customWidth="1"/>
    <col min="7408" max="7408" width="7.375" style="125" bestFit="1" customWidth="1"/>
    <col min="7409" max="7409" width="12.625" style="125" bestFit="1" customWidth="1"/>
    <col min="7410" max="7656" width="9" style="125"/>
    <col min="7657" max="7657" width="25.5" style="125" customWidth="1"/>
    <col min="7658" max="7658" width="8.5" style="125" bestFit="1" customWidth="1"/>
    <col min="7659" max="7659" width="9.5" style="125" bestFit="1" customWidth="1"/>
    <col min="7660" max="7660" width="6.75" style="125" bestFit="1" customWidth="1"/>
    <col min="7661" max="7661" width="22.25" style="125" bestFit="1" customWidth="1"/>
    <col min="7662" max="7663" width="9.5" style="125" bestFit="1" customWidth="1"/>
    <col min="7664" max="7664" width="7.375" style="125" bestFit="1" customWidth="1"/>
    <col min="7665" max="7665" width="12.625" style="125" bestFit="1" customWidth="1"/>
    <col min="7666" max="7912" width="9" style="125"/>
    <col min="7913" max="7913" width="25.5" style="125" customWidth="1"/>
    <col min="7914" max="7914" width="8.5" style="125" bestFit="1" customWidth="1"/>
    <col min="7915" max="7915" width="9.5" style="125" bestFit="1" customWidth="1"/>
    <col min="7916" max="7916" width="6.75" style="125" bestFit="1" customWidth="1"/>
    <col min="7917" max="7917" width="22.25" style="125" bestFit="1" customWidth="1"/>
    <col min="7918" max="7919" width="9.5" style="125" bestFit="1" customWidth="1"/>
    <col min="7920" max="7920" width="7.375" style="125" bestFit="1" customWidth="1"/>
    <col min="7921" max="7921" width="12.625" style="125" bestFit="1" customWidth="1"/>
    <col min="7922" max="8168" width="9" style="125"/>
    <col min="8169" max="8169" width="25.5" style="125" customWidth="1"/>
    <col min="8170" max="8170" width="8.5" style="125" bestFit="1" customWidth="1"/>
    <col min="8171" max="8171" width="9.5" style="125" bestFit="1" customWidth="1"/>
    <col min="8172" max="8172" width="6.75" style="125" bestFit="1" customWidth="1"/>
    <col min="8173" max="8173" width="22.25" style="125" bestFit="1" customWidth="1"/>
    <col min="8174" max="8175" width="9.5" style="125" bestFit="1" customWidth="1"/>
    <col min="8176" max="8176" width="7.375" style="125" bestFit="1" customWidth="1"/>
    <col min="8177" max="8177" width="12.625" style="125" bestFit="1" customWidth="1"/>
    <col min="8178" max="8424" width="9" style="125"/>
    <col min="8425" max="8425" width="25.5" style="125" customWidth="1"/>
    <col min="8426" max="8426" width="8.5" style="125" bestFit="1" customWidth="1"/>
    <col min="8427" max="8427" width="9.5" style="125" bestFit="1" customWidth="1"/>
    <col min="8428" max="8428" width="6.75" style="125" bestFit="1" customWidth="1"/>
    <col min="8429" max="8429" width="22.25" style="125" bestFit="1" customWidth="1"/>
    <col min="8430" max="8431" width="9.5" style="125" bestFit="1" customWidth="1"/>
    <col min="8432" max="8432" width="7.375" style="125" bestFit="1" customWidth="1"/>
    <col min="8433" max="8433" width="12.625" style="125" bestFit="1" customWidth="1"/>
    <col min="8434" max="8680" width="9" style="125"/>
    <col min="8681" max="8681" width="25.5" style="125" customWidth="1"/>
    <col min="8682" max="8682" width="8.5" style="125" bestFit="1" customWidth="1"/>
    <col min="8683" max="8683" width="9.5" style="125" bestFit="1" customWidth="1"/>
    <col min="8684" max="8684" width="6.75" style="125" bestFit="1" customWidth="1"/>
    <col min="8685" max="8685" width="22.25" style="125" bestFit="1" customWidth="1"/>
    <col min="8686" max="8687" width="9.5" style="125" bestFit="1" customWidth="1"/>
    <col min="8688" max="8688" width="7.375" style="125" bestFit="1" customWidth="1"/>
    <col min="8689" max="8689" width="12.625" style="125" bestFit="1" customWidth="1"/>
    <col min="8690" max="8936" width="9" style="125"/>
    <col min="8937" max="8937" width="25.5" style="125" customWidth="1"/>
    <col min="8938" max="8938" width="8.5" style="125" bestFit="1" customWidth="1"/>
    <col min="8939" max="8939" width="9.5" style="125" bestFit="1" customWidth="1"/>
    <col min="8940" max="8940" width="6.75" style="125" bestFit="1" customWidth="1"/>
    <col min="8941" max="8941" width="22.25" style="125" bestFit="1" customWidth="1"/>
    <col min="8942" max="8943" width="9.5" style="125" bestFit="1" customWidth="1"/>
    <col min="8944" max="8944" width="7.375" style="125" bestFit="1" customWidth="1"/>
    <col min="8945" max="8945" width="12.625" style="125" bestFit="1" customWidth="1"/>
    <col min="8946" max="9192" width="9" style="125"/>
    <col min="9193" max="9193" width="25.5" style="125" customWidth="1"/>
    <col min="9194" max="9194" width="8.5" style="125" bestFit="1" customWidth="1"/>
    <col min="9195" max="9195" width="9.5" style="125" bestFit="1" customWidth="1"/>
    <col min="9196" max="9196" width="6.75" style="125" bestFit="1" customWidth="1"/>
    <col min="9197" max="9197" width="22.25" style="125" bestFit="1" customWidth="1"/>
    <col min="9198" max="9199" width="9.5" style="125" bestFit="1" customWidth="1"/>
    <col min="9200" max="9200" width="7.375" style="125" bestFit="1" customWidth="1"/>
    <col min="9201" max="9201" width="12.625" style="125" bestFit="1" customWidth="1"/>
    <col min="9202" max="9448" width="9" style="125"/>
    <col min="9449" max="9449" width="25.5" style="125" customWidth="1"/>
    <col min="9450" max="9450" width="8.5" style="125" bestFit="1" customWidth="1"/>
    <col min="9451" max="9451" width="9.5" style="125" bestFit="1" customWidth="1"/>
    <col min="9452" max="9452" width="6.75" style="125" bestFit="1" customWidth="1"/>
    <col min="9453" max="9453" width="22.25" style="125" bestFit="1" customWidth="1"/>
    <col min="9454" max="9455" width="9.5" style="125" bestFit="1" customWidth="1"/>
    <col min="9456" max="9456" width="7.375" style="125" bestFit="1" customWidth="1"/>
    <col min="9457" max="9457" width="12.625" style="125" bestFit="1" customWidth="1"/>
    <col min="9458" max="9704" width="9" style="125"/>
    <col min="9705" max="9705" width="25.5" style="125" customWidth="1"/>
    <col min="9706" max="9706" width="8.5" style="125" bestFit="1" customWidth="1"/>
    <col min="9707" max="9707" width="9.5" style="125" bestFit="1" customWidth="1"/>
    <col min="9708" max="9708" width="6.75" style="125" bestFit="1" customWidth="1"/>
    <col min="9709" max="9709" width="22.25" style="125" bestFit="1" customWidth="1"/>
    <col min="9710" max="9711" width="9.5" style="125" bestFit="1" customWidth="1"/>
    <col min="9712" max="9712" width="7.375" style="125" bestFit="1" customWidth="1"/>
    <col min="9713" max="9713" width="12.625" style="125" bestFit="1" customWidth="1"/>
    <col min="9714" max="9960" width="9" style="125"/>
    <col min="9961" max="9961" width="25.5" style="125" customWidth="1"/>
    <col min="9962" max="9962" width="8.5" style="125" bestFit="1" customWidth="1"/>
    <col min="9963" max="9963" width="9.5" style="125" bestFit="1" customWidth="1"/>
    <col min="9964" max="9964" width="6.75" style="125" bestFit="1" customWidth="1"/>
    <col min="9965" max="9965" width="22.25" style="125" bestFit="1" customWidth="1"/>
    <col min="9966" max="9967" width="9.5" style="125" bestFit="1" customWidth="1"/>
    <col min="9968" max="9968" width="7.375" style="125" bestFit="1" customWidth="1"/>
    <col min="9969" max="9969" width="12.625" style="125" bestFit="1" customWidth="1"/>
    <col min="9970" max="10216" width="9" style="125"/>
    <col min="10217" max="10217" width="25.5" style="125" customWidth="1"/>
    <col min="10218" max="10218" width="8.5" style="125" bestFit="1" customWidth="1"/>
    <col min="10219" max="10219" width="9.5" style="125" bestFit="1" customWidth="1"/>
    <col min="10220" max="10220" width="6.75" style="125" bestFit="1" customWidth="1"/>
    <col min="10221" max="10221" width="22.25" style="125" bestFit="1" customWidth="1"/>
    <col min="10222" max="10223" width="9.5" style="125" bestFit="1" customWidth="1"/>
    <col min="10224" max="10224" width="7.375" style="125" bestFit="1" customWidth="1"/>
    <col min="10225" max="10225" width="12.625" style="125" bestFit="1" customWidth="1"/>
    <col min="10226" max="10472" width="9" style="125"/>
    <col min="10473" max="10473" width="25.5" style="125" customWidth="1"/>
    <col min="10474" max="10474" width="8.5" style="125" bestFit="1" customWidth="1"/>
    <col min="10475" max="10475" width="9.5" style="125" bestFit="1" customWidth="1"/>
    <col min="10476" max="10476" width="6.75" style="125" bestFit="1" customWidth="1"/>
    <col min="10477" max="10477" width="22.25" style="125" bestFit="1" customWidth="1"/>
    <col min="10478" max="10479" width="9.5" style="125" bestFit="1" customWidth="1"/>
    <col min="10480" max="10480" width="7.375" style="125" bestFit="1" customWidth="1"/>
    <col min="10481" max="10481" width="12.625" style="125" bestFit="1" customWidth="1"/>
    <col min="10482" max="10728" width="9" style="125"/>
    <col min="10729" max="10729" width="25.5" style="125" customWidth="1"/>
    <col min="10730" max="10730" width="8.5" style="125" bestFit="1" customWidth="1"/>
    <col min="10731" max="10731" width="9.5" style="125" bestFit="1" customWidth="1"/>
    <col min="10732" max="10732" width="6.75" style="125" bestFit="1" customWidth="1"/>
    <col min="10733" max="10733" width="22.25" style="125" bestFit="1" customWidth="1"/>
    <col min="10734" max="10735" width="9.5" style="125" bestFit="1" customWidth="1"/>
    <col min="10736" max="10736" width="7.375" style="125" bestFit="1" customWidth="1"/>
    <col min="10737" max="10737" width="12.625" style="125" bestFit="1" customWidth="1"/>
    <col min="10738" max="10984" width="9" style="125"/>
    <col min="10985" max="10985" width="25.5" style="125" customWidth="1"/>
    <col min="10986" max="10986" width="8.5" style="125" bestFit="1" customWidth="1"/>
    <col min="10987" max="10987" width="9.5" style="125" bestFit="1" customWidth="1"/>
    <col min="10988" max="10988" width="6.75" style="125" bestFit="1" customWidth="1"/>
    <col min="10989" max="10989" width="22.25" style="125" bestFit="1" customWidth="1"/>
    <col min="10990" max="10991" width="9.5" style="125" bestFit="1" customWidth="1"/>
    <col min="10992" max="10992" width="7.375" style="125" bestFit="1" customWidth="1"/>
    <col min="10993" max="10993" width="12.625" style="125" bestFit="1" customWidth="1"/>
    <col min="10994" max="11240" width="9" style="125"/>
    <col min="11241" max="11241" width="25.5" style="125" customWidth="1"/>
    <col min="11242" max="11242" width="8.5" style="125" bestFit="1" customWidth="1"/>
    <col min="11243" max="11243" width="9.5" style="125" bestFit="1" customWidth="1"/>
    <col min="11244" max="11244" width="6.75" style="125" bestFit="1" customWidth="1"/>
    <col min="11245" max="11245" width="22.25" style="125" bestFit="1" customWidth="1"/>
    <col min="11246" max="11247" width="9.5" style="125" bestFit="1" customWidth="1"/>
    <col min="11248" max="11248" width="7.375" style="125" bestFit="1" customWidth="1"/>
    <col min="11249" max="11249" width="12.625" style="125" bestFit="1" customWidth="1"/>
    <col min="11250" max="11496" width="9" style="125"/>
    <col min="11497" max="11497" width="25.5" style="125" customWidth="1"/>
    <col min="11498" max="11498" width="8.5" style="125" bestFit="1" customWidth="1"/>
    <col min="11499" max="11499" width="9.5" style="125" bestFit="1" customWidth="1"/>
    <col min="11500" max="11500" width="6.75" style="125" bestFit="1" customWidth="1"/>
    <col min="11501" max="11501" width="22.25" style="125" bestFit="1" customWidth="1"/>
    <col min="11502" max="11503" width="9.5" style="125" bestFit="1" customWidth="1"/>
    <col min="11504" max="11504" width="7.375" style="125" bestFit="1" customWidth="1"/>
    <col min="11505" max="11505" width="12.625" style="125" bestFit="1" customWidth="1"/>
    <col min="11506" max="11752" width="9" style="125"/>
    <col min="11753" max="11753" width="25.5" style="125" customWidth="1"/>
    <col min="11754" max="11754" width="8.5" style="125" bestFit="1" customWidth="1"/>
    <col min="11755" max="11755" width="9.5" style="125" bestFit="1" customWidth="1"/>
    <col min="11756" max="11756" width="6.75" style="125" bestFit="1" customWidth="1"/>
    <col min="11757" max="11757" width="22.25" style="125" bestFit="1" customWidth="1"/>
    <col min="11758" max="11759" width="9.5" style="125" bestFit="1" customWidth="1"/>
    <col min="11760" max="11760" width="7.375" style="125" bestFit="1" customWidth="1"/>
    <col min="11761" max="11761" width="12.625" style="125" bestFit="1" customWidth="1"/>
    <col min="11762" max="12008" width="9" style="125"/>
    <col min="12009" max="12009" width="25.5" style="125" customWidth="1"/>
    <col min="12010" max="12010" width="8.5" style="125" bestFit="1" customWidth="1"/>
    <col min="12011" max="12011" width="9.5" style="125" bestFit="1" customWidth="1"/>
    <col min="12012" max="12012" width="6.75" style="125" bestFit="1" customWidth="1"/>
    <col min="12013" max="12013" width="22.25" style="125" bestFit="1" customWidth="1"/>
    <col min="12014" max="12015" width="9.5" style="125" bestFit="1" customWidth="1"/>
    <col min="12016" max="12016" width="7.375" style="125" bestFit="1" customWidth="1"/>
    <col min="12017" max="12017" width="12.625" style="125" bestFit="1" customWidth="1"/>
    <col min="12018" max="12264" width="9" style="125"/>
    <col min="12265" max="12265" width="25.5" style="125" customWidth="1"/>
    <col min="12266" max="12266" width="8.5" style="125" bestFit="1" customWidth="1"/>
    <col min="12267" max="12267" width="9.5" style="125" bestFit="1" customWidth="1"/>
    <col min="12268" max="12268" width="6.75" style="125" bestFit="1" customWidth="1"/>
    <col min="12269" max="12269" width="22.25" style="125" bestFit="1" customWidth="1"/>
    <col min="12270" max="12271" width="9.5" style="125" bestFit="1" customWidth="1"/>
    <col min="12272" max="12272" width="7.375" style="125" bestFit="1" customWidth="1"/>
    <col min="12273" max="12273" width="12.625" style="125" bestFit="1" customWidth="1"/>
    <col min="12274" max="12520" width="9" style="125"/>
    <col min="12521" max="12521" width="25.5" style="125" customWidth="1"/>
    <col min="12522" max="12522" width="8.5" style="125" bestFit="1" customWidth="1"/>
    <col min="12523" max="12523" width="9.5" style="125" bestFit="1" customWidth="1"/>
    <col min="12524" max="12524" width="6.75" style="125" bestFit="1" customWidth="1"/>
    <col min="12525" max="12525" width="22.25" style="125" bestFit="1" customWidth="1"/>
    <col min="12526" max="12527" width="9.5" style="125" bestFit="1" customWidth="1"/>
    <col min="12528" max="12528" width="7.375" style="125" bestFit="1" customWidth="1"/>
    <col min="12529" max="12529" width="12.625" style="125" bestFit="1" customWidth="1"/>
    <col min="12530" max="12776" width="9" style="125"/>
    <col min="12777" max="12777" width="25.5" style="125" customWidth="1"/>
    <col min="12778" max="12778" width="8.5" style="125" bestFit="1" customWidth="1"/>
    <col min="12779" max="12779" width="9.5" style="125" bestFit="1" customWidth="1"/>
    <col min="12780" max="12780" width="6.75" style="125" bestFit="1" customWidth="1"/>
    <col min="12781" max="12781" width="22.25" style="125" bestFit="1" customWidth="1"/>
    <col min="12782" max="12783" width="9.5" style="125" bestFit="1" customWidth="1"/>
    <col min="12784" max="12784" width="7.375" style="125" bestFit="1" customWidth="1"/>
    <col min="12785" max="12785" width="12.625" style="125" bestFit="1" customWidth="1"/>
    <col min="12786" max="13032" width="9" style="125"/>
    <col min="13033" max="13033" width="25.5" style="125" customWidth="1"/>
    <col min="13034" max="13034" width="8.5" style="125" bestFit="1" customWidth="1"/>
    <col min="13035" max="13035" width="9.5" style="125" bestFit="1" customWidth="1"/>
    <col min="13036" max="13036" width="6.75" style="125" bestFit="1" customWidth="1"/>
    <col min="13037" max="13037" width="22.25" style="125" bestFit="1" customWidth="1"/>
    <col min="13038" max="13039" width="9.5" style="125" bestFit="1" customWidth="1"/>
    <col min="13040" max="13040" width="7.375" style="125" bestFit="1" customWidth="1"/>
    <col min="13041" max="13041" width="12.625" style="125" bestFit="1" customWidth="1"/>
    <col min="13042" max="13288" width="9" style="125"/>
    <col min="13289" max="13289" width="25.5" style="125" customWidth="1"/>
    <col min="13290" max="13290" width="8.5" style="125" bestFit="1" customWidth="1"/>
    <col min="13291" max="13291" width="9.5" style="125" bestFit="1" customWidth="1"/>
    <col min="13292" max="13292" width="6.75" style="125" bestFit="1" customWidth="1"/>
    <col min="13293" max="13293" width="22.25" style="125" bestFit="1" customWidth="1"/>
    <col min="13294" max="13295" width="9.5" style="125" bestFit="1" customWidth="1"/>
    <col min="13296" max="13296" width="7.375" style="125" bestFit="1" customWidth="1"/>
    <col min="13297" max="13297" width="12.625" style="125" bestFit="1" customWidth="1"/>
    <col min="13298" max="13544" width="9" style="125"/>
    <col min="13545" max="13545" width="25.5" style="125" customWidth="1"/>
    <col min="13546" max="13546" width="8.5" style="125" bestFit="1" customWidth="1"/>
    <col min="13547" max="13547" width="9.5" style="125" bestFit="1" customWidth="1"/>
    <col min="13548" max="13548" width="6.75" style="125" bestFit="1" customWidth="1"/>
    <col min="13549" max="13549" width="22.25" style="125" bestFit="1" customWidth="1"/>
    <col min="13550" max="13551" width="9.5" style="125" bestFit="1" customWidth="1"/>
    <col min="13552" max="13552" width="7.375" style="125" bestFit="1" customWidth="1"/>
    <col min="13553" max="13553" width="12.625" style="125" bestFit="1" customWidth="1"/>
    <col min="13554" max="13800" width="9" style="125"/>
    <col min="13801" max="13801" width="25.5" style="125" customWidth="1"/>
    <col min="13802" max="13802" width="8.5" style="125" bestFit="1" customWidth="1"/>
    <col min="13803" max="13803" width="9.5" style="125" bestFit="1" customWidth="1"/>
    <col min="13804" max="13804" width="6.75" style="125" bestFit="1" customWidth="1"/>
    <col min="13805" max="13805" width="22.25" style="125" bestFit="1" customWidth="1"/>
    <col min="13806" max="13807" width="9.5" style="125" bestFit="1" customWidth="1"/>
    <col min="13808" max="13808" width="7.375" style="125" bestFit="1" customWidth="1"/>
    <col min="13809" max="13809" width="12.625" style="125" bestFit="1" customWidth="1"/>
    <col min="13810" max="14056" width="9" style="125"/>
    <col min="14057" max="14057" width="25.5" style="125" customWidth="1"/>
    <col min="14058" max="14058" width="8.5" style="125" bestFit="1" customWidth="1"/>
    <col min="14059" max="14059" width="9.5" style="125" bestFit="1" customWidth="1"/>
    <col min="14060" max="14060" width="6.75" style="125" bestFit="1" customWidth="1"/>
    <col min="14061" max="14061" width="22.25" style="125" bestFit="1" customWidth="1"/>
    <col min="14062" max="14063" width="9.5" style="125" bestFit="1" customWidth="1"/>
    <col min="14064" max="14064" width="7.375" style="125" bestFit="1" customWidth="1"/>
    <col min="14065" max="14065" width="12.625" style="125" bestFit="1" customWidth="1"/>
    <col min="14066" max="14312" width="9" style="125"/>
    <col min="14313" max="14313" width="25.5" style="125" customWidth="1"/>
    <col min="14314" max="14314" width="8.5" style="125" bestFit="1" customWidth="1"/>
    <col min="14315" max="14315" width="9.5" style="125" bestFit="1" customWidth="1"/>
    <col min="14316" max="14316" width="6.75" style="125" bestFit="1" customWidth="1"/>
    <col min="14317" max="14317" width="22.25" style="125" bestFit="1" customWidth="1"/>
    <col min="14318" max="14319" width="9.5" style="125" bestFit="1" customWidth="1"/>
    <col min="14320" max="14320" width="7.375" style="125" bestFit="1" customWidth="1"/>
    <col min="14321" max="14321" width="12.625" style="125" bestFit="1" customWidth="1"/>
    <col min="14322" max="14568" width="9" style="125"/>
    <col min="14569" max="14569" width="25.5" style="125" customWidth="1"/>
    <col min="14570" max="14570" width="8.5" style="125" bestFit="1" customWidth="1"/>
    <col min="14571" max="14571" width="9.5" style="125" bestFit="1" customWidth="1"/>
    <col min="14572" max="14572" width="6.75" style="125" bestFit="1" customWidth="1"/>
    <col min="14573" max="14573" width="22.25" style="125" bestFit="1" customWidth="1"/>
    <col min="14574" max="14575" width="9.5" style="125" bestFit="1" customWidth="1"/>
    <col min="14576" max="14576" width="7.375" style="125" bestFit="1" customWidth="1"/>
    <col min="14577" max="14577" width="12.625" style="125" bestFit="1" customWidth="1"/>
    <col min="14578" max="14824" width="9" style="125"/>
    <col min="14825" max="14825" width="25.5" style="125" customWidth="1"/>
    <col min="14826" max="14826" width="8.5" style="125" bestFit="1" customWidth="1"/>
    <col min="14827" max="14827" width="9.5" style="125" bestFit="1" customWidth="1"/>
    <col min="14828" max="14828" width="6.75" style="125" bestFit="1" customWidth="1"/>
    <col min="14829" max="14829" width="22.25" style="125" bestFit="1" customWidth="1"/>
    <col min="14830" max="14831" width="9.5" style="125" bestFit="1" customWidth="1"/>
    <col min="14832" max="14832" width="7.375" style="125" bestFit="1" customWidth="1"/>
    <col min="14833" max="14833" width="12.625" style="125" bestFit="1" customWidth="1"/>
    <col min="14834" max="15080" width="9" style="125"/>
    <col min="15081" max="15081" width="25.5" style="125" customWidth="1"/>
    <col min="15082" max="15082" width="8.5" style="125" bestFit="1" customWidth="1"/>
    <col min="15083" max="15083" width="9.5" style="125" bestFit="1" customWidth="1"/>
    <col min="15084" max="15084" width="6.75" style="125" bestFit="1" customWidth="1"/>
    <col min="15085" max="15085" width="22.25" style="125" bestFit="1" customWidth="1"/>
    <col min="15086" max="15087" width="9.5" style="125" bestFit="1" customWidth="1"/>
    <col min="15088" max="15088" width="7.375" style="125" bestFit="1" customWidth="1"/>
    <col min="15089" max="15089" width="12.625" style="125" bestFit="1" customWidth="1"/>
    <col min="15090" max="15336" width="9" style="125"/>
    <col min="15337" max="15337" width="25.5" style="125" customWidth="1"/>
    <col min="15338" max="15338" width="8.5" style="125" bestFit="1" customWidth="1"/>
    <col min="15339" max="15339" width="9.5" style="125" bestFit="1" customWidth="1"/>
    <col min="15340" max="15340" width="6.75" style="125" bestFit="1" customWidth="1"/>
    <col min="15341" max="15341" width="22.25" style="125" bestFit="1" customWidth="1"/>
    <col min="15342" max="15343" width="9.5" style="125" bestFit="1" customWidth="1"/>
    <col min="15344" max="15344" width="7.375" style="125" bestFit="1" customWidth="1"/>
    <col min="15345" max="15345" width="12.625" style="125" bestFit="1" customWidth="1"/>
    <col min="15346" max="15592" width="9" style="125"/>
    <col min="15593" max="15593" width="25.5" style="125" customWidth="1"/>
    <col min="15594" max="15594" width="8.5" style="125" bestFit="1" customWidth="1"/>
    <col min="15595" max="15595" width="9.5" style="125" bestFit="1" customWidth="1"/>
    <col min="15596" max="15596" width="6.75" style="125" bestFit="1" customWidth="1"/>
    <col min="15597" max="15597" width="22.25" style="125" bestFit="1" customWidth="1"/>
    <col min="15598" max="15599" width="9.5" style="125" bestFit="1" customWidth="1"/>
    <col min="15600" max="15600" width="7.375" style="125" bestFit="1" customWidth="1"/>
    <col min="15601" max="15601" width="12.625" style="125" bestFit="1" customWidth="1"/>
    <col min="15602" max="15848" width="9" style="125"/>
    <col min="15849" max="15849" width="25.5" style="125" customWidth="1"/>
    <col min="15850" max="15850" width="8.5" style="125" bestFit="1" customWidth="1"/>
    <col min="15851" max="15851" width="9.5" style="125" bestFit="1" customWidth="1"/>
    <col min="15852" max="15852" width="6.75" style="125" bestFit="1" customWidth="1"/>
    <col min="15853" max="15853" width="22.25" style="125" bestFit="1" customWidth="1"/>
    <col min="15854" max="15855" width="9.5" style="125" bestFit="1" customWidth="1"/>
    <col min="15856" max="15856" width="7.375" style="125" bestFit="1" customWidth="1"/>
    <col min="15857" max="15857" width="12.625" style="125" bestFit="1" customWidth="1"/>
    <col min="15858" max="16104" width="9" style="125"/>
    <col min="16105" max="16105" width="25.5" style="125" customWidth="1"/>
    <col min="16106" max="16106" width="8.5" style="125" bestFit="1" customWidth="1"/>
    <col min="16107" max="16107" width="9.5" style="125" bestFit="1" customWidth="1"/>
    <col min="16108" max="16108" width="6.75" style="125" bestFit="1" customWidth="1"/>
    <col min="16109" max="16109" width="22.25" style="125" bestFit="1" customWidth="1"/>
    <col min="16110" max="16111" width="9.5" style="125" bestFit="1" customWidth="1"/>
    <col min="16112" max="16112" width="7.375" style="125" bestFit="1" customWidth="1"/>
    <col min="16113" max="16113" width="12.625" style="125" bestFit="1" customWidth="1"/>
    <col min="16114" max="16384" width="9" style="125"/>
  </cols>
  <sheetData>
    <row r="1" spans="1:16" ht="24">
      <c r="A1" s="236" t="s">
        <v>1508</v>
      </c>
      <c r="B1" s="236"/>
      <c r="C1" s="236"/>
      <c r="D1" s="236"/>
      <c r="E1" s="236"/>
      <c r="F1" s="236"/>
      <c r="G1" s="236"/>
      <c r="H1" s="236"/>
      <c r="I1" s="236"/>
      <c r="J1" s="236"/>
      <c r="K1" s="236"/>
      <c r="L1" s="236"/>
    </row>
    <row r="2" spans="1:16" s="137" customFormat="1" ht="18.75" customHeight="1">
      <c r="A2" s="133" t="s">
        <v>0</v>
      </c>
      <c r="B2" s="118"/>
      <c r="C2" s="118"/>
      <c r="D2" s="238"/>
      <c r="E2" s="238"/>
      <c r="F2" s="238"/>
      <c r="G2" s="238"/>
      <c r="H2" s="126"/>
      <c r="I2" s="126"/>
      <c r="J2" s="239" t="s">
        <v>1</v>
      </c>
      <c r="K2" s="239"/>
      <c r="L2" s="239"/>
    </row>
    <row r="3" spans="1:16" ht="20.25" customHeight="1">
      <c r="A3" s="240" t="s">
        <v>524</v>
      </c>
      <c r="B3" s="240"/>
      <c r="C3" s="240"/>
      <c r="D3" s="240"/>
      <c r="E3" s="240"/>
      <c r="F3" s="240"/>
      <c r="G3" s="240" t="s">
        <v>3</v>
      </c>
      <c r="H3" s="240"/>
      <c r="I3" s="240"/>
      <c r="J3" s="240"/>
      <c r="K3" s="240"/>
      <c r="L3" s="240"/>
      <c r="O3" s="125" t="s">
        <v>914</v>
      </c>
    </row>
    <row r="4" spans="1:16" ht="20.25" customHeight="1">
      <c r="A4" s="119" t="s">
        <v>4</v>
      </c>
      <c r="B4" s="119" t="s">
        <v>79</v>
      </c>
      <c r="C4" s="119" t="s">
        <v>81</v>
      </c>
      <c r="D4" s="119" t="s">
        <v>746</v>
      </c>
      <c r="E4" s="119" t="s">
        <v>913</v>
      </c>
      <c r="F4" s="119" t="s">
        <v>76</v>
      </c>
      <c r="G4" s="119" t="s">
        <v>4</v>
      </c>
      <c r="H4" s="119" t="s">
        <v>78</v>
      </c>
      <c r="I4" s="119" t="s">
        <v>80</v>
      </c>
      <c r="J4" s="119" t="s">
        <v>745</v>
      </c>
      <c r="K4" s="119" t="s">
        <v>913</v>
      </c>
      <c r="L4" s="119" t="s">
        <v>77</v>
      </c>
    </row>
    <row r="5" spans="1:16" ht="20.25" customHeight="1">
      <c r="A5" s="139" t="s">
        <v>532</v>
      </c>
      <c r="B5" s="120">
        <f>B6+B12</f>
        <v>2626</v>
      </c>
      <c r="C5" s="120">
        <f>C6+C12</f>
        <v>2626</v>
      </c>
      <c r="D5" s="120">
        <f>D6+D12</f>
        <v>2626</v>
      </c>
      <c r="E5" s="120">
        <f>E6+E12</f>
        <v>2626</v>
      </c>
      <c r="F5" s="154">
        <f>(D5-O5)/O5*100</f>
        <v>174.9738219895288</v>
      </c>
      <c r="G5" s="139" t="s">
        <v>532</v>
      </c>
      <c r="H5" s="127">
        <f>H6+H11</f>
        <v>2626</v>
      </c>
      <c r="I5" s="127">
        <f>I6+I11</f>
        <v>2626</v>
      </c>
      <c r="J5" s="127">
        <f>J6+J11</f>
        <v>2626</v>
      </c>
      <c r="K5" s="127">
        <f>K6+K11</f>
        <v>2626</v>
      </c>
      <c r="L5" s="154">
        <f>(J5-P5)/P5*100</f>
        <v>174.9738219895288</v>
      </c>
      <c r="O5" s="120">
        <f>O6+O12</f>
        <v>955</v>
      </c>
      <c r="P5" s="127">
        <f>P6+P11</f>
        <v>955</v>
      </c>
    </row>
    <row r="6" spans="1:16" ht="20.25" customHeight="1">
      <c r="A6" s="140" t="s">
        <v>49</v>
      </c>
      <c r="B6" s="120">
        <v>2000</v>
      </c>
      <c r="C6" s="120">
        <v>2000</v>
      </c>
      <c r="D6" s="120">
        <v>2000</v>
      </c>
      <c r="E6" s="120">
        <v>2000</v>
      </c>
      <c r="F6" s="154">
        <f>(D6-O6)/O6*100</f>
        <v>566.66666666666674</v>
      </c>
      <c r="G6" s="141" t="s">
        <v>50</v>
      </c>
      <c r="H6" s="127">
        <v>626</v>
      </c>
      <c r="I6" s="127">
        <v>626</v>
      </c>
      <c r="J6" s="127"/>
      <c r="K6" s="127"/>
      <c r="L6" s="154"/>
      <c r="O6" s="120">
        <v>300</v>
      </c>
      <c r="P6" s="127">
        <v>29</v>
      </c>
    </row>
    <row r="7" spans="1:16" ht="20.25" customHeight="1">
      <c r="A7" s="116"/>
      <c r="B7" s="122"/>
      <c r="C7" s="122"/>
      <c r="D7" s="122"/>
      <c r="E7" s="122"/>
      <c r="F7" s="121"/>
      <c r="G7" s="116"/>
      <c r="H7" s="128"/>
      <c r="I7" s="128"/>
      <c r="J7" s="128"/>
      <c r="K7" s="128"/>
      <c r="L7" s="121"/>
      <c r="O7" s="122"/>
      <c r="P7" s="128"/>
    </row>
    <row r="8" spans="1:16" ht="20.25" customHeight="1">
      <c r="A8" s="116"/>
      <c r="B8" s="122"/>
      <c r="C8" s="122"/>
      <c r="D8" s="122"/>
      <c r="E8" s="122"/>
      <c r="F8" s="121"/>
      <c r="G8" s="116"/>
      <c r="H8" s="128"/>
      <c r="I8" s="128"/>
      <c r="J8" s="128"/>
      <c r="K8" s="128"/>
      <c r="L8" s="121"/>
      <c r="O8" s="122"/>
      <c r="P8" s="128"/>
    </row>
    <row r="9" spans="1:16" ht="20.25" customHeight="1">
      <c r="A9" s="116"/>
      <c r="B9" s="122"/>
      <c r="C9" s="122"/>
      <c r="D9" s="122"/>
      <c r="E9" s="122"/>
      <c r="F9" s="121"/>
      <c r="G9" s="116"/>
      <c r="H9" s="128"/>
      <c r="I9" s="128"/>
      <c r="J9" s="128"/>
      <c r="K9" s="128"/>
      <c r="L9" s="121"/>
      <c r="O9" s="122"/>
      <c r="P9" s="128"/>
    </row>
    <row r="10" spans="1:16" ht="20.25" customHeight="1">
      <c r="A10" s="116"/>
      <c r="B10" s="122"/>
      <c r="C10" s="122"/>
      <c r="D10" s="122"/>
      <c r="E10" s="122"/>
      <c r="F10" s="121"/>
      <c r="G10" s="116"/>
      <c r="H10" s="128"/>
      <c r="I10" s="128"/>
      <c r="J10" s="128"/>
      <c r="K10" s="128"/>
      <c r="L10" s="121"/>
      <c r="O10" s="122"/>
      <c r="P10" s="128"/>
    </row>
    <row r="11" spans="1:16" ht="20.25" customHeight="1">
      <c r="A11" s="116"/>
      <c r="B11" s="122"/>
      <c r="C11" s="122"/>
      <c r="D11" s="122"/>
      <c r="E11" s="122"/>
      <c r="F11" s="121"/>
      <c r="G11" s="144" t="s">
        <v>54</v>
      </c>
      <c r="H11" s="127">
        <f>H12+H14+H15</f>
        <v>2000</v>
      </c>
      <c r="I11" s="127">
        <f t="shared" ref="I11:K11" si="0">I12+I14+I15</f>
        <v>2000</v>
      </c>
      <c r="J11" s="127">
        <f t="shared" si="0"/>
        <v>2626</v>
      </c>
      <c r="K11" s="127">
        <f t="shared" si="0"/>
        <v>2626</v>
      </c>
      <c r="L11" s="154">
        <f>(J11-P11)/P11*100</f>
        <v>183.58531317494601</v>
      </c>
      <c r="O11" s="122"/>
      <c r="P11" s="127">
        <f t="shared" ref="P11" si="1">P12+P14+P15</f>
        <v>926</v>
      </c>
    </row>
    <row r="12" spans="1:16" ht="20.25" customHeight="1">
      <c r="A12" s="144" t="s">
        <v>53</v>
      </c>
      <c r="B12" s="120">
        <f>B13+B15</f>
        <v>626</v>
      </c>
      <c r="C12" s="120">
        <f>C13+C15</f>
        <v>626</v>
      </c>
      <c r="D12" s="120">
        <f>D13+D15</f>
        <v>626</v>
      </c>
      <c r="E12" s="120">
        <f>E13+E15</f>
        <v>626</v>
      </c>
      <c r="F12" s="154">
        <f>(D12-O12)/O12*100</f>
        <v>-4.4274809160305342</v>
      </c>
      <c r="G12" s="117" t="s">
        <v>56</v>
      </c>
      <c r="H12" s="129">
        <f>H13</f>
        <v>0</v>
      </c>
      <c r="I12" s="129">
        <f>I13</f>
        <v>0</v>
      </c>
      <c r="J12" s="129">
        <f>J13</f>
        <v>0</v>
      </c>
      <c r="K12" s="129"/>
      <c r="L12" s="154"/>
      <c r="O12" s="120">
        <f>O13+O15</f>
        <v>655</v>
      </c>
      <c r="P12" s="129"/>
    </row>
    <row r="13" spans="1:16" ht="20.25" customHeight="1">
      <c r="A13" s="146" t="s">
        <v>55</v>
      </c>
      <c r="B13" s="122">
        <f>SUM(B14:B14)</f>
        <v>0</v>
      </c>
      <c r="C13" s="122">
        <f>SUM(C14:C14)</f>
        <v>0</v>
      </c>
      <c r="D13" s="122">
        <f>SUM(D14:D14)</f>
        <v>0</v>
      </c>
      <c r="E13" s="122">
        <f>SUM(E14:E14)</f>
        <v>0</v>
      </c>
      <c r="F13" s="121"/>
      <c r="G13" s="117" t="s">
        <v>58</v>
      </c>
      <c r="H13" s="129"/>
      <c r="I13" s="129"/>
      <c r="J13" s="129"/>
      <c r="K13" s="129"/>
      <c r="L13" s="154"/>
      <c r="O13" s="122">
        <f>SUM(O14:O14)</f>
        <v>655</v>
      </c>
      <c r="P13" s="129"/>
    </row>
    <row r="14" spans="1:16" ht="20.25" customHeight="1">
      <c r="A14" s="117" t="s">
        <v>61</v>
      </c>
      <c r="B14" s="122"/>
      <c r="C14" s="122"/>
      <c r="D14" s="122"/>
      <c r="E14" s="122"/>
      <c r="F14" s="121"/>
      <c r="G14" s="117" t="s">
        <v>84</v>
      </c>
      <c r="H14" s="129">
        <v>2000</v>
      </c>
      <c r="I14" s="129">
        <v>2000</v>
      </c>
      <c r="J14" s="129">
        <v>2000</v>
      </c>
      <c r="K14" s="129">
        <v>2000</v>
      </c>
      <c r="L14" s="154">
        <f>(J14-P14)/P14*100</f>
        <v>566.66666666666674</v>
      </c>
      <c r="O14" s="122">
        <v>655</v>
      </c>
      <c r="P14" s="129">
        <v>300</v>
      </c>
    </row>
    <row r="15" spans="1:16" ht="20.25" customHeight="1">
      <c r="A15" s="117" t="s">
        <v>905</v>
      </c>
      <c r="B15" s="122">
        <v>626</v>
      </c>
      <c r="C15" s="122">
        <v>626</v>
      </c>
      <c r="D15" s="122">
        <v>626</v>
      </c>
      <c r="E15" s="122">
        <v>626</v>
      </c>
      <c r="F15" s="154"/>
      <c r="G15" s="117" t="s">
        <v>907</v>
      </c>
      <c r="H15" s="129"/>
      <c r="I15" s="129"/>
      <c r="J15" s="129">
        <v>626</v>
      </c>
      <c r="K15" s="129">
        <v>626</v>
      </c>
      <c r="L15" s="154">
        <f>(J15-P15)/P15*100</f>
        <v>0</v>
      </c>
      <c r="O15" s="122"/>
      <c r="P15" s="129">
        <v>626</v>
      </c>
    </row>
    <row r="16" spans="1:16" ht="20.25" customHeight="1"/>
    <row r="17" spans="2:11" ht="20.25" customHeight="1">
      <c r="D17" s="124"/>
      <c r="E17" s="124"/>
    </row>
    <row r="18" spans="2:11">
      <c r="B18" s="124"/>
      <c r="C18" s="124"/>
    </row>
    <row r="19" spans="2:11">
      <c r="H19" s="124"/>
      <c r="I19" s="124"/>
      <c r="J19" s="124"/>
      <c r="K19" s="124"/>
    </row>
    <row r="20" spans="2:11">
      <c r="D20" s="124"/>
      <c r="E20" s="124"/>
    </row>
    <row r="21" spans="2:11">
      <c r="D21" s="124"/>
      <c r="E21" s="124"/>
    </row>
    <row r="24" spans="2:11">
      <c r="D24" s="124"/>
      <c r="E24" s="124"/>
    </row>
  </sheetData>
  <mergeCells count="5">
    <mergeCell ref="A1:L1"/>
    <mergeCell ref="D2:G2"/>
    <mergeCell ref="J2:L2"/>
    <mergeCell ref="A3:F3"/>
    <mergeCell ref="G3:L3"/>
  </mergeCells>
  <phoneticPr fontId="3" type="noConversion"/>
  <printOptions horizontalCentered="1"/>
  <pageMargins left="0.51181102362204722" right="0.47" top="0.74803149606299213" bottom="0.74803149606299213" header="0.31496062992125984" footer="0.31496062992125984"/>
  <pageSetup paperSize="9" firstPageNumber="4" orientation="portrait" useFirstPageNumber="1" r:id="rId1"/>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showZeros="0" workbookViewId="0">
      <selection sqref="A1:L1"/>
    </sheetView>
  </sheetViews>
  <sheetFormatPr defaultColWidth="9" defaultRowHeight="14.25"/>
  <cols>
    <col min="1" max="1" width="13.5" style="125" customWidth="1"/>
    <col min="2" max="6" width="7.25" style="125" customWidth="1"/>
    <col min="7" max="7" width="13.5" style="125" customWidth="1"/>
    <col min="8" max="12" width="7.25" style="125" customWidth="1"/>
    <col min="13" max="14" width="0" style="125" hidden="1" customWidth="1"/>
    <col min="15" max="232" width="9" style="125"/>
    <col min="233" max="233" width="25.5" style="125" customWidth="1"/>
    <col min="234" max="234" width="8.5" style="125" bestFit="1" customWidth="1"/>
    <col min="235" max="235" width="9.5" style="125" bestFit="1" customWidth="1"/>
    <col min="236" max="236" width="6.75" style="125" bestFit="1" customWidth="1"/>
    <col min="237" max="237" width="22.25" style="125" bestFit="1" customWidth="1"/>
    <col min="238" max="239" width="9.5" style="125" bestFit="1" customWidth="1"/>
    <col min="240" max="240" width="7.375" style="125" bestFit="1" customWidth="1"/>
    <col min="241" max="241" width="12.625" style="125" bestFit="1" customWidth="1"/>
    <col min="242" max="488" width="9" style="125"/>
    <col min="489" max="489" width="25.5" style="125" customWidth="1"/>
    <col min="490" max="490" width="8.5" style="125" bestFit="1" customWidth="1"/>
    <col min="491" max="491" width="9.5" style="125" bestFit="1" customWidth="1"/>
    <col min="492" max="492" width="6.75" style="125" bestFit="1" customWidth="1"/>
    <col min="493" max="493" width="22.25" style="125" bestFit="1" customWidth="1"/>
    <col min="494" max="495" width="9.5" style="125" bestFit="1" customWidth="1"/>
    <col min="496" max="496" width="7.375" style="125" bestFit="1" customWidth="1"/>
    <col min="497" max="497" width="12.625" style="125" bestFit="1" customWidth="1"/>
    <col min="498" max="744" width="9" style="125"/>
    <col min="745" max="745" width="25.5" style="125" customWidth="1"/>
    <col min="746" max="746" width="8.5" style="125" bestFit="1" customWidth="1"/>
    <col min="747" max="747" width="9.5" style="125" bestFit="1" customWidth="1"/>
    <col min="748" max="748" width="6.75" style="125" bestFit="1" customWidth="1"/>
    <col min="749" max="749" width="22.25" style="125" bestFit="1" customWidth="1"/>
    <col min="750" max="751" width="9.5" style="125" bestFit="1" customWidth="1"/>
    <col min="752" max="752" width="7.375" style="125" bestFit="1" customWidth="1"/>
    <col min="753" max="753" width="12.625" style="125" bestFit="1" customWidth="1"/>
    <col min="754" max="1000" width="9" style="125"/>
    <col min="1001" max="1001" width="25.5" style="125" customWidth="1"/>
    <col min="1002" max="1002" width="8.5" style="125" bestFit="1" customWidth="1"/>
    <col min="1003" max="1003" width="9.5" style="125" bestFit="1" customWidth="1"/>
    <col min="1004" max="1004" width="6.75" style="125" bestFit="1" customWidth="1"/>
    <col min="1005" max="1005" width="22.25" style="125" bestFit="1" customWidth="1"/>
    <col min="1006" max="1007" width="9.5" style="125" bestFit="1" customWidth="1"/>
    <col min="1008" max="1008" width="7.375" style="125" bestFit="1" customWidth="1"/>
    <col min="1009" max="1009" width="12.625" style="125" bestFit="1" customWidth="1"/>
    <col min="1010" max="1256" width="9" style="125"/>
    <col min="1257" max="1257" width="25.5" style="125" customWidth="1"/>
    <col min="1258" max="1258" width="8.5" style="125" bestFit="1" customWidth="1"/>
    <col min="1259" max="1259" width="9.5" style="125" bestFit="1" customWidth="1"/>
    <col min="1260" max="1260" width="6.75" style="125" bestFit="1" customWidth="1"/>
    <col min="1261" max="1261" width="22.25" style="125" bestFit="1" customWidth="1"/>
    <col min="1262" max="1263" width="9.5" style="125" bestFit="1" customWidth="1"/>
    <col min="1264" max="1264" width="7.375" style="125" bestFit="1" customWidth="1"/>
    <col min="1265" max="1265" width="12.625" style="125" bestFit="1" customWidth="1"/>
    <col min="1266" max="1512" width="9" style="125"/>
    <col min="1513" max="1513" width="25.5" style="125" customWidth="1"/>
    <col min="1514" max="1514" width="8.5" style="125" bestFit="1" customWidth="1"/>
    <col min="1515" max="1515" width="9.5" style="125" bestFit="1" customWidth="1"/>
    <col min="1516" max="1516" width="6.75" style="125" bestFit="1" customWidth="1"/>
    <col min="1517" max="1517" width="22.25" style="125" bestFit="1" customWidth="1"/>
    <col min="1518" max="1519" width="9.5" style="125" bestFit="1" customWidth="1"/>
    <col min="1520" max="1520" width="7.375" style="125" bestFit="1" customWidth="1"/>
    <col min="1521" max="1521" width="12.625" style="125" bestFit="1" customWidth="1"/>
    <col min="1522" max="1768" width="9" style="125"/>
    <col min="1769" max="1769" width="25.5" style="125" customWidth="1"/>
    <col min="1770" max="1770" width="8.5" style="125" bestFit="1" customWidth="1"/>
    <col min="1771" max="1771" width="9.5" style="125" bestFit="1" customWidth="1"/>
    <col min="1772" max="1772" width="6.75" style="125" bestFit="1" customWidth="1"/>
    <col min="1773" max="1773" width="22.25" style="125" bestFit="1" customWidth="1"/>
    <col min="1774" max="1775" width="9.5" style="125" bestFit="1" customWidth="1"/>
    <col min="1776" max="1776" width="7.375" style="125" bestFit="1" customWidth="1"/>
    <col min="1777" max="1777" width="12.625" style="125" bestFit="1" customWidth="1"/>
    <col min="1778" max="2024" width="9" style="125"/>
    <col min="2025" max="2025" width="25.5" style="125" customWidth="1"/>
    <col min="2026" max="2026" width="8.5" style="125" bestFit="1" customWidth="1"/>
    <col min="2027" max="2027" width="9.5" style="125" bestFit="1" customWidth="1"/>
    <col min="2028" max="2028" width="6.75" style="125" bestFit="1" customWidth="1"/>
    <col min="2029" max="2029" width="22.25" style="125" bestFit="1" customWidth="1"/>
    <col min="2030" max="2031" width="9.5" style="125" bestFit="1" customWidth="1"/>
    <col min="2032" max="2032" width="7.375" style="125" bestFit="1" customWidth="1"/>
    <col min="2033" max="2033" width="12.625" style="125" bestFit="1" customWidth="1"/>
    <col min="2034" max="2280" width="9" style="125"/>
    <col min="2281" max="2281" width="25.5" style="125" customWidth="1"/>
    <col min="2282" max="2282" width="8.5" style="125" bestFit="1" customWidth="1"/>
    <col min="2283" max="2283" width="9.5" style="125" bestFit="1" customWidth="1"/>
    <col min="2284" max="2284" width="6.75" style="125" bestFit="1" customWidth="1"/>
    <col min="2285" max="2285" width="22.25" style="125" bestFit="1" customWidth="1"/>
    <col min="2286" max="2287" width="9.5" style="125" bestFit="1" customWidth="1"/>
    <col min="2288" max="2288" width="7.375" style="125" bestFit="1" customWidth="1"/>
    <col min="2289" max="2289" width="12.625" style="125" bestFit="1" customWidth="1"/>
    <col min="2290" max="2536" width="9" style="125"/>
    <col min="2537" max="2537" width="25.5" style="125" customWidth="1"/>
    <col min="2538" max="2538" width="8.5" style="125" bestFit="1" customWidth="1"/>
    <col min="2539" max="2539" width="9.5" style="125" bestFit="1" customWidth="1"/>
    <col min="2540" max="2540" width="6.75" style="125" bestFit="1" customWidth="1"/>
    <col min="2541" max="2541" width="22.25" style="125" bestFit="1" customWidth="1"/>
    <col min="2542" max="2543" width="9.5" style="125" bestFit="1" customWidth="1"/>
    <col min="2544" max="2544" width="7.375" style="125" bestFit="1" customWidth="1"/>
    <col min="2545" max="2545" width="12.625" style="125" bestFit="1" customWidth="1"/>
    <col min="2546" max="2792" width="9" style="125"/>
    <col min="2793" max="2793" width="25.5" style="125" customWidth="1"/>
    <col min="2794" max="2794" width="8.5" style="125" bestFit="1" customWidth="1"/>
    <col min="2795" max="2795" width="9.5" style="125" bestFit="1" customWidth="1"/>
    <col min="2796" max="2796" width="6.75" style="125" bestFit="1" customWidth="1"/>
    <col min="2797" max="2797" width="22.25" style="125" bestFit="1" customWidth="1"/>
    <col min="2798" max="2799" width="9.5" style="125" bestFit="1" customWidth="1"/>
    <col min="2800" max="2800" width="7.375" style="125" bestFit="1" customWidth="1"/>
    <col min="2801" max="2801" width="12.625" style="125" bestFit="1" customWidth="1"/>
    <col min="2802" max="3048" width="9" style="125"/>
    <col min="3049" max="3049" width="25.5" style="125" customWidth="1"/>
    <col min="3050" max="3050" width="8.5" style="125" bestFit="1" customWidth="1"/>
    <col min="3051" max="3051" width="9.5" style="125" bestFit="1" customWidth="1"/>
    <col min="3052" max="3052" width="6.75" style="125" bestFit="1" customWidth="1"/>
    <col min="3053" max="3053" width="22.25" style="125" bestFit="1" customWidth="1"/>
    <col min="3054" max="3055" width="9.5" style="125" bestFit="1" customWidth="1"/>
    <col min="3056" max="3056" width="7.375" style="125" bestFit="1" customWidth="1"/>
    <col min="3057" max="3057" width="12.625" style="125" bestFit="1" customWidth="1"/>
    <col min="3058" max="3304" width="9" style="125"/>
    <col min="3305" max="3305" width="25.5" style="125" customWidth="1"/>
    <col min="3306" max="3306" width="8.5" style="125" bestFit="1" customWidth="1"/>
    <col min="3307" max="3307" width="9.5" style="125" bestFit="1" customWidth="1"/>
    <col min="3308" max="3308" width="6.75" style="125" bestFit="1" customWidth="1"/>
    <col min="3309" max="3309" width="22.25" style="125" bestFit="1" customWidth="1"/>
    <col min="3310" max="3311" width="9.5" style="125" bestFit="1" customWidth="1"/>
    <col min="3312" max="3312" width="7.375" style="125" bestFit="1" customWidth="1"/>
    <col min="3313" max="3313" width="12.625" style="125" bestFit="1" customWidth="1"/>
    <col min="3314" max="3560" width="9" style="125"/>
    <col min="3561" max="3561" width="25.5" style="125" customWidth="1"/>
    <col min="3562" max="3562" width="8.5" style="125" bestFit="1" customWidth="1"/>
    <col min="3563" max="3563" width="9.5" style="125" bestFit="1" customWidth="1"/>
    <col min="3564" max="3564" width="6.75" style="125" bestFit="1" customWidth="1"/>
    <col min="3565" max="3565" width="22.25" style="125" bestFit="1" customWidth="1"/>
    <col min="3566" max="3567" width="9.5" style="125" bestFit="1" customWidth="1"/>
    <col min="3568" max="3568" width="7.375" style="125" bestFit="1" customWidth="1"/>
    <col min="3569" max="3569" width="12.625" style="125" bestFit="1" customWidth="1"/>
    <col min="3570" max="3816" width="9" style="125"/>
    <col min="3817" max="3817" width="25.5" style="125" customWidth="1"/>
    <col min="3818" max="3818" width="8.5" style="125" bestFit="1" customWidth="1"/>
    <col min="3819" max="3819" width="9.5" style="125" bestFit="1" customWidth="1"/>
    <col min="3820" max="3820" width="6.75" style="125" bestFit="1" customWidth="1"/>
    <col min="3821" max="3821" width="22.25" style="125" bestFit="1" customWidth="1"/>
    <col min="3822" max="3823" width="9.5" style="125" bestFit="1" customWidth="1"/>
    <col min="3824" max="3824" width="7.375" style="125" bestFit="1" customWidth="1"/>
    <col min="3825" max="3825" width="12.625" style="125" bestFit="1" customWidth="1"/>
    <col min="3826" max="4072" width="9" style="125"/>
    <col min="4073" max="4073" width="25.5" style="125" customWidth="1"/>
    <col min="4074" max="4074" width="8.5" style="125" bestFit="1" customWidth="1"/>
    <col min="4075" max="4075" width="9.5" style="125" bestFit="1" customWidth="1"/>
    <col min="4076" max="4076" width="6.75" style="125" bestFit="1" customWidth="1"/>
    <col min="4077" max="4077" width="22.25" style="125" bestFit="1" customWidth="1"/>
    <col min="4078" max="4079" width="9.5" style="125" bestFit="1" customWidth="1"/>
    <col min="4080" max="4080" width="7.375" style="125" bestFit="1" customWidth="1"/>
    <col min="4081" max="4081" width="12.625" style="125" bestFit="1" customWidth="1"/>
    <col min="4082" max="4328" width="9" style="125"/>
    <col min="4329" max="4329" width="25.5" style="125" customWidth="1"/>
    <col min="4330" max="4330" width="8.5" style="125" bestFit="1" customWidth="1"/>
    <col min="4331" max="4331" width="9.5" style="125" bestFit="1" customWidth="1"/>
    <col min="4332" max="4332" width="6.75" style="125" bestFit="1" customWidth="1"/>
    <col min="4333" max="4333" width="22.25" style="125" bestFit="1" customWidth="1"/>
    <col min="4334" max="4335" width="9.5" style="125" bestFit="1" customWidth="1"/>
    <col min="4336" max="4336" width="7.375" style="125" bestFit="1" customWidth="1"/>
    <col min="4337" max="4337" width="12.625" style="125" bestFit="1" customWidth="1"/>
    <col min="4338" max="4584" width="9" style="125"/>
    <col min="4585" max="4585" width="25.5" style="125" customWidth="1"/>
    <col min="4586" max="4586" width="8.5" style="125" bestFit="1" customWidth="1"/>
    <col min="4587" max="4587" width="9.5" style="125" bestFit="1" customWidth="1"/>
    <col min="4588" max="4588" width="6.75" style="125" bestFit="1" customWidth="1"/>
    <col min="4589" max="4589" width="22.25" style="125" bestFit="1" customWidth="1"/>
    <col min="4590" max="4591" width="9.5" style="125" bestFit="1" customWidth="1"/>
    <col min="4592" max="4592" width="7.375" style="125" bestFit="1" customWidth="1"/>
    <col min="4593" max="4593" width="12.625" style="125" bestFit="1" customWidth="1"/>
    <col min="4594" max="4840" width="9" style="125"/>
    <col min="4841" max="4841" width="25.5" style="125" customWidth="1"/>
    <col min="4842" max="4842" width="8.5" style="125" bestFit="1" customWidth="1"/>
    <col min="4843" max="4843" width="9.5" style="125" bestFit="1" customWidth="1"/>
    <col min="4844" max="4844" width="6.75" style="125" bestFit="1" customWidth="1"/>
    <col min="4845" max="4845" width="22.25" style="125" bestFit="1" customWidth="1"/>
    <col min="4846" max="4847" width="9.5" style="125" bestFit="1" customWidth="1"/>
    <col min="4848" max="4848" width="7.375" style="125" bestFit="1" customWidth="1"/>
    <col min="4849" max="4849" width="12.625" style="125" bestFit="1" customWidth="1"/>
    <col min="4850" max="5096" width="9" style="125"/>
    <col min="5097" max="5097" width="25.5" style="125" customWidth="1"/>
    <col min="5098" max="5098" width="8.5" style="125" bestFit="1" customWidth="1"/>
    <col min="5099" max="5099" width="9.5" style="125" bestFit="1" customWidth="1"/>
    <col min="5100" max="5100" width="6.75" style="125" bestFit="1" customWidth="1"/>
    <col min="5101" max="5101" width="22.25" style="125" bestFit="1" customWidth="1"/>
    <col min="5102" max="5103" width="9.5" style="125" bestFit="1" customWidth="1"/>
    <col min="5104" max="5104" width="7.375" style="125" bestFit="1" customWidth="1"/>
    <col min="5105" max="5105" width="12.625" style="125" bestFit="1" customWidth="1"/>
    <col min="5106" max="5352" width="9" style="125"/>
    <col min="5353" max="5353" width="25.5" style="125" customWidth="1"/>
    <col min="5354" max="5354" width="8.5" style="125" bestFit="1" customWidth="1"/>
    <col min="5355" max="5355" width="9.5" style="125" bestFit="1" customWidth="1"/>
    <col min="5356" max="5356" width="6.75" style="125" bestFit="1" customWidth="1"/>
    <col min="5357" max="5357" width="22.25" style="125" bestFit="1" customWidth="1"/>
    <col min="5358" max="5359" width="9.5" style="125" bestFit="1" customWidth="1"/>
    <col min="5360" max="5360" width="7.375" style="125" bestFit="1" customWidth="1"/>
    <col min="5361" max="5361" width="12.625" style="125" bestFit="1" customWidth="1"/>
    <col min="5362" max="5608" width="9" style="125"/>
    <col min="5609" max="5609" width="25.5" style="125" customWidth="1"/>
    <col min="5610" max="5610" width="8.5" style="125" bestFit="1" customWidth="1"/>
    <col min="5611" max="5611" width="9.5" style="125" bestFit="1" customWidth="1"/>
    <col min="5612" max="5612" width="6.75" style="125" bestFit="1" customWidth="1"/>
    <col min="5613" max="5613" width="22.25" style="125" bestFit="1" customWidth="1"/>
    <col min="5614" max="5615" width="9.5" style="125" bestFit="1" customWidth="1"/>
    <col min="5616" max="5616" width="7.375" style="125" bestFit="1" customWidth="1"/>
    <col min="5617" max="5617" width="12.625" style="125" bestFit="1" customWidth="1"/>
    <col min="5618" max="5864" width="9" style="125"/>
    <col min="5865" max="5865" width="25.5" style="125" customWidth="1"/>
    <col min="5866" max="5866" width="8.5" style="125" bestFit="1" customWidth="1"/>
    <col min="5867" max="5867" width="9.5" style="125" bestFit="1" customWidth="1"/>
    <col min="5868" max="5868" width="6.75" style="125" bestFit="1" customWidth="1"/>
    <col min="5869" max="5869" width="22.25" style="125" bestFit="1" customWidth="1"/>
    <col min="5870" max="5871" width="9.5" style="125" bestFit="1" customWidth="1"/>
    <col min="5872" max="5872" width="7.375" style="125" bestFit="1" customWidth="1"/>
    <col min="5873" max="5873" width="12.625" style="125" bestFit="1" customWidth="1"/>
    <col min="5874" max="6120" width="9" style="125"/>
    <col min="6121" max="6121" width="25.5" style="125" customWidth="1"/>
    <col min="6122" max="6122" width="8.5" style="125" bestFit="1" customWidth="1"/>
    <col min="6123" max="6123" width="9.5" style="125" bestFit="1" customWidth="1"/>
    <col min="6124" max="6124" width="6.75" style="125" bestFit="1" customWidth="1"/>
    <col min="6125" max="6125" width="22.25" style="125" bestFit="1" customWidth="1"/>
    <col min="6126" max="6127" width="9.5" style="125" bestFit="1" customWidth="1"/>
    <col min="6128" max="6128" width="7.375" style="125" bestFit="1" customWidth="1"/>
    <col min="6129" max="6129" width="12.625" style="125" bestFit="1" customWidth="1"/>
    <col min="6130" max="6376" width="9" style="125"/>
    <col min="6377" max="6377" width="25.5" style="125" customWidth="1"/>
    <col min="6378" max="6378" width="8.5" style="125" bestFit="1" customWidth="1"/>
    <col min="6379" max="6379" width="9.5" style="125" bestFit="1" customWidth="1"/>
    <col min="6380" max="6380" width="6.75" style="125" bestFit="1" customWidth="1"/>
    <col min="6381" max="6381" width="22.25" style="125" bestFit="1" customWidth="1"/>
    <col min="6382" max="6383" width="9.5" style="125" bestFit="1" customWidth="1"/>
    <col min="6384" max="6384" width="7.375" style="125" bestFit="1" customWidth="1"/>
    <col min="6385" max="6385" width="12.625" style="125" bestFit="1" customWidth="1"/>
    <col min="6386" max="6632" width="9" style="125"/>
    <col min="6633" max="6633" width="25.5" style="125" customWidth="1"/>
    <col min="6634" max="6634" width="8.5" style="125" bestFit="1" customWidth="1"/>
    <col min="6635" max="6635" width="9.5" style="125" bestFit="1" customWidth="1"/>
    <col min="6636" max="6636" width="6.75" style="125" bestFit="1" customWidth="1"/>
    <col min="6637" max="6637" width="22.25" style="125" bestFit="1" customWidth="1"/>
    <col min="6638" max="6639" width="9.5" style="125" bestFit="1" customWidth="1"/>
    <col min="6640" max="6640" width="7.375" style="125" bestFit="1" customWidth="1"/>
    <col min="6641" max="6641" width="12.625" style="125" bestFit="1" customWidth="1"/>
    <col min="6642" max="6888" width="9" style="125"/>
    <col min="6889" max="6889" width="25.5" style="125" customWidth="1"/>
    <col min="6890" max="6890" width="8.5" style="125" bestFit="1" customWidth="1"/>
    <col min="6891" max="6891" width="9.5" style="125" bestFit="1" customWidth="1"/>
    <col min="6892" max="6892" width="6.75" style="125" bestFit="1" customWidth="1"/>
    <col min="6893" max="6893" width="22.25" style="125" bestFit="1" customWidth="1"/>
    <col min="6894" max="6895" width="9.5" style="125" bestFit="1" customWidth="1"/>
    <col min="6896" max="6896" width="7.375" style="125" bestFit="1" customWidth="1"/>
    <col min="6897" max="6897" width="12.625" style="125" bestFit="1" customWidth="1"/>
    <col min="6898" max="7144" width="9" style="125"/>
    <col min="7145" max="7145" width="25.5" style="125" customWidth="1"/>
    <col min="7146" max="7146" width="8.5" style="125" bestFit="1" customWidth="1"/>
    <col min="7147" max="7147" width="9.5" style="125" bestFit="1" customWidth="1"/>
    <col min="7148" max="7148" width="6.75" style="125" bestFit="1" customWidth="1"/>
    <col min="7149" max="7149" width="22.25" style="125" bestFit="1" customWidth="1"/>
    <col min="7150" max="7151" width="9.5" style="125" bestFit="1" customWidth="1"/>
    <col min="7152" max="7152" width="7.375" style="125" bestFit="1" customWidth="1"/>
    <col min="7153" max="7153" width="12.625" style="125" bestFit="1" customWidth="1"/>
    <col min="7154" max="7400" width="9" style="125"/>
    <col min="7401" max="7401" width="25.5" style="125" customWidth="1"/>
    <col min="7402" max="7402" width="8.5" style="125" bestFit="1" customWidth="1"/>
    <col min="7403" max="7403" width="9.5" style="125" bestFit="1" customWidth="1"/>
    <col min="7404" max="7404" width="6.75" style="125" bestFit="1" customWidth="1"/>
    <col min="7405" max="7405" width="22.25" style="125" bestFit="1" customWidth="1"/>
    <col min="7406" max="7407" width="9.5" style="125" bestFit="1" customWidth="1"/>
    <col min="7408" max="7408" width="7.375" style="125" bestFit="1" customWidth="1"/>
    <col min="7409" max="7409" width="12.625" style="125" bestFit="1" customWidth="1"/>
    <col min="7410" max="7656" width="9" style="125"/>
    <col min="7657" max="7657" width="25.5" style="125" customWidth="1"/>
    <col min="7658" max="7658" width="8.5" style="125" bestFit="1" customWidth="1"/>
    <col min="7659" max="7659" width="9.5" style="125" bestFit="1" customWidth="1"/>
    <col min="7660" max="7660" width="6.75" style="125" bestFit="1" customWidth="1"/>
    <col min="7661" max="7661" width="22.25" style="125" bestFit="1" customWidth="1"/>
    <col min="7662" max="7663" width="9.5" style="125" bestFit="1" customWidth="1"/>
    <col min="7664" max="7664" width="7.375" style="125" bestFit="1" customWidth="1"/>
    <col min="7665" max="7665" width="12.625" style="125" bestFit="1" customWidth="1"/>
    <col min="7666" max="7912" width="9" style="125"/>
    <col min="7913" max="7913" width="25.5" style="125" customWidth="1"/>
    <col min="7914" max="7914" width="8.5" style="125" bestFit="1" customWidth="1"/>
    <col min="7915" max="7915" width="9.5" style="125" bestFit="1" customWidth="1"/>
    <col min="7916" max="7916" width="6.75" style="125" bestFit="1" customWidth="1"/>
    <col min="7917" max="7917" width="22.25" style="125" bestFit="1" customWidth="1"/>
    <col min="7918" max="7919" width="9.5" style="125" bestFit="1" customWidth="1"/>
    <col min="7920" max="7920" width="7.375" style="125" bestFit="1" customWidth="1"/>
    <col min="7921" max="7921" width="12.625" style="125" bestFit="1" customWidth="1"/>
    <col min="7922" max="8168" width="9" style="125"/>
    <col min="8169" max="8169" width="25.5" style="125" customWidth="1"/>
    <col min="8170" max="8170" width="8.5" style="125" bestFit="1" customWidth="1"/>
    <col min="8171" max="8171" width="9.5" style="125" bestFit="1" customWidth="1"/>
    <col min="8172" max="8172" width="6.75" style="125" bestFit="1" customWidth="1"/>
    <col min="8173" max="8173" width="22.25" style="125" bestFit="1" customWidth="1"/>
    <col min="8174" max="8175" width="9.5" style="125" bestFit="1" customWidth="1"/>
    <col min="8176" max="8176" width="7.375" style="125" bestFit="1" customWidth="1"/>
    <col min="8177" max="8177" width="12.625" style="125" bestFit="1" customWidth="1"/>
    <col min="8178" max="8424" width="9" style="125"/>
    <col min="8425" max="8425" width="25.5" style="125" customWidth="1"/>
    <col min="8426" max="8426" width="8.5" style="125" bestFit="1" customWidth="1"/>
    <col min="8427" max="8427" width="9.5" style="125" bestFit="1" customWidth="1"/>
    <col min="8428" max="8428" width="6.75" style="125" bestFit="1" customWidth="1"/>
    <col min="8429" max="8429" width="22.25" style="125" bestFit="1" customWidth="1"/>
    <col min="8430" max="8431" width="9.5" style="125" bestFit="1" customWidth="1"/>
    <col min="8432" max="8432" width="7.375" style="125" bestFit="1" customWidth="1"/>
    <col min="8433" max="8433" width="12.625" style="125" bestFit="1" customWidth="1"/>
    <col min="8434" max="8680" width="9" style="125"/>
    <col min="8681" max="8681" width="25.5" style="125" customWidth="1"/>
    <col min="8682" max="8682" width="8.5" style="125" bestFit="1" customWidth="1"/>
    <col min="8683" max="8683" width="9.5" style="125" bestFit="1" customWidth="1"/>
    <col min="8684" max="8684" width="6.75" style="125" bestFit="1" customWidth="1"/>
    <col min="8685" max="8685" width="22.25" style="125" bestFit="1" customWidth="1"/>
    <col min="8686" max="8687" width="9.5" style="125" bestFit="1" customWidth="1"/>
    <col min="8688" max="8688" width="7.375" style="125" bestFit="1" customWidth="1"/>
    <col min="8689" max="8689" width="12.625" style="125" bestFit="1" customWidth="1"/>
    <col min="8690" max="8936" width="9" style="125"/>
    <col min="8937" max="8937" width="25.5" style="125" customWidth="1"/>
    <col min="8938" max="8938" width="8.5" style="125" bestFit="1" customWidth="1"/>
    <col min="8939" max="8939" width="9.5" style="125" bestFit="1" customWidth="1"/>
    <col min="8940" max="8940" width="6.75" style="125" bestFit="1" customWidth="1"/>
    <col min="8941" max="8941" width="22.25" style="125" bestFit="1" customWidth="1"/>
    <col min="8942" max="8943" width="9.5" style="125" bestFit="1" customWidth="1"/>
    <col min="8944" max="8944" width="7.375" style="125" bestFit="1" customWidth="1"/>
    <col min="8945" max="8945" width="12.625" style="125" bestFit="1" customWidth="1"/>
    <col min="8946" max="9192" width="9" style="125"/>
    <col min="9193" max="9193" width="25.5" style="125" customWidth="1"/>
    <col min="9194" max="9194" width="8.5" style="125" bestFit="1" customWidth="1"/>
    <col min="9195" max="9195" width="9.5" style="125" bestFit="1" customWidth="1"/>
    <col min="9196" max="9196" width="6.75" style="125" bestFit="1" customWidth="1"/>
    <col min="9197" max="9197" width="22.25" style="125" bestFit="1" customWidth="1"/>
    <col min="9198" max="9199" width="9.5" style="125" bestFit="1" customWidth="1"/>
    <col min="9200" max="9200" width="7.375" style="125" bestFit="1" customWidth="1"/>
    <col min="9201" max="9201" width="12.625" style="125" bestFit="1" customWidth="1"/>
    <col min="9202" max="9448" width="9" style="125"/>
    <col min="9449" max="9449" width="25.5" style="125" customWidth="1"/>
    <col min="9450" max="9450" width="8.5" style="125" bestFit="1" customWidth="1"/>
    <col min="9451" max="9451" width="9.5" style="125" bestFit="1" customWidth="1"/>
    <col min="9452" max="9452" width="6.75" style="125" bestFit="1" customWidth="1"/>
    <col min="9453" max="9453" width="22.25" style="125" bestFit="1" customWidth="1"/>
    <col min="9454" max="9455" width="9.5" style="125" bestFit="1" customWidth="1"/>
    <col min="9456" max="9456" width="7.375" style="125" bestFit="1" customWidth="1"/>
    <col min="9457" max="9457" width="12.625" style="125" bestFit="1" customWidth="1"/>
    <col min="9458" max="9704" width="9" style="125"/>
    <col min="9705" max="9705" width="25.5" style="125" customWidth="1"/>
    <col min="9706" max="9706" width="8.5" style="125" bestFit="1" customWidth="1"/>
    <col min="9707" max="9707" width="9.5" style="125" bestFit="1" customWidth="1"/>
    <col min="9708" max="9708" width="6.75" style="125" bestFit="1" customWidth="1"/>
    <col min="9709" max="9709" width="22.25" style="125" bestFit="1" customWidth="1"/>
    <col min="9710" max="9711" width="9.5" style="125" bestFit="1" customWidth="1"/>
    <col min="9712" max="9712" width="7.375" style="125" bestFit="1" customWidth="1"/>
    <col min="9713" max="9713" width="12.625" style="125" bestFit="1" customWidth="1"/>
    <col min="9714" max="9960" width="9" style="125"/>
    <col min="9961" max="9961" width="25.5" style="125" customWidth="1"/>
    <col min="9962" max="9962" width="8.5" style="125" bestFit="1" customWidth="1"/>
    <col min="9963" max="9963" width="9.5" style="125" bestFit="1" customWidth="1"/>
    <col min="9964" max="9964" width="6.75" style="125" bestFit="1" customWidth="1"/>
    <col min="9965" max="9965" width="22.25" style="125" bestFit="1" customWidth="1"/>
    <col min="9966" max="9967" width="9.5" style="125" bestFit="1" customWidth="1"/>
    <col min="9968" max="9968" width="7.375" style="125" bestFit="1" customWidth="1"/>
    <col min="9969" max="9969" width="12.625" style="125" bestFit="1" customWidth="1"/>
    <col min="9970" max="10216" width="9" style="125"/>
    <col min="10217" max="10217" width="25.5" style="125" customWidth="1"/>
    <col min="10218" max="10218" width="8.5" style="125" bestFit="1" customWidth="1"/>
    <col min="10219" max="10219" width="9.5" style="125" bestFit="1" customWidth="1"/>
    <col min="10220" max="10220" width="6.75" style="125" bestFit="1" customWidth="1"/>
    <col min="10221" max="10221" width="22.25" style="125" bestFit="1" customWidth="1"/>
    <col min="10222" max="10223" width="9.5" style="125" bestFit="1" customWidth="1"/>
    <col min="10224" max="10224" width="7.375" style="125" bestFit="1" customWidth="1"/>
    <col min="10225" max="10225" width="12.625" style="125" bestFit="1" customWidth="1"/>
    <col min="10226" max="10472" width="9" style="125"/>
    <col min="10473" max="10473" width="25.5" style="125" customWidth="1"/>
    <col min="10474" max="10474" width="8.5" style="125" bestFit="1" customWidth="1"/>
    <col min="10475" max="10475" width="9.5" style="125" bestFit="1" customWidth="1"/>
    <col min="10476" max="10476" width="6.75" style="125" bestFit="1" customWidth="1"/>
    <col min="10477" max="10477" width="22.25" style="125" bestFit="1" customWidth="1"/>
    <col min="10478" max="10479" width="9.5" style="125" bestFit="1" customWidth="1"/>
    <col min="10480" max="10480" width="7.375" style="125" bestFit="1" customWidth="1"/>
    <col min="10481" max="10481" width="12.625" style="125" bestFit="1" customWidth="1"/>
    <col min="10482" max="10728" width="9" style="125"/>
    <col min="10729" max="10729" width="25.5" style="125" customWidth="1"/>
    <col min="10730" max="10730" width="8.5" style="125" bestFit="1" customWidth="1"/>
    <col min="10731" max="10731" width="9.5" style="125" bestFit="1" customWidth="1"/>
    <col min="10732" max="10732" width="6.75" style="125" bestFit="1" customWidth="1"/>
    <col min="10733" max="10733" width="22.25" style="125" bestFit="1" customWidth="1"/>
    <col min="10734" max="10735" width="9.5" style="125" bestFit="1" customWidth="1"/>
    <col min="10736" max="10736" width="7.375" style="125" bestFit="1" customWidth="1"/>
    <col min="10737" max="10737" width="12.625" style="125" bestFit="1" customWidth="1"/>
    <col min="10738" max="10984" width="9" style="125"/>
    <col min="10985" max="10985" width="25.5" style="125" customWidth="1"/>
    <col min="10986" max="10986" width="8.5" style="125" bestFit="1" customWidth="1"/>
    <col min="10987" max="10987" width="9.5" style="125" bestFit="1" customWidth="1"/>
    <col min="10988" max="10988" width="6.75" style="125" bestFit="1" customWidth="1"/>
    <col min="10989" max="10989" width="22.25" style="125" bestFit="1" customWidth="1"/>
    <col min="10990" max="10991" width="9.5" style="125" bestFit="1" customWidth="1"/>
    <col min="10992" max="10992" width="7.375" style="125" bestFit="1" customWidth="1"/>
    <col min="10993" max="10993" width="12.625" style="125" bestFit="1" customWidth="1"/>
    <col min="10994" max="11240" width="9" style="125"/>
    <col min="11241" max="11241" width="25.5" style="125" customWidth="1"/>
    <col min="11242" max="11242" width="8.5" style="125" bestFit="1" customWidth="1"/>
    <col min="11243" max="11243" width="9.5" style="125" bestFit="1" customWidth="1"/>
    <col min="11244" max="11244" width="6.75" style="125" bestFit="1" customWidth="1"/>
    <col min="11245" max="11245" width="22.25" style="125" bestFit="1" customWidth="1"/>
    <col min="11246" max="11247" width="9.5" style="125" bestFit="1" customWidth="1"/>
    <col min="11248" max="11248" width="7.375" style="125" bestFit="1" customWidth="1"/>
    <col min="11249" max="11249" width="12.625" style="125" bestFit="1" customWidth="1"/>
    <col min="11250" max="11496" width="9" style="125"/>
    <col min="11497" max="11497" width="25.5" style="125" customWidth="1"/>
    <col min="11498" max="11498" width="8.5" style="125" bestFit="1" customWidth="1"/>
    <col min="11499" max="11499" width="9.5" style="125" bestFit="1" customWidth="1"/>
    <col min="11500" max="11500" width="6.75" style="125" bestFit="1" customWidth="1"/>
    <col min="11501" max="11501" width="22.25" style="125" bestFit="1" customWidth="1"/>
    <col min="11502" max="11503" width="9.5" style="125" bestFit="1" customWidth="1"/>
    <col min="11504" max="11504" width="7.375" style="125" bestFit="1" customWidth="1"/>
    <col min="11505" max="11505" width="12.625" style="125" bestFit="1" customWidth="1"/>
    <col min="11506" max="11752" width="9" style="125"/>
    <col min="11753" max="11753" width="25.5" style="125" customWidth="1"/>
    <col min="11754" max="11754" width="8.5" style="125" bestFit="1" customWidth="1"/>
    <col min="11755" max="11755" width="9.5" style="125" bestFit="1" customWidth="1"/>
    <col min="11756" max="11756" width="6.75" style="125" bestFit="1" customWidth="1"/>
    <col min="11757" max="11757" width="22.25" style="125" bestFit="1" customWidth="1"/>
    <col min="11758" max="11759" width="9.5" style="125" bestFit="1" customWidth="1"/>
    <col min="11760" max="11760" width="7.375" style="125" bestFit="1" customWidth="1"/>
    <col min="11761" max="11761" width="12.625" style="125" bestFit="1" customWidth="1"/>
    <col min="11762" max="12008" width="9" style="125"/>
    <col min="12009" max="12009" width="25.5" style="125" customWidth="1"/>
    <col min="12010" max="12010" width="8.5" style="125" bestFit="1" customWidth="1"/>
    <col min="12011" max="12011" width="9.5" style="125" bestFit="1" customWidth="1"/>
    <col min="12012" max="12012" width="6.75" style="125" bestFit="1" customWidth="1"/>
    <col min="12013" max="12013" width="22.25" style="125" bestFit="1" customWidth="1"/>
    <col min="12014" max="12015" width="9.5" style="125" bestFit="1" customWidth="1"/>
    <col min="12016" max="12016" width="7.375" style="125" bestFit="1" customWidth="1"/>
    <col min="12017" max="12017" width="12.625" style="125" bestFit="1" customWidth="1"/>
    <col min="12018" max="12264" width="9" style="125"/>
    <col min="12265" max="12265" width="25.5" style="125" customWidth="1"/>
    <col min="12266" max="12266" width="8.5" style="125" bestFit="1" customWidth="1"/>
    <col min="12267" max="12267" width="9.5" style="125" bestFit="1" customWidth="1"/>
    <col min="12268" max="12268" width="6.75" style="125" bestFit="1" customWidth="1"/>
    <col min="12269" max="12269" width="22.25" style="125" bestFit="1" customWidth="1"/>
    <col min="12270" max="12271" width="9.5" style="125" bestFit="1" customWidth="1"/>
    <col min="12272" max="12272" width="7.375" style="125" bestFit="1" customWidth="1"/>
    <col min="12273" max="12273" width="12.625" style="125" bestFit="1" customWidth="1"/>
    <col min="12274" max="12520" width="9" style="125"/>
    <col min="12521" max="12521" width="25.5" style="125" customWidth="1"/>
    <col min="12522" max="12522" width="8.5" style="125" bestFit="1" customWidth="1"/>
    <col min="12523" max="12523" width="9.5" style="125" bestFit="1" customWidth="1"/>
    <col min="12524" max="12524" width="6.75" style="125" bestFit="1" customWidth="1"/>
    <col min="12525" max="12525" width="22.25" style="125" bestFit="1" customWidth="1"/>
    <col min="12526" max="12527" width="9.5" style="125" bestFit="1" customWidth="1"/>
    <col min="12528" max="12528" width="7.375" style="125" bestFit="1" customWidth="1"/>
    <col min="12529" max="12529" width="12.625" style="125" bestFit="1" customWidth="1"/>
    <col min="12530" max="12776" width="9" style="125"/>
    <col min="12777" max="12777" width="25.5" style="125" customWidth="1"/>
    <col min="12778" max="12778" width="8.5" style="125" bestFit="1" customWidth="1"/>
    <col min="12779" max="12779" width="9.5" style="125" bestFit="1" customWidth="1"/>
    <col min="12780" max="12780" width="6.75" style="125" bestFit="1" customWidth="1"/>
    <col min="12781" max="12781" width="22.25" style="125" bestFit="1" customWidth="1"/>
    <col min="12782" max="12783" width="9.5" style="125" bestFit="1" customWidth="1"/>
    <col min="12784" max="12784" width="7.375" style="125" bestFit="1" customWidth="1"/>
    <col min="12785" max="12785" width="12.625" style="125" bestFit="1" customWidth="1"/>
    <col min="12786" max="13032" width="9" style="125"/>
    <col min="13033" max="13033" width="25.5" style="125" customWidth="1"/>
    <col min="13034" max="13034" width="8.5" style="125" bestFit="1" customWidth="1"/>
    <col min="13035" max="13035" width="9.5" style="125" bestFit="1" customWidth="1"/>
    <col min="13036" max="13036" width="6.75" style="125" bestFit="1" customWidth="1"/>
    <col min="13037" max="13037" width="22.25" style="125" bestFit="1" customWidth="1"/>
    <col min="13038" max="13039" width="9.5" style="125" bestFit="1" customWidth="1"/>
    <col min="13040" max="13040" width="7.375" style="125" bestFit="1" customWidth="1"/>
    <col min="13041" max="13041" width="12.625" style="125" bestFit="1" customWidth="1"/>
    <col min="13042" max="13288" width="9" style="125"/>
    <col min="13289" max="13289" width="25.5" style="125" customWidth="1"/>
    <col min="13290" max="13290" width="8.5" style="125" bestFit="1" customWidth="1"/>
    <col min="13291" max="13291" width="9.5" style="125" bestFit="1" customWidth="1"/>
    <col min="13292" max="13292" width="6.75" style="125" bestFit="1" customWidth="1"/>
    <col min="13293" max="13293" width="22.25" style="125" bestFit="1" customWidth="1"/>
    <col min="13294" max="13295" width="9.5" style="125" bestFit="1" customWidth="1"/>
    <col min="13296" max="13296" width="7.375" style="125" bestFit="1" customWidth="1"/>
    <col min="13297" max="13297" width="12.625" style="125" bestFit="1" customWidth="1"/>
    <col min="13298" max="13544" width="9" style="125"/>
    <col min="13545" max="13545" width="25.5" style="125" customWidth="1"/>
    <col min="13546" max="13546" width="8.5" style="125" bestFit="1" customWidth="1"/>
    <col min="13547" max="13547" width="9.5" style="125" bestFit="1" customWidth="1"/>
    <col min="13548" max="13548" width="6.75" style="125" bestFit="1" customWidth="1"/>
    <col min="13549" max="13549" width="22.25" style="125" bestFit="1" customWidth="1"/>
    <col min="13550" max="13551" width="9.5" style="125" bestFit="1" customWidth="1"/>
    <col min="13552" max="13552" width="7.375" style="125" bestFit="1" customWidth="1"/>
    <col min="13553" max="13553" width="12.625" style="125" bestFit="1" customWidth="1"/>
    <col min="13554" max="13800" width="9" style="125"/>
    <col min="13801" max="13801" width="25.5" style="125" customWidth="1"/>
    <col min="13802" max="13802" width="8.5" style="125" bestFit="1" customWidth="1"/>
    <col min="13803" max="13803" width="9.5" style="125" bestFit="1" customWidth="1"/>
    <col min="13804" max="13804" width="6.75" style="125" bestFit="1" customWidth="1"/>
    <col min="13805" max="13805" width="22.25" style="125" bestFit="1" customWidth="1"/>
    <col min="13806" max="13807" width="9.5" style="125" bestFit="1" customWidth="1"/>
    <col min="13808" max="13808" width="7.375" style="125" bestFit="1" customWidth="1"/>
    <col min="13809" max="13809" width="12.625" style="125" bestFit="1" customWidth="1"/>
    <col min="13810" max="14056" width="9" style="125"/>
    <col min="14057" max="14057" width="25.5" style="125" customWidth="1"/>
    <col min="14058" max="14058" width="8.5" style="125" bestFit="1" customWidth="1"/>
    <col min="14059" max="14059" width="9.5" style="125" bestFit="1" customWidth="1"/>
    <col min="14060" max="14060" width="6.75" style="125" bestFit="1" customWidth="1"/>
    <col min="14061" max="14061" width="22.25" style="125" bestFit="1" customWidth="1"/>
    <col min="14062" max="14063" width="9.5" style="125" bestFit="1" customWidth="1"/>
    <col min="14064" max="14064" width="7.375" style="125" bestFit="1" customWidth="1"/>
    <col min="14065" max="14065" width="12.625" style="125" bestFit="1" customWidth="1"/>
    <col min="14066" max="14312" width="9" style="125"/>
    <col min="14313" max="14313" width="25.5" style="125" customWidth="1"/>
    <col min="14314" max="14314" width="8.5" style="125" bestFit="1" customWidth="1"/>
    <col min="14315" max="14315" width="9.5" style="125" bestFit="1" customWidth="1"/>
    <col min="14316" max="14316" width="6.75" style="125" bestFit="1" customWidth="1"/>
    <col min="14317" max="14317" width="22.25" style="125" bestFit="1" customWidth="1"/>
    <col min="14318" max="14319" width="9.5" style="125" bestFit="1" customWidth="1"/>
    <col min="14320" max="14320" width="7.375" style="125" bestFit="1" customWidth="1"/>
    <col min="14321" max="14321" width="12.625" style="125" bestFit="1" customWidth="1"/>
    <col min="14322" max="14568" width="9" style="125"/>
    <col min="14569" max="14569" width="25.5" style="125" customWidth="1"/>
    <col min="14570" max="14570" width="8.5" style="125" bestFit="1" customWidth="1"/>
    <col min="14571" max="14571" width="9.5" style="125" bestFit="1" customWidth="1"/>
    <col min="14572" max="14572" width="6.75" style="125" bestFit="1" customWidth="1"/>
    <col min="14573" max="14573" width="22.25" style="125" bestFit="1" customWidth="1"/>
    <col min="14574" max="14575" width="9.5" style="125" bestFit="1" customWidth="1"/>
    <col min="14576" max="14576" width="7.375" style="125" bestFit="1" customWidth="1"/>
    <col min="14577" max="14577" width="12.625" style="125" bestFit="1" customWidth="1"/>
    <col min="14578" max="14824" width="9" style="125"/>
    <col min="14825" max="14825" width="25.5" style="125" customWidth="1"/>
    <col min="14826" max="14826" width="8.5" style="125" bestFit="1" customWidth="1"/>
    <col min="14827" max="14827" width="9.5" style="125" bestFit="1" customWidth="1"/>
    <col min="14828" max="14828" width="6.75" style="125" bestFit="1" customWidth="1"/>
    <col min="14829" max="14829" width="22.25" style="125" bestFit="1" customWidth="1"/>
    <col min="14830" max="14831" width="9.5" style="125" bestFit="1" customWidth="1"/>
    <col min="14832" max="14832" width="7.375" style="125" bestFit="1" customWidth="1"/>
    <col min="14833" max="14833" width="12.625" style="125" bestFit="1" customWidth="1"/>
    <col min="14834" max="15080" width="9" style="125"/>
    <col min="15081" max="15081" width="25.5" style="125" customWidth="1"/>
    <col min="15082" max="15082" width="8.5" style="125" bestFit="1" customWidth="1"/>
    <col min="15083" max="15083" width="9.5" style="125" bestFit="1" customWidth="1"/>
    <col min="15084" max="15084" width="6.75" style="125" bestFit="1" customWidth="1"/>
    <col min="15085" max="15085" width="22.25" style="125" bestFit="1" customWidth="1"/>
    <col min="15086" max="15087" width="9.5" style="125" bestFit="1" customWidth="1"/>
    <col min="15088" max="15088" width="7.375" style="125" bestFit="1" customWidth="1"/>
    <col min="15089" max="15089" width="12.625" style="125" bestFit="1" customWidth="1"/>
    <col min="15090" max="15336" width="9" style="125"/>
    <col min="15337" max="15337" width="25.5" style="125" customWidth="1"/>
    <col min="15338" max="15338" width="8.5" style="125" bestFit="1" customWidth="1"/>
    <col min="15339" max="15339" width="9.5" style="125" bestFit="1" customWidth="1"/>
    <col min="15340" max="15340" width="6.75" style="125" bestFit="1" customWidth="1"/>
    <col min="15341" max="15341" width="22.25" style="125" bestFit="1" customWidth="1"/>
    <col min="15342" max="15343" width="9.5" style="125" bestFit="1" customWidth="1"/>
    <col min="15344" max="15344" width="7.375" style="125" bestFit="1" customWidth="1"/>
    <col min="15345" max="15345" width="12.625" style="125" bestFit="1" customWidth="1"/>
    <col min="15346" max="15592" width="9" style="125"/>
    <col min="15593" max="15593" width="25.5" style="125" customWidth="1"/>
    <col min="15594" max="15594" width="8.5" style="125" bestFit="1" customWidth="1"/>
    <col min="15595" max="15595" width="9.5" style="125" bestFit="1" customWidth="1"/>
    <col min="15596" max="15596" width="6.75" style="125" bestFit="1" customWidth="1"/>
    <col min="15597" max="15597" width="22.25" style="125" bestFit="1" customWidth="1"/>
    <col min="15598" max="15599" width="9.5" style="125" bestFit="1" customWidth="1"/>
    <col min="15600" max="15600" width="7.375" style="125" bestFit="1" customWidth="1"/>
    <col min="15601" max="15601" width="12.625" style="125" bestFit="1" customWidth="1"/>
    <col min="15602" max="15848" width="9" style="125"/>
    <col min="15849" max="15849" width="25.5" style="125" customWidth="1"/>
    <col min="15850" max="15850" width="8.5" style="125" bestFit="1" customWidth="1"/>
    <col min="15851" max="15851" width="9.5" style="125" bestFit="1" customWidth="1"/>
    <col min="15852" max="15852" width="6.75" style="125" bestFit="1" customWidth="1"/>
    <col min="15853" max="15853" width="22.25" style="125" bestFit="1" customWidth="1"/>
    <col min="15854" max="15855" width="9.5" style="125" bestFit="1" customWidth="1"/>
    <col min="15856" max="15856" width="7.375" style="125" bestFit="1" customWidth="1"/>
    <col min="15857" max="15857" width="12.625" style="125" bestFit="1" customWidth="1"/>
    <col min="15858" max="16104" width="9" style="125"/>
    <col min="16105" max="16105" width="25.5" style="125" customWidth="1"/>
    <col min="16106" max="16106" width="8.5" style="125" bestFit="1" customWidth="1"/>
    <col min="16107" max="16107" width="9.5" style="125" bestFit="1" customWidth="1"/>
    <col min="16108" max="16108" width="6.75" style="125" bestFit="1" customWidth="1"/>
    <col min="16109" max="16109" width="22.25" style="125" bestFit="1" customWidth="1"/>
    <col min="16110" max="16111" width="9.5" style="125" bestFit="1" customWidth="1"/>
    <col min="16112" max="16112" width="7.375" style="125" bestFit="1" customWidth="1"/>
    <col min="16113" max="16113" width="12.625" style="125" bestFit="1" customWidth="1"/>
    <col min="16114" max="16384" width="9" style="125"/>
  </cols>
  <sheetData>
    <row r="1" spans="1:14" ht="24">
      <c r="A1" s="236" t="s">
        <v>1509</v>
      </c>
      <c r="B1" s="236"/>
      <c r="C1" s="236"/>
      <c r="D1" s="236"/>
      <c r="E1" s="236"/>
      <c r="F1" s="236"/>
      <c r="G1" s="236"/>
      <c r="H1" s="236"/>
      <c r="I1" s="236"/>
      <c r="J1" s="236"/>
      <c r="K1" s="236"/>
      <c r="L1" s="236"/>
    </row>
    <row r="2" spans="1:14" s="137" customFormat="1" ht="18.75" customHeight="1">
      <c r="A2" s="133" t="s">
        <v>0</v>
      </c>
      <c r="B2" s="118"/>
      <c r="C2" s="118"/>
      <c r="D2" s="238"/>
      <c r="E2" s="238"/>
      <c r="F2" s="238"/>
      <c r="G2" s="238"/>
      <c r="H2" s="126"/>
      <c r="I2" s="126"/>
      <c r="J2" s="239" t="s">
        <v>1</v>
      </c>
      <c r="K2" s="239"/>
      <c r="L2" s="239"/>
    </row>
    <row r="3" spans="1:14" ht="20.25" customHeight="1">
      <c r="A3" s="240" t="s">
        <v>523</v>
      </c>
      <c r="B3" s="240"/>
      <c r="C3" s="240"/>
      <c r="D3" s="240"/>
      <c r="E3" s="240"/>
      <c r="F3" s="240"/>
      <c r="G3" s="240" t="s">
        <v>3</v>
      </c>
      <c r="H3" s="240"/>
      <c r="I3" s="240"/>
      <c r="J3" s="240"/>
      <c r="K3" s="240"/>
      <c r="L3" s="240"/>
    </row>
    <row r="4" spans="1:14" ht="20.25" customHeight="1">
      <c r="A4" s="119" t="s">
        <v>4</v>
      </c>
      <c r="B4" s="119" t="s">
        <v>79</v>
      </c>
      <c r="C4" s="119" t="s">
        <v>81</v>
      </c>
      <c r="D4" s="119" t="s">
        <v>917</v>
      </c>
      <c r="E4" s="119" t="s">
        <v>913</v>
      </c>
      <c r="F4" s="119" t="s">
        <v>76</v>
      </c>
      <c r="G4" s="119" t="s">
        <v>4</v>
      </c>
      <c r="H4" s="119" t="s">
        <v>78</v>
      </c>
      <c r="I4" s="119" t="s">
        <v>80</v>
      </c>
      <c r="J4" s="119" t="s">
        <v>917</v>
      </c>
      <c r="K4" s="119" t="s">
        <v>913</v>
      </c>
      <c r="L4" s="119" t="s">
        <v>76</v>
      </c>
    </row>
    <row r="5" spans="1:14" ht="20.25" customHeight="1">
      <c r="A5" s="139" t="s">
        <v>529</v>
      </c>
      <c r="B5" s="120">
        <f>B6+B12</f>
        <v>0</v>
      </c>
      <c r="C5" s="120">
        <f>C6+C12</f>
        <v>0</v>
      </c>
      <c r="D5" s="120">
        <f>D6+D12</f>
        <v>0</v>
      </c>
      <c r="E5" s="120"/>
      <c r="F5" s="154"/>
      <c r="G5" s="139" t="s">
        <v>529</v>
      </c>
      <c r="H5" s="127">
        <f>H6+H11</f>
        <v>0</v>
      </c>
      <c r="I5" s="127">
        <f>I6+I11</f>
        <v>0</v>
      </c>
      <c r="J5" s="127">
        <f>J6+J11</f>
        <v>0</v>
      </c>
      <c r="K5" s="127"/>
      <c r="L5" s="154"/>
      <c r="M5" s="125">
        <v>41630</v>
      </c>
      <c r="N5" s="125">
        <v>41630</v>
      </c>
    </row>
    <row r="6" spans="1:14" ht="20.25" customHeight="1">
      <c r="A6" s="140" t="s">
        <v>588</v>
      </c>
      <c r="B6" s="120"/>
      <c r="C6" s="120"/>
      <c r="D6" s="120"/>
      <c r="E6" s="120"/>
      <c r="F6" s="154"/>
      <c r="G6" s="141" t="s">
        <v>681</v>
      </c>
      <c r="H6" s="127"/>
      <c r="I6" s="127"/>
      <c r="J6" s="127"/>
      <c r="K6" s="127"/>
      <c r="L6" s="154"/>
      <c r="N6" s="125">
        <v>83</v>
      </c>
    </row>
    <row r="7" spans="1:14" ht="20.25" customHeight="1">
      <c r="A7" s="116"/>
      <c r="B7" s="122"/>
      <c r="C7" s="122"/>
      <c r="D7" s="122"/>
      <c r="E7" s="122"/>
      <c r="F7" s="121"/>
      <c r="G7" s="116"/>
      <c r="H7" s="128"/>
      <c r="I7" s="128"/>
      <c r="J7" s="128"/>
      <c r="K7" s="128"/>
      <c r="L7" s="121"/>
    </row>
    <row r="8" spans="1:14" ht="20.25" customHeight="1">
      <c r="A8" s="116"/>
      <c r="B8" s="122"/>
      <c r="C8" s="122"/>
      <c r="D8" s="122"/>
      <c r="E8" s="122"/>
      <c r="F8" s="121"/>
      <c r="G8" s="116"/>
      <c r="H8" s="128"/>
      <c r="I8" s="128"/>
      <c r="J8" s="128"/>
      <c r="K8" s="128"/>
      <c r="L8" s="121"/>
    </row>
    <row r="9" spans="1:14" ht="20.25" customHeight="1">
      <c r="A9" s="116"/>
      <c r="B9" s="122"/>
      <c r="C9" s="122"/>
      <c r="D9" s="122"/>
      <c r="E9" s="122"/>
      <c r="F9" s="121"/>
      <c r="G9" s="116"/>
      <c r="H9" s="128"/>
      <c r="I9" s="128"/>
      <c r="J9" s="128"/>
      <c r="K9" s="128"/>
      <c r="L9" s="121"/>
    </row>
    <row r="10" spans="1:14" ht="20.25" customHeight="1">
      <c r="A10" s="116"/>
      <c r="B10" s="122"/>
      <c r="C10" s="122"/>
      <c r="D10" s="122"/>
      <c r="E10" s="122"/>
      <c r="F10" s="121"/>
      <c r="G10" s="116"/>
      <c r="H10" s="128"/>
      <c r="I10" s="128"/>
      <c r="J10" s="128"/>
      <c r="K10" s="128"/>
      <c r="L10" s="121"/>
    </row>
    <row r="11" spans="1:14" ht="20.25" customHeight="1">
      <c r="A11" s="116"/>
      <c r="B11" s="122"/>
      <c r="C11" s="122"/>
      <c r="D11" s="122"/>
      <c r="E11" s="122"/>
      <c r="F11" s="121"/>
      <c r="G11" s="144" t="s">
        <v>54</v>
      </c>
      <c r="H11" s="127"/>
      <c r="I11" s="127"/>
      <c r="J11" s="127"/>
      <c r="K11" s="127"/>
      <c r="L11" s="154"/>
    </row>
    <row r="12" spans="1:14" ht="20.25" customHeight="1">
      <c r="A12" s="144" t="s">
        <v>53</v>
      </c>
      <c r="B12" s="120">
        <f>B13+B15</f>
        <v>0</v>
      </c>
      <c r="C12" s="120">
        <f>C13+C15</f>
        <v>0</v>
      </c>
      <c r="D12" s="120">
        <f>D13+D15</f>
        <v>0</v>
      </c>
      <c r="E12" s="120"/>
      <c r="F12" s="154">
        <v>0</v>
      </c>
      <c r="G12" s="117" t="s">
        <v>56</v>
      </c>
      <c r="H12" s="129"/>
      <c r="I12" s="129"/>
      <c r="J12" s="129"/>
      <c r="K12" s="129"/>
      <c r="L12" s="121"/>
      <c r="N12" s="125">
        <v>41547</v>
      </c>
    </row>
    <row r="13" spans="1:14" ht="20.25" customHeight="1">
      <c r="A13" s="146" t="s">
        <v>55</v>
      </c>
      <c r="B13" s="122">
        <f>SUM(B14:B14)</f>
        <v>0</v>
      </c>
      <c r="C13" s="122">
        <f>SUM(C14:C14)</f>
        <v>0</v>
      </c>
      <c r="D13" s="122">
        <f>SUM(D14:D14)</f>
        <v>0</v>
      </c>
      <c r="E13" s="122"/>
      <c r="F13" s="121"/>
      <c r="G13" s="117" t="s">
        <v>58</v>
      </c>
      <c r="H13" s="129"/>
      <c r="I13" s="129"/>
      <c r="J13" s="129"/>
      <c r="K13" s="129"/>
      <c r="L13" s="121"/>
      <c r="N13" s="125">
        <v>0</v>
      </c>
    </row>
    <row r="14" spans="1:14" ht="20.25" customHeight="1">
      <c r="A14" s="117" t="s">
        <v>61</v>
      </c>
      <c r="B14" s="122"/>
      <c r="C14" s="122"/>
      <c r="D14" s="122"/>
      <c r="E14" s="122"/>
      <c r="F14" s="121"/>
      <c r="G14" s="117" t="s">
        <v>84</v>
      </c>
      <c r="H14" s="129"/>
      <c r="I14" s="129"/>
      <c r="J14" s="129"/>
      <c r="K14" s="129"/>
      <c r="L14" s="121"/>
    </row>
    <row r="15" spans="1:14" ht="20.25" customHeight="1">
      <c r="A15" s="117" t="s">
        <v>905</v>
      </c>
      <c r="B15" s="122"/>
      <c r="C15" s="122"/>
      <c r="D15" s="122"/>
      <c r="E15" s="122"/>
      <c r="F15" s="121"/>
      <c r="G15" s="117" t="s">
        <v>907</v>
      </c>
      <c r="H15" s="129"/>
      <c r="I15" s="129"/>
      <c r="J15" s="129"/>
      <c r="K15" s="129"/>
      <c r="L15" s="154"/>
      <c r="N15" s="125">
        <v>40000</v>
      </c>
    </row>
    <row r="16" spans="1:14" ht="20.25" customHeight="1">
      <c r="A16" s="155" t="s">
        <v>565</v>
      </c>
      <c r="N16" s="125">
        <v>1547</v>
      </c>
    </row>
    <row r="17" spans="2:13" ht="20.25" customHeight="1">
      <c r="D17" s="124"/>
      <c r="E17" s="124"/>
      <c r="M17" s="125">
        <v>1630</v>
      </c>
    </row>
    <row r="18" spans="2:13">
      <c r="B18" s="124"/>
      <c r="C18" s="124"/>
    </row>
    <row r="19" spans="2:13">
      <c r="H19" s="124"/>
      <c r="I19" s="124"/>
      <c r="J19" s="124"/>
      <c r="K19" s="124"/>
    </row>
    <row r="20" spans="2:13">
      <c r="D20" s="124"/>
      <c r="E20" s="124"/>
    </row>
    <row r="21" spans="2:13">
      <c r="D21" s="124"/>
      <c r="E21" s="124"/>
    </row>
    <row r="24" spans="2:13">
      <c r="D24" s="124"/>
      <c r="E24" s="124"/>
    </row>
  </sheetData>
  <mergeCells count="5">
    <mergeCell ref="A1:L1"/>
    <mergeCell ref="D2:G2"/>
    <mergeCell ref="J2:L2"/>
    <mergeCell ref="A3:F3"/>
    <mergeCell ref="G3:L3"/>
  </mergeCells>
  <phoneticPr fontId="3" type="noConversion"/>
  <printOptions horizontalCentered="1"/>
  <pageMargins left="0.51181102362204722" right="0.54" top="0.74803149606299213" bottom="0.74803149606299213" header="0.31496062992125984" footer="0.31496062992125984"/>
  <pageSetup paperSize="9" scale="94" firstPageNumber="5" orientation="portrait" useFirstPageNumber="1" r:id="rId1"/>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Zeros="0" tabSelected="1" workbookViewId="0">
      <selection sqref="A1:G1"/>
    </sheetView>
  </sheetViews>
  <sheetFormatPr defaultRowHeight="12.75"/>
  <cols>
    <col min="1" max="1" width="25.5" style="22" customWidth="1"/>
    <col min="2" max="3" width="11.875" style="73" customWidth="1"/>
    <col min="4" max="4" width="11.875" style="76" customWidth="1"/>
    <col min="5" max="6" width="10" style="76" customWidth="1"/>
    <col min="7" max="7" width="8.375" style="76" customWidth="1"/>
    <col min="8" max="257" width="9" style="22"/>
    <col min="258" max="258" width="25.5" style="22" customWidth="1"/>
    <col min="259" max="259" width="11.125" style="22" customWidth="1"/>
    <col min="260" max="260" width="10.75" style="22" customWidth="1"/>
    <col min="261" max="261" width="11.875" style="22" bestFit="1" customWidth="1"/>
    <col min="262" max="262" width="10" style="22" customWidth="1"/>
    <col min="263" max="263" width="10.875" style="22" customWidth="1"/>
    <col min="264" max="513" width="9" style="22"/>
    <col min="514" max="514" width="25.5" style="22" customWidth="1"/>
    <col min="515" max="515" width="11.125" style="22" customWidth="1"/>
    <col min="516" max="516" width="10.75" style="22" customWidth="1"/>
    <col min="517" max="517" width="11.875" style="22" bestFit="1" customWidth="1"/>
    <col min="518" max="518" width="10" style="22" customWidth="1"/>
    <col min="519" max="519" width="10.875" style="22" customWidth="1"/>
    <col min="520" max="769" width="9" style="22"/>
    <col min="770" max="770" width="25.5" style="22" customWidth="1"/>
    <col min="771" max="771" width="11.125" style="22" customWidth="1"/>
    <col min="772" max="772" width="10.75" style="22" customWidth="1"/>
    <col min="773" max="773" width="11.875" style="22" bestFit="1" customWidth="1"/>
    <col min="774" max="774" width="10" style="22" customWidth="1"/>
    <col min="775" max="775" width="10.875" style="22" customWidth="1"/>
    <col min="776" max="1025" width="9" style="22"/>
    <col min="1026" max="1026" width="25.5" style="22" customWidth="1"/>
    <col min="1027" max="1027" width="11.125" style="22" customWidth="1"/>
    <col min="1028" max="1028" width="10.75" style="22" customWidth="1"/>
    <col min="1029" max="1029" width="11.875" style="22" bestFit="1" customWidth="1"/>
    <col min="1030" max="1030" width="10" style="22" customWidth="1"/>
    <col min="1031" max="1031" width="10.875" style="22" customWidth="1"/>
    <col min="1032" max="1281" width="9" style="22"/>
    <col min="1282" max="1282" width="25.5" style="22" customWidth="1"/>
    <col min="1283" max="1283" width="11.125" style="22" customWidth="1"/>
    <col min="1284" max="1284" width="10.75" style="22" customWidth="1"/>
    <col min="1285" max="1285" width="11.875" style="22" bestFit="1" customWidth="1"/>
    <col min="1286" max="1286" width="10" style="22" customWidth="1"/>
    <col min="1287" max="1287" width="10.875" style="22" customWidth="1"/>
    <col min="1288" max="1537" width="9" style="22"/>
    <col min="1538" max="1538" width="25.5" style="22" customWidth="1"/>
    <col min="1539" max="1539" width="11.125" style="22" customWidth="1"/>
    <col min="1540" max="1540" width="10.75" style="22" customWidth="1"/>
    <col min="1541" max="1541" width="11.875" style="22" bestFit="1" customWidth="1"/>
    <col min="1542" max="1542" width="10" style="22" customWidth="1"/>
    <col min="1543" max="1543" width="10.875" style="22" customWidth="1"/>
    <col min="1544" max="1793" width="9" style="22"/>
    <col min="1794" max="1794" width="25.5" style="22" customWidth="1"/>
    <col min="1795" max="1795" width="11.125" style="22" customWidth="1"/>
    <col min="1796" max="1796" width="10.75" style="22" customWidth="1"/>
    <col min="1797" max="1797" width="11.875" style="22" bestFit="1" customWidth="1"/>
    <col min="1798" max="1798" width="10" style="22" customWidth="1"/>
    <col min="1799" max="1799" width="10.875" style="22" customWidth="1"/>
    <col min="1800" max="2049" width="9" style="22"/>
    <col min="2050" max="2050" width="25.5" style="22" customWidth="1"/>
    <col min="2051" max="2051" width="11.125" style="22" customWidth="1"/>
    <col min="2052" max="2052" width="10.75" style="22" customWidth="1"/>
    <col min="2053" max="2053" width="11.875" style="22" bestFit="1" customWidth="1"/>
    <col min="2054" max="2054" width="10" style="22" customWidth="1"/>
    <col min="2055" max="2055" width="10.875" style="22" customWidth="1"/>
    <col min="2056" max="2305" width="9" style="22"/>
    <col min="2306" max="2306" width="25.5" style="22" customWidth="1"/>
    <col min="2307" max="2307" width="11.125" style="22" customWidth="1"/>
    <col min="2308" max="2308" width="10.75" style="22" customWidth="1"/>
    <col min="2309" max="2309" width="11.875" style="22" bestFit="1" customWidth="1"/>
    <col min="2310" max="2310" width="10" style="22" customWidth="1"/>
    <col min="2311" max="2311" width="10.875" style="22" customWidth="1"/>
    <col min="2312" max="2561" width="9" style="22"/>
    <col min="2562" max="2562" width="25.5" style="22" customWidth="1"/>
    <col min="2563" max="2563" width="11.125" style="22" customWidth="1"/>
    <col min="2564" max="2564" width="10.75" style="22" customWidth="1"/>
    <col min="2565" max="2565" width="11.875" style="22" bestFit="1" customWidth="1"/>
    <col min="2566" max="2566" width="10" style="22" customWidth="1"/>
    <col min="2567" max="2567" width="10.875" style="22" customWidth="1"/>
    <col min="2568" max="2817" width="9" style="22"/>
    <col min="2818" max="2818" width="25.5" style="22" customWidth="1"/>
    <col min="2819" max="2819" width="11.125" style="22" customWidth="1"/>
    <col min="2820" max="2820" width="10.75" style="22" customWidth="1"/>
    <col min="2821" max="2821" width="11.875" style="22" bestFit="1" customWidth="1"/>
    <col min="2822" max="2822" width="10" style="22" customWidth="1"/>
    <col min="2823" max="2823" width="10.875" style="22" customWidth="1"/>
    <col min="2824" max="3073" width="9" style="22"/>
    <col min="3074" max="3074" width="25.5" style="22" customWidth="1"/>
    <col min="3075" max="3075" width="11.125" style="22" customWidth="1"/>
    <col min="3076" max="3076" width="10.75" style="22" customWidth="1"/>
    <col min="3077" max="3077" width="11.875" style="22" bestFit="1" customWidth="1"/>
    <col min="3078" max="3078" width="10" style="22" customWidth="1"/>
    <col min="3079" max="3079" width="10.875" style="22" customWidth="1"/>
    <col min="3080" max="3329" width="9" style="22"/>
    <col min="3330" max="3330" width="25.5" style="22" customWidth="1"/>
    <col min="3331" max="3331" width="11.125" style="22" customWidth="1"/>
    <col min="3332" max="3332" width="10.75" style="22" customWidth="1"/>
    <col min="3333" max="3333" width="11.875" style="22" bestFit="1" customWidth="1"/>
    <col min="3334" max="3334" width="10" style="22" customWidth="1"/>
    <col min="3335" max="3335" width="10.875" style="22" customWidth="1"/>
    <col min="3336" max="3585" width="9" style="22"/>
    <col min="3586" max="3586" width="25.5" style="22" customWidth="1"/>
    <col min="3587" max="3587" width="11.125" style="22" customWidth="1"/>
    <col min="3588" max="3588" width="10.75" style="22" customWidth="1"/>
    <col min="3589" max="3589" width="11.875" style="22" bestFit="1" customWidth="1"/>
    <col min="3590" max="3590" width="10" style="22" customWidth="1"/>
    <col min="3591" max="3591" width="10.875" style="22" customWidth="1"/>
    <col min="3592" max="3841" width="9" style="22"/>
    <col min="3842" max="3842" width="25.5" style="22" customWidth="1"/>
    <col min="3843" max="3843" width="11.125" style="22" customWidth="1"/>
    <col min="3844" max="3844" width="10.75" style="22" customWidth="1"/>
    <col min="3845" max="3845" width="11.875" style="22" bestFit="1" customWidth="1"/>
    <col min="3846" max="3846" width="10" style="22" customWidth="1"/>
    <col min="3847" max="3847" width="10.875" style="22" customWidth="1"/>
    <col min="3848" max="4097" width="9" style="22"/>
    <col min="4098" max="4098" width="25.5" style="22" customWidth="1"/>
    <col min="4099" max="4099" width="11.125" style="22" customWidth="1"/>
    <col min="4100" max="4100" width="10.75" style="22" customWidth="1"/>
    <col min="4101" max="4101" width="11.875" style="22" bestFit="1" customWidth="1"/>
    <col min="4102" max="4102" width="10" style="22" customWidth="1"/>
    <col min="4103" max="4103" width="10.875" style="22" customWidth="1"/>
    <col min="4104" max="4353" width="9" style="22"/>
    <col min="4354" max="4354" width="25.5" style="22" customWidth="1"/>
    <col min="4355" max="4355" width="11.125" style="22" customWidth="1"/>
    <col min="4356" max="4356" width="10.75" style="22" customWidth="1"/>
    <col min="4357" max="4357" width="11.875" style="22" bestFit="1" customWidth="1"/>
    <col min="4358" max="4358" width="10" style="22" customWidth="1"/>
    <col min="4359" max="4359" width="10.875" style="22" customWidth="1"/>
    <col min="4360" max="4609" width="9" style="22"/>
    <col min="4610" max="4610" width="25.5" style="22" customWidth="1"/>
    <col min="4611" max="4611" width="11.125" style="22" customWidth="1"/>
    <col min="4612" max="4612" width="10.75" style="22" customWidth="1"/>
    <col min="4613" max="4613" width="11.875" style="22" bestFit="1" customWidth="1"/>
    <col min="4614" max="4614" width="10" style="22" customWidth="1"/>
    <col min="4615" max="4615" width="10.875" style="22" customWidth="1"/>
    <col min="4616" max="4865" width="9" style="22"/>
    <col min="4866" max="4866" width="25.5" style="22" customWidth="1"/>
    <col min="4867" max="4867" width="11.125" style="22" customWidth="1"/>
    <col min="4868" max="4868" width="10.75" style="22" customWidth="1"/>
    <col min="4869" max="4869" width="11.875" style="22" bestFit="1" customWidth="1"/>
    <col min="4870" max="4870" width="10" style="22" customWidth="1"/>
    <col min="4871" max="4871" width="10.875" style="22" customWidth="1"/>
    <col min="4872" max="5121" width="9" style="22"/>
    <col min="5122" max="5122" width="25.5" style="22" customWidth="1"/>
    <col min="5123" max="5123" width="11.125" style="22" customWidth="1"/>
    <col min="5124" max="5124" width="10.75" style="22" customWidth="1"/>
    <col min="5125" max="5125" width="11.875" style="22" bestFit="1" customWidth="1"/>
    <col min="5126" max="5126" width="10" style="22" customWidth="1"/>
    <col min="5127" max="5127" width="10.875" style="22" customWidth="1"/>
    <col min="5128" max="5377" width="9" style="22"/>
    <col min="5378" max="5378" width="25.5" style="22" customWidth="1"/>
    <col min="5379" max="5379" width="11.125" style="22" customWidth="1"/>
    <col min="5380" max="5380" width="10.75" style="22" customWidth="1"/>
    <col min="5381" max="5381" width="11.875" style="22" bestFit="1" customWidth="1"/>
    <col min="5382" max="5382" width="10" style="22" customWidth="1"/>
    <col min="5383" max="5383" width="10.875" style="22" customWidth="1"/>
    <col min="5384" max="5633" width="9" style="22"/>
    <col min="5634" max="5634" width="25.5" style="22" customWidth="1"/>
    <col min="5635" max="5635" width="11.125" style="22" customWidth="1"/>
    <col min="5636" max="5636" width="10.75" style="22" customWidth="1"/>
    <col min="5637" max="5637" width="11.875" style="22" bestFit="1" customWidth="1"/>
    <col min="5638" max="5638" width="10" style="22" customWidth="1"/>
    <col min="5639" max="5639" width="10.875" style="22" customWidth="1"/>
    <col min="5640" max="5889" width="9" style="22"/>
    <col min="5890" max="5890" width="25.5" style="22" customWidth="1"/>
    <col min="5891" max="5891" width="11.125" style="22" customWidth="1"/>
    <col min="5892" max="5892" width="10.75" style="22" customWidth="1"/>
    <col min="5893" max="5893" width="11.875" style="22" bestFit="1" customWidth="1"/>
    <col min="5894" max="5894" width="10" style="22" customWidth="1"/>
    <col min="5895" max="5895" width="10.875" style="22" customWidth="1"/>
    <col min="5896" max="6145" width="9" style="22"/>
    <col min="6146" max="6146" width="25.5" style="22" customWidth="1"/>
    <col min="6147" max="6147" width="11.125" style="22" customWidth="1"/>
    <col min="6148" max="6148" width="10.75" style="22" customWidth="1"/>
    <col min="6149" max="6149" width="11.875" style="22" bestFit="1" customWidth="1"/>
    <col min="6150" max="6150" width="10" style="22" customWidth="1"/>
    <col min="6151" max="6151" width="10.875" style="22" customWidth="1"/>
    <col min="6152" max="6401" width="9" style="22"/>
    <col min="6402" max="6402" width="25.5" style="22" customWidth="1"/>
    <col min="6403" max="6403" width="11.125" style="22" customWidth="1"/>
    <col min="6404" max="6404" width="10.75" style="22" customWidth="1"/>
    <col min="6405" max="6405" width="11.875" style="22" bestFit="1" customWidth="1"/>
    <col min="6406" max="6406" width="10" style="22" customWidth="1"/>
    <col min="6407" max="6407" width="10.875" style="22" customWidth="1"/>
    <col min="6408" max="6657" width="9" style="22"/>
    <col min="6658" max="6658" width="25.5" style="22" customWidth="1"/>
    <col min="6659" max="6659" width="11.125" style="22" customWidth="1"/>
    <col min="6660" max="6660" width="10.75" style="22" customWidth="1"/>
    <col min="6661" max="6661" width="11.875" style="22" bestFit="1" customWidth="1"/>
    <col min="6662" max="6662" width="10" style="22" customWidth="1"/>
    <col min="6663" max="6663" width="10.875" style="22" customWidth="1"/>
    <col min="6664" max="6913" width="9" style="22"/>
    <col min="6914" max="6914" width="25.5" style="22" customWidth="1"/>
    <col min="6915" max="6915" width="11.125" style="22" customWidth="1"/>
    <col min="6916" max="6916" width="10.75" style="22" customWidth="1"/>
    <col min="6917" max="6917" width="11.875" style="22" bestFit="1" customWidth="1"/>
    <col min="6918" max="6918" width="10" style="22" customWidth="1"/>
    <col min="6919" max="6919" width="10.875" style="22" customWidth="1"/>
    <col min="6920" max="7169" width="9" style="22"/>
    <col min="7170" max="7170" width="25.5" style="22" customWidth="1"/>
    <col min="7171" max="7171" width="11.125" style="22" customWidth="1"/>
    <col min="7172" max="7172" width="10.75" style="22" customWidth="1"/>
    <col min="7173" max="7173" width="11.875" style="22" bestFit="1" customWidth="1"/>
    <col min="7174" max="7174" width="10" style="22" customWidth="1"/>
    <col min="7175" max="7175" width="10.875" style="22" customWidth="1"/>
    <col min="7176" max="7425" width="9" style="22"/>
    <col min="7426" max="7426" width="25.5" style="22" customWidth="1"/>
    <col min="7427" max="7427" width="11.125" style="22" customWidth="1"/>
    <col min="7428" max="7428" width="10.75" style="22" customWidth="1"/>
    <col min="7429" max="7429" width="11.875" style="22" bestFit="1" customWidth="1"/>
    <col min="7430" max="7430" width="10" style="22" customWidth="1"/>
    <col min="7431" max="7431" width="10.875" style="22" customWidth="1"/>
    <col min="7432" max="7681" width="9" style="22"/>
    <col min="7682" max="7682" width="25.5" style="22" customWidth="1"/>
    <col min="7683" max="7683" width="11.125" style="22" customWidth="1"/>
    <col min="7684" max="7684" width="10.75" style="22" customWidth="1"/>
    <col min="7685" max="7685" width="11.875" style="22" bestFit="1" customWidth="1"/>
    <col min="7686" max="7686" width="10" style="22" customWidth="1"/>
    <col min="7687" max="7687" width="10.875" style="22" customWidth="1"/>
    <col min="7688" max="7937" width="9" style="22"/>
    <col min="7938" max="7938" width="25.5" style="22" customWidth="1"/>
    <col min="7939" max="7939" width="11.125" style="22" customWidth="1"/>
    <col min="7940" max="7940" width="10.75" style="22" customWidth="1"/>
    <col min="7941" max="7941" width="11.875" style="22" bestFit="1" customWidth="1"/>
    <col min="7942" max="7942" width="10" style="22" customWidth="1"/>
    <col min="7943" max="7943" width="10.875" style="22" customWidth="1"/>
    <col min="7944" max="8193" width="9" style="22"/>
    <col min="8194" max="8194" width="25.5" style="22" customWidth="1"/>
    <col min="8195" max="8195" width="11.125" style="22" customWidth="1"/>
    <col min="8196" max="8196" width="10.75" style="22" customWidth="1"/>
    <col min="8197" max="8197" width="11.875" style="22" bestFit="1" customWidth="1"/>
    <col min="8198" max="8198" width="10" style="22" customWidth="1"/>
    <col min="8199" max="8199" width="10.875" style="22" customWidth="1"/>
    <col min="8200" max="8449" width="9" style="22"/>
    <col min="8450" max="8450" width="25.5" style="22" customWidth="1"/>
    <col min="8451" max="8451" width="11.125" style="22" customWidth="1"/>
    <col min="8452" max="8452" width="10.75" style="22" customWidth="1"/>
    <col min="8453" max="8453" width="11.875" style="22" bestFit="1" customWidth="1"/>
    <col min="8454" max="8454" width="10" style="22" customWidth="1"/>
    <col min="8455" max="8455" width="10.875" style="22" customWidth="1"/>
    <col min="8456" max="8705" width="9" style="22"/>
    <col min="8706" max="8706" width="25.5" style="22" customWidth="1"/>
    <col min="8707" max="8707" width="11.125" style="22" customWidth="1"/>
    <col min="8708" max="8708" width="10.75" style="22" customWidth="1"/>
    <col min="8709" max="8709" width="11.875" style="22" bestFit="1" customWidth="1"/>
    <col min="8710" max="8710" width="10" style="22" customWidth="1"/>
    <col min="8711" max="8711" width="10.875" style="22" customWidth="1"/>
    <col min="8712" max="8961" width="9" style="22"/>
    <col min="8962" max="8962" width="25.5" style="22" customWidth="1"/>
    <col min="8963" max="8963" width="11.125" style="22" customWidth="1"/>
    <col min="8964" max="8964" width="10.75" style="22" customWidth="1"/>
    <col min="8965" max="8965" width="11.875" style="22" bestFit="1" customWidth="1"/>
    <col min="8966" max="8966" width="10" style="22" customWidth="1"/>
    <col min="8967" max="8967" width="10.875" style="22" customWidth="1"/>
    <col min="8968" max="9217" width="9" style="22"/>
    <col min="9218" max="9218" width="25.5" style="22" customWidth="1"/>
    <col min="9219" max="9219" width="11.125" style="22" customWidth="1"/>
    <col min="9220" max="9220" width="10.75" style="22" customWidth="1"/>
    <col min="9221" max="9221" width="11.875" style="22" bestFit="1" customWidth="1"/>
    <col min="9222" max="9222" width="10" style="22" customWidth="1"/>
    <col min="9223" max="9223" width="10.875" style="22" customWidth="1"/>
    <col min="9224" max="9473" width="9" style="22"/>
    <col min="9474" max="9474" width="25.5" style="22" customWidth="1"/>
    <col min="9475" max="9475" width="11.125" style="22" customWidth="1"/>
    <col min="9476" max="9476" width="10.75" style="22" customWidth="1"/>
    <col min="9477" max="9477" width="11.875" style="22" bestFit="1" customWidth="1"/>
    <col min="9478" max="9478" width="10" style="22" customWidth="1"/>
    <col min="9479" max="9479" width="10.875" style="22" customWidth="1"/>
    <col min="9480" max="9729" width="9" style="22"/>
    <col min="9730" max="9730" width="25.5" style="22" customWidth="1"/>
    <col min="9731" max="9731" width="11.125" style="22" customWidth="1"/>
    <col min="9732" max="9732" width="10.75" style="22" customWidth="1"/>
    <col min="9733" max="9733" width="11.875" style="22" bestFit="1" customWidth="1"/>
    <col min="9734" max="9734" width="10" style="22" customWidth="1"/>
    <col min="9735" max="9735" width="10.875" style="22" customWidth="1"/>
    <col min="9736" max="9985" width="9" style="22"/>
    <col min="9986" max="9986" width="25.5" style="22" customWidth="1"/>
    <col min="9987" max="9987" width="11.125" style="22" customWidth="1"/>
    <col min="9988" max="9988" width="10.75" style="22" customWidth="1"/>
    <col min="9989" max="9989" width="11.875" style="22" bestFit="1" customWidth="1"/>
    <col min="9990" max="9990" width="10" style="22" customWidth="1"/>
    <col min="9991" max="9991" width="10.875" style="22" customWidth="1"/>
    <col min="9992" max="10241" width="9" style="22"/>
    <col min="10242" max="10242" width="25.5" style="22" customWidth="1"/>
    <col min="10243" max="10243" width="11.125" style="22" customWidth="1"/>
    <col min="10244" max="10244" width="10.75" style="22" customWidth="1"/>
    <col min="10245" max="10245" width="11.875" style="22" bestFit="1" customWidth="1"/>
    <col min="10246" max="10246" width="10" style="22" customWidth="1"/>
    <col min="10247" max="10247" width="10.875" style="22" customWidth="1"/>
    <col min="10248" max="10497" width="9" style="22"/>
    <col min="10498" max="10498" width="25.5" style="22" customWidth="1"/>
    <col min="10499" max="10499" width="11.125" style="22" customWidth="1"/>
    <col min="10500" max="10500" width="10.75" style="22" customWidth="1"/>
    <col min="10501" max="10501" width="11.875" style="22" bestFit="1" customWidth="1"/>
    <col min="10502" max="10502" width="10" style="22" customWidth="1"/>
    <col min="10503" max="10503" width="10.875" style="22" customWidth="1"/>
    <col min="10504" max="10753" width="9" style="22"/>
    <col min="10754" max="10754" width="25.5" style="22" customWidth="1"/>
    <col min="10755" max="10755" width="11.125" style="22" customWidth="1"/>
    <col min="10756" max="10756" width="10.75" style="22" customWidth="1"/>
    <col min="10757" max="10757" width="11.875" style="22" bestFit="1" customWidth="1"/>
    <col min="10758" max="10758" width="10" style="22" customWidth="1"/>
    <col min="10759" max="10759" width="10.875" style="22" customWidth="1"/>
    <col min="10760" max="11009" width="9" style="22"/>
    <col min="11010" max="11010" width="25.5" style="22" customWidth="1"/>
    <col min="11011" max="11011" width="11.125" style="22" customWidth="1"/>
    <col min="11012" max="11012" width="10.75" style="22" customWidth="1"/>
    <col min="11013" max="11013" width="11.875" style="22" bestFit="1" customWidth="1"/>
    <col min="11014" max="11014" width="10" style="22" customWidth="1"/>
    <col min="11015" max="11015" width="10.875" style="22" customWidth="1"/>
    <col min="11016" max="11265" width="9" style="22"/>
    <col min="11266" max="11266" width="25.5" style="22" customWidth="1"/>
    <col min="11267" max="11267" width="11.125" style="22" customWidth="1"/>
    <col min="11268" max="11268" width="10.75" style="22" customWidth="1"/>
    <col min="11269" max="11269" width="11.875" style="22" bestFit="1" customWidth="1"/>
    <col min="11270" max="11270" width="10" style="22" customWidth="1"/>
    <col min="11271" max="11271" width="10.875" style="22" customWidth="1"/>
    <col min="11272" max="11521" width="9" style="22"/>
    <col min="11522" max="11522" width="25.5" style="22" customWidth="1"/>
    <col min="11523" max="11523" width="11.125" style="22" customWidth="1"/>
    <col min="11524" max="11524" width="10.75" style="22" customWidth="1"/>
    <col min="11525" max="11525" width="11.875" style="22" bestFit="1" customWidth="1"/>
    <col min="11526" max="11526" width="10" style="22" customWidth="1"/>
    <col min="11527" max="11527" width="10.875" style="22" customWidth="1"/>
    <col min="11528" max="11777" width="9" style="22"/>
    <col min="11778" max="11778" width="25.5" style="22" customWidth="1"/>
    <col min="11779" max="11779" width="11.125" style="22" customWidth="1"/>
    <col min="11780" max="11780" width="10.75" style="22" customWidth="1"/>
    <col min="11781" max="11781" width="11.875" style="22" bestFit="1" customWidth="1"/>
    <col min="11782" max="11782" width="10" style="22" customWidth="1"/>
    <col min="11783" max="11783" width="10.875" style="22" customWidth="1"/>
    <col min="11784" max="12033" width="9" style="22"/>
    <col min="12034" max="12034" width="25.5" style="22" customWidth="1"/>
    <col min="12035" max="12035" width="11.125" style="22" customWidth="1"/>
    <col min="12036" max="12036" width="10.75" style="22" customWidth="1"/>
    <col min="12037" max="12037" width="11.875" style="22" bestFit="1" customWidth="1"/>
    <col min="12038" max="12038" width="10" style="22" customWidth="1"/>
    <col min="12039" max="12039" width="10.875" style="22" customWidth="1"/>
    <col min="12040" max="12289" width="9" style="22"/>
    <col min="12290" max="12290" width="25.5" style="22" customWidth="1"/>
    <col min="12291" max="12291" width="11.125" style="22" customWidth="1"/>
    <col min="12292" max="12292" width="10.75" style="22" customWidth="1"/>
    <col min="12293" max="12293" width="11.875" style="22" bestFit="1" customWidth="1"/>
    <col min="12294" max="12294" width="10" style="22" customWidth="1"/>
    <col min="12295" max="12295" width="10.875" style="22" customWidth="1"/>
    <col min="12296" max="12545" width="9" style="22"/>
    <col min="12546" max="12546" width="25.5" style="22" customWidth="1"/>
    <col min="12547" max="12547" width="11.125" style="22" customWidth="1"/>
    <col min="12548" max="12548" width="10.75" style="22" customWidth="1"/>
    <col min="12549" max="12549" width="11.875" style="22" bestFit="1" customWidth="1"/>
    <col min="12550" max="12550" width="10" style="22" customWidth="1"/>
    <col min="12551" max="12551" width="10.875" style="22" customWidth="1"/>
    <col min="12552" max="12801" width="9" style="22"/>
    <col min="12802" max="12802" width="25.5" style="22" customWidth="1"/>
    <col min="12803" max="12803" width="11.125" style="22" customWidth="1"/>
    <col min="12804" max="12804" width="10.75" style="22" customWidth="1"/>
    <col min="12805" max="12805" width="11.875" style="22" bestFit="1" customWidth="1"/>
    <col min="12806" max="12806" width="10" style="22" customWidth="1"/>
    <col min="12807" max="12807" width="10.875" style="22" customWidth="1"/>
    <col min="12808" max="13057" width="9" style="22"/>
    <col min="13058" max="13058" width="25.5" style="22" customWidth="1"/>
    <col min="13059" max="13059" width="11.125" style="22" customWidth="1"/>
    <col min="13060" max="13060" width="10.75" style="22" customWidth="1"/>
    <col min="13061" max="13061" width="11.875" style="22" bestFit="1" customWidth="1"/>
    <col min="13062" max="13062" width="10" style="22" customWidth="1"/>
    <col min="13063" max="13063" width="10.875" style="22" customWidth="1"/>
    <col min="13064" max="13313" width="9" style="22"/>
    <col min="13314" max="13314" width="25.5" style="22" customWidth="1"/>
    <col min="13315" max="13315" width="11.125" style="22" customWidth="1"/>
    <col min="13316" max="13316" width="10.75" style="22" customWidth="1"/>
    <col min="13317" max="13317" width="11.875" style="22" bestFit="1" customWidth="1"/>
    <col min="13318" max="13318" width="10" style="22" customWidth="1"/>
    <col min="13319" max="13319" width="10.875" style="22" customWidth="1"/>
    <col min="13320" max="13569" width="9" style="22"/>
    <col min="13570" max="13570" width="25.5" style="22" customWidth="1"/>
    <col min="13571" max="13571" width="11.125" style="22" customWidth="1"/>
    <col min="13572" max="13572" width="10.75" style="22" customWidth="1"/>
    <col min="13573" max="13573" width="11.875" style="22" bestFit="1" customWidth="1"/>
    <col min="13574" max="13574" width="10" style="22" customWidth="1"/>
    <col min="13575" max="13575" width="10.875" style="22" customWidth="1"/>
    <col min="13576" max="13825" width="9" style="22"/>
    <col min="13826" max="13826" width="25.5" style="22" customWidth="1"/>
    <col min="13827" max="13827" width="11.125" style="22" customWidth="1"/>
    <col min="13828" max="13828" width="10.75" style="22" customWidth="1"/>
    <col min="13829" max="13829" width="11.875" style="22" bestFit="1" customWidth="1"/>
    <col min="13830" max="13830" width="10" style="22" customWidth="1"/>
    <col min="13831" max="13831" width="10.875" style="22" customWidth="1"/>
    <col min="13832" max="14081" width="9" style="22"/>
    <col min="14082" max="14082" width="25.5" style="22" customWidth="1"/>
    <col min="14083" max="14083" width="11.125" style="22" customWidth="1"/>
    <col min="14084" max="14084" width="10.75" style="22" customWidth="1"/>
    <col min="14085" max="14085" width="11.875" style="22" bestFit="1" customWidth="1"/>
    <col min="14086" max="14086" width="10" style="22" customWidth="1"/>
    <col min="14087" max="14087" width="10.875" style="22" customWidth="1"/>
    <col min="14088" max="14337" width="9" style="22"/>
    <col min="14338" max="14338" width="25.5" style="22" customWidth="1"/>
    <col min="14339" max="14339" width="11.125" style="22" customWidth="1"/>
    <col min="14340" max="14340" width="10.75" style="22" customWidth="1"/>
    <col min="14341" max="14341" width="11.875" style="22" bestFit="1" customWidth="1"/>
    <col min="14342" max="14342" width="10" style="22" customWidth="1"/>
    <col min="14343" max="14343" width="10.875" style="22" customWidth="1"/>
    <col min="14344" max="14593" width="9" style="22"/>
    <col min="14594" max="14594" width="25.5" style="22" customWidth="1"/>
    <col min="14595" max="14595" width="11.125" style="22" customWidth="1"/>
    <col min="14596" max="14596" width="10.75" style="22" customWidth="1"/>
    <col min="14597" max="14597" width="11.875" style="22" bestFit="1" customWidth="1"/>
    <col min="14598" max="14598" width="10" style="22" customWidth="1"/>
    <col min="14599" max="14599" width="10.875" style="22" customWidth="1"/>
    <col min="14600" max="14849" width="9" style="22"/>
    <col min="14850" max="14850" width="25.5" style="22" customWidth="1"/>
    <col min="14851" max="14851" width="11.125" style="22" customWidth="1"/>
    <col min="14852" max="14852" width="10.75" style="22" customWidth="1"/>
    <col min="14853" max="14853" width="11.875" style="22" bestFit="1" customWidth="1"/>
    <col min="14854" max="14854" width="10" style="22" customWidth="1"/>
    <col min="14855" max="14855" width="10.875" style="22" customWidth="1"/>
    <col min="14856" max="15105" width="9" style="22"/>
    <col min="15106" max="15106" width="25.5" style="22" customWidth="1"/>
    <col min="15107" max="15107" width="11.125" style="22" customWidth="1"/>
    <col min="15108" max="15108" width="10.75" style="22" customWidth="1"/>
    <col min="15109" max="15109" width="11.875" style="22" bestFit="1" customWidth="1"/>
    <col min="15110" max="15110" width="10" style="22" customWidth="1"/>
    <col min="15111" max="15111" width="10.875" style="22" customWidth="1"/>
    <col min="15112" max="15361" width="9" style="22"/>
    <col min="15362" max="15362" width="25.5" style="22" customWidth="1"/>
    <col min="15363" max="15363" width="11.125" style="22" customWidth="1"/>
    <col min="15364" max="15364" width="10.75" style="22" customWidth="1"/>
    <col min="15365" max="15365" width="11.875" style="22" bestFit="1" customWidth="1"/>
    <col min="15366" max="15366" width="10" style="22" customWidth="1"/>
    <col min="15367" max="15367" width="10.875" style="22" customWidth="1"/>
    <col min="15368" max="15617" width="9" style="22"/>
    <col min="15618" max="15618" width="25.5" style="22" customWidth="1"/>
    <col min="15619" max="15619" width="11.125" style="22" customWidth="1"/>
    <col min="15620" max="15620" width="10.75" style="22" customWidth="1"/>
    <col min="15621" max="15621" width="11.875" style="22" bestFit="1" customWidth="1"/>
    <col min="15622" max="15622" width="10" style="22" customWidth="1"/>
    <col min="15623" max="15623" width="10.875" style="22" customWidth="1"/>
    <col min="15624" max="15873" width="9" style="22"/>
    <col min="15874" max="15874" width="25.5" style="22" customWidth="1"/>
    <col min="15875" max="15875" width="11.125" style="22" customWidth="1"/>
    <col min="15876" max="15876" width="10.75" style="22" customWidth="1"/>
    <col min="15877" max="15877" width="11.875" style="22" bestFit="1" customWidth="1"/>
    <col min="15878" max="15878" width="10" style="22" customWidth="1"/>
    <col min="15879" max="15879" width="10.875" style="22" customWidth="1"/>
    <col min="15880" max="16129" width="9" style="22"/>
    <col min="16130" max="16130" width="25.5" style="22" customWidth="1"/>
    <col min="16131" max="16131" width="11.125" style="22" customWidth="1"/>
    <col min="16132" max="16132" width="10.75" style="22" customWidth="1"/>
    <col min="16133" max="16133" width="11.875" style="22" bestFit="1" customWidth="1"/>
    <col min="16134" max="16134" width="10" style="22" customWidth="1"/>
    <col min="16135" max="16135" width="10.875" style="22" customWidth="1"/>
    <col min="16136" max="16384" width="9" style="22"/>
  </cols>
  <sheetData>
    <row r="1" spans="1:8" ht="23.25" customHeight="1">
      <c r="A1" s="241" t="s">
        <v>1526</v>
      </c>
      <c r="B1" s="241"/>
      <c r="C1" s="241"/>
      <c r="D1" s="241"/>
      <c r="E1" s="241"/>
      <c r="F1" s="241"/>
      <c r="G1" s="241"/>
    </row>
    <row r="2" spans="1:8" ht="23.25" customHeight="1">
      <c r="A2" s="2" t="s">
        <v>0</v>
      </c>
      <c r="B2" s="72"/>
      <c r="C2" s="72"/>
      <c r="E2" s="77"/>
      <c r="F2" s="77"/>
      <c r="G2" s="84" t="s">
        <v>68</v>
      </c>
    </row>
    <row r="3" spans="1:8" ht="41.25" customHeight="1">
      <c r="A3" s="44" t="s">
        <v>69</v>
      </c>
      <c r="B3" s="74" t="s">
        <v>911</v>
      </c>
      <c r="C3" s="74" t="s">
        <v>915</v>
      </c>
      <c r="D3" s="78" t="s">
        <v>916</v>
      </c>
      <c r="E3" s="78" t="s">
        <v>910</v>
      </c>
      <c r="F3" s="79" t="s">
        <v>912</v>
      </c>
      <c r="G3" s="80" t="s">
        <v>70</v>
      </c>
    </row>
    <row r="4" spans="1:8" ht="27.95" customHeight="1">
      <c r="A4" s="45" t="s">
        <v>562</v>
      </c>
      <c r="B4" s="75">
        <f>SUM(B5:B6,B9)</f>
        <v>7243.79</v>
      </c>
      <c r="C4" s="75">
        <f>SUM(C5:C6,C9)</f>
        <v>7612.32</v>
      </c>
      <c r="D4" s="81">
        <f>B4-C4</f>
        <v>-368.52999999999975</v>
      </c>
      <c r="E4" s="81">
        <v>5633.3099999999995</v>
      </c>
      <c r="F4" s="82">
        <f>B4-E4</f>
        <v>1610.4800000000005</v>
      </c>
      <c r="G4" s="83"/>
      <c r="H4" s="62"/>
    </row>
    <row r="5" spans="1:8" ht="27.95" customHeight="1">
      <c r="A5" s="45" t="s">
        <v>71</v>
      </c>
      <c r="B5" s="75"/>
      <c r="C5" s="75">
        <v>200</v>
      </c>
      <c r="D5" s="81">
        <f t="shared" ref="D5:D9" si="0">B5-C5</f>
        <v>-200</v>
      </c>
      <c r="E5" s="81"/>
      <c r="F5" s="82">
        <f t="shared" ref="F5:F9" si="1">B5-E5</f>
        <v>0</v>
      </c>
      <c r="G5" s="83"/>
      <c r="H5" s="62"/>
    </row>
    <row r="6" spans="1:8" ht="27.95" customHeight="1">
      <c r="A6" s="45" t="s">
        <v>1118</v>
      </c>
      <c r="B6" s="75">
        <f>B7+B8</f>
        <v>6702.79</v>
      </c>
      <c r="C6" s="75">
        <f>C7+C8</f>
        <v>6623.01</v>
      </c>
      <c r="D6" s="81">
        <f t="shared" si="0"/>
        <v>79.779999999999745</v>
      </c>
      <c r="E6" s="75">
        <f>E7+E8</f>
        <v>5052.5099999999993</v>
      </c>
      <c r="F6" s="82">
        <f t="shared" si="1"/>
        <v>1650.2800000000007</v>
      </c>
      <c r="G6" s="83"/>
      <c r="H6" s="62"/>
    </row>
    <row r="7" spans="1:8" ht="27.95" customHeight="1">
      <c r="A7" s="45" t="s">
        <v>72</v>
      </c>
      <c r="B7" s="75">
        <v>2029.04</v>
      </c>
      <c r="C7" s="75">
        <v>952</v>
      </c>
      <c r="D7" s="81">
        <f t="shared" si="0"/>
        <v>1077.04</v>
      </c>
      <c r="E7" s="81">
        <v>17.98</v>
      </c>
      <c r="F7" s="82">
        <f t="shared" si="1"/>
        <v>2011.06</v>
      </c>
      <c r="G7" s="83"/>
      <c r="H7" s="62"/>
    </row>
    <row r="8" spans="1:8" ht="27.95" customHeight="1">
      <c r="A8" s="45" t="s">
        <v>73</v>
      </c>
      <c r="B8" s="75">
        <v>4673.75</v>
      </c>
      <c r="C8" s="75">
        <v>5671.01</v>
      </c>
      <c r="D8" s="81">
        <f t="shared" si="0"/>
        <v>-997.26000000000022</v>
      </c>
      <c r="E8" s="81">
        <v>5034.53</v>
      </c>
      <c r="F8" s="82">
        <f t="shared" si="1"/>
        <v>-360.77999999999975</v>
      </c>
      <c r="G8" s="83"/>
      <c r="H8" s="62"/>
    </row>
    <row r="9" spans="1:8" ht="27.95" customHeight="1">
      <c r="A9" s="45" t="s">
        <v>74</v>
      </c>
      <c r="B9" s="75">
        <v>541</v>
      </c>
      <c r="C9" s="75">
        <v>789.31</v>
      </c>
      <c r="D9" s="81">
        <f t="shared" si="0"/>
        <v>-248.30999999999995</v>
      </c>
      <c r="E9" s="81">
        <v>580.79999999999995</v>
      </c>
      <c r="F9" s="82">
        <f t="shared" si="1"/>
        <v>-39.799999999999955</v>
      </c>
      <c r="G9" s="83"/>
      <c r="H9" s="62"/>
    </row>
    <row r="17" spans="11:17">
      <c r="K17" s="23"/>
      <c r="Q17" s="23"/>
    </row>
    <row r="18" spans="11:17">
      <c r="K18" s="23"/>
      <c r="N18" s="23"/>
      <c r="P18" s="23"/>
      <c r="Q18" s="23"/>
    </row>
    <row r="19" spans="11:17">
      <c r="K19" s="23"/>
    </row>
  </sheetData>
  <mergeCells count="1">
    <mergeCell ref="A1:G1"/>
  </mergeCells>
  <phoneticPr fontId="3" type="noConversion"/>
  <printOptions horizontalCentered="1"/>
  <pageMargins left="0.70866141732283472" right="0.59055118110236227" top="0.98425196850393704" bottom="0.98425196850393704" header="0.51181102362204722" footer="0.51181102362204722"/>
  <pageSetup paperSize="9" firstPageNumber="6" orientation="portrait" useFirstPageNumber="1" r:id="rId1"/>
  <headerFooter alignWithMargins="0">
    <oddFooter>&amp;C第 &amp;P 页</oddFooter>
  </headerFooter>
  <ignoredErrors>
    <ignoredError sqref="D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Zeros="0" workbookViewId="0">
      <selection activeCell="L23" sqref="L23"/>
    </sheetView>
  </sheetViews>
  <sheetFormatPr defaultColWidth="9" defaultRowHeight="14.25"/>
  <cols>
    <col min="1" max="1" width="19.625" style="125" customWidth="1"/>
    <col min="2" max="3" width="8.875" style="125" customWidth="1"/>
    <col min="4" max="4" width="7.625" style="125" customWidth="1"/>
    <col min="5" max="5" width="19.625" style="125" customWidth="1"/>
    <col min="6" max="7" width="8.875" style="125" customWidth="1"/>
    <col min="8" max="8" width="7.625" style="125" customWidth="1"/>
    <col min="9" max="235" width="9" style="125"/>
    <col min="236" max="236" width="25.5" style="125" customWidth="1"/>
    <col min="237" max="237" width="8.5" style="125" bestFit="1" customWidth="1"/>
    <col min="238" max="238" width="9.5" style="125" bestFit="1" customWidth="1"/>
    <col min="239" max="239" width="6.75" style="125" bestFit="1" customWidth="1"/>
    <col min="240" max="240" width="22.25" style="125" bestFit="1" customWidth="1"/>
    <col min="241" max="242" width="9.5" style="125" bestFit="1" customWidth="1"/>
    <col min="243" max="243" width="7.375" style="125" bestFit="1" customWidth="1"/>
    <col min="244" max="244" width="12.625" style="125" bestFit="1" customWidth="1"/>
    <col min="245" max="491" width="9" style="125"/>
    <col min="492" max="492" width="25.5" style="125" customWidth="1"/>
    <col min="493" max="493" width="8.5" style="125" bestFit="1" customWidth="1"/>
    <col min="494" max="494" width="9.5" style="125" bestFit="1" customWidth="1"/>
    <col min="495" max="495" width="6.75" style="125" bestFit="1" customWidth="1"/>
    <col min="496" max="496" width="22.25" style="125" bestFit="1" customWidth="1"/>
    <col min="497" max="498" width="9.5" style="125" bestFit="1" customWidth="1"/>
    <col min="499" max="499" width="7.375" style="125" bestFit="1" customWidth="1"/>
    <col min="500" max="500" width="12.625" style="125" bestFit="1" customWidth="1"/>
    <col min="501" max="747" width="9" style="125"/>
    <col min="748" max="748" width="25.5" style="125" customWidth="1"/>
    <col min="749" max="749" width="8.5" style="125" bestFit="1" customWidth="1"/>
    <col min="750" max="750" width="9.5" style="125" bestFit="1" customWidth="1"/>
    <col min="751" max="751" width="6.75" style="125" bestFit="1" customWidth="1"/>
    <col min="752" max="752" width="22.25" style="125" bestFit="1" customWidth="1"/>
    <col min="753" max="754" width="9.5" style="125" bestFit="1" customWidth="1"/>
    <col min="755" max="755" width="7.375" style="125" bestFit="1" customWidth="1"/>
    <col min="756" max="756" width="12.625" style="125" bestFit="1" customWidth="1"/>
    <col min="757" max="1003" width="9" style="125"/>
    <col min="1004" max="1004" width="25.5" style="125" customWidth="1"/>
    <col min="1005" max="1005" width="8.5" style="125" bestFit="1" customWidth="1"/>
    <col min="1006" max="1006" width="9.5" style="125" bestFit="1" customWidth="1"/>
    <col min="1007" max="1007" width="6.75" style="125" bestFit="1" customWidth="1"/>
    <col min="1008" max="1008" width="22.25" style="125" bestFit="1" customWidth="1"/>
    <col min="1009" max="1010" width="9.5" style="125" bestFit="1" customWidth="1"/>
    <col min="1011" max="1011" width="7.375" style="125" bestFit="1" customWidth="1"/>
    <col min="1012" max="1012" width="12.625" style="125" bestFit="1" customWidth="1"/>
    <col min="1013" max="1259" width="9" style="125"/>
    <col min="1260" max="1260" width="25.5" style="125" customWidth="1"/>
    <col min="1261" max="1261" width="8.5" style="125" bestFit="1" customWidth="1"/>
    <col min="1262" max="1262" width="9.5" style="125" bestFit="1" customWidth="1"/>
    <col min="1263" max="1263" width="6.75" style="125" bestFit="1" customWidth="1"/>
    <col min="1264" max="1264" width="22.25" style="125" bestFit="1" customWidth="1"/>
    <col min="1265" max="1266" width="9.5" style="125" bestFit="1" customWidth="1"/>
    <col min="1267" max="1267" width="7.375" style="125" bestFit="1" customWidth="1"/>
    <col min="1268" max="1268" width="12.625" style="125" bestFit="1" customWidth="1"/>
    <col min="1269" max="1515" width="9" style="125"/>
    <col min="1516" max="1516" width="25.5" style="125" customWidth="1"/>
    <col min="1517" max="1517" width="8.5" style="125" bestFit="1" customWidth="1"/>
    <col min="1518" max="1518" width="9.5" style="125" bestFit="1" customWidth="1"/>
    <col min="1519" max="1519" width="6.75" style="125" bestFit="1" customWidth="1"/>
    <col min="1520" max="1520" width="22.25" style="125" bestFit="1" customWidth="1"/>
    <col min="1521" max="1522" width="9.5" style="125" bestFit="1" customWidth="1"/>
    <col min="1523" max="1523" width="7.375" style="125" bestFit="1" customWidth="1"/>
    <col min="1524" max="1524" width="12.625" style="125" bestFit="1" customWidth="1"/>
    <col min="1525" max="1771" width="9" style="125"/>
    <col min="1772" max="1772" width="25.5" style="125" customWidth="1"/>
    <col min="1773" max="1773" width="8.5" style="125" bestFit="1" customWidth="1"/>
    <col min="1774" max="1774" width="9.5" style="125" bestFit="1" customWidth="1"/>
    <col min="1775" max="1775" width="6.75" style="125" bestFit="1" customWidth="1"/>
    <col min="1776" max="1776" width="22.25" style="125" bestFit="1" customWidth="1"/>
    <col min="1777" max="1778" width="9.5" style="125" bestFit="1" customWidth="1"/>
    <col min="1779" max="1779" width="7.375" style="125" bestFit="1" customWidth="1"/>
    <col min="1780" max="1780" width="12.625" style="125" bestFit="1" customWidth="1"/>
    <col min="1781" max="2027" width="9" style="125"/>
    <col min="2028" max="2028" width="25.5" style="125" customWidth="1"/>
    <col min="2029" max="2029" width="8.5" style="125" bestFit="1" customWidth="1"/>
    <col min="2030" max="2030" width="9.5" style="125" bestFit="1" customWidth="1"/>
    <col min="2031" max="2031" width="6.75" style="125" bestFit="1" customWidth="1"/>
    <col min="2032" max="2032" width="22.25" style="125" bestFit="1" customWidth="1"/>
    <col min="2033" max="2034" width="9.5" style="125" bestFit="1" customWidth="1"/>
    <col min="2035" max="2035" width="7.375" style="125" bestFit="1" customWidth="1"/>
    <col min="2036" max="2036" width="12.625" style="125" bestFit="1" customWidth="1"/>
    <col min="2037" max="2283" width="9" style="125"/>
    <col min="2284" max="2284" width="25.5" style="125" customWidth="1"/>
    <col min="2285" max="2285" width="8.5" style="125" bestFit="1" customWidth="1"/>
    <col min="2286" max="2286" width="9.5" style="125" bestFit="1" customWidth="1"/>
    <col min="2287" max="2287" width="6.75" style="125" bestFit="1" customWidth="1"/>
    <col min="2288" max="2288" width="22.25" style="125" bestFit="1" customWidth="1"/>
    <col min="2289" max="2290" width="9.5" style="125" bestFit="1" customWidth="1"/>
    <col min="2291" max="2291" width="7.375" style="125" bestFit="1" customWidth="1"/>
    <col min="2292" max="2292" width="12.625" style="125" bestFit="1" customWidth="1"/>
    <col min="2293" max="2539" width="9" style="125"/>
    <col min="2540" max="2540" width="25.5" style="125" customWidth="1"/>
    <col min="2541" max="2541" width="8.5" style="125" bestFit="1" customWidth="1"/>
    <col min="2542" max="2542" width="9.5" style="125" bestFit="1" customWidth="1"/>
    <col min="2543" max="2543" width="6.75" style="125" bestFit="1" customWidth="1"/>
    <col min="2544" max="2544" width="22.25" style="125" bestFit="1" customWidth="1"/>
    <col min="2545" max="2546" width="9.5" style="125" bestFit="1" customWidth="1"/>
    <col min="2547" max="2547" width="7.375" style="125" bestFit="1" customWidth="1"/>
    <col min="2548" max="2548" width="12.625" style="125" bestFit="1" customWidth="1"/>
    <col min="2549" max="2795" width="9" style="125"/>
    <col min="2796" max="2796" width="25.5" style="125" customWidth="1"/>
    <col min="2797" max="2797" width="8.5" style="125" bestFit="1" customWidth="1"/>
    <col min="2798" max="2798" width="9.5" style="125" bestFit="1" customWidth="1"/>
    <col min="2799" max="2799" width="6.75" style="125" bestFit="1" customWidth="1"/>
    <col min="2800" max="2800" width="22.25" style="125" bestFit="1" customWidth="1"/>
    <col min="2801" max="2802" width="9.5" style="125" bestFit="1" customWidth="1"/>
    <col min="2803" max="2803" width="7.375" style="125" bestFit="1" customWidth="1"/>
    <col min="2804" max="2804" width="12.625" style="125" bestFit="1" customWidth="1"/>
    <col min="2805" max="3051" width="9" style="125"/>
    <col min="3052" max="3052" width="25.5" style="125" customWidth="1"/>
    <col min="3053" max="3053" width="8.5" style="125" bestFit="1" customWidth="1"/>
    <col min="3054" max="3054" width="9.5" style="125" bestFit="1" customWidth="1"/>
    <col min="3055" max="3055" width="6.75" style="125" bestFit="1" customWidth="1"/>
    <col min="3056" max="3056" width="22.25" style="125" bestFit="1" customWidth="1"/>
    <col min="3057" max="3058" width="9.5" style="125" bestFit="1" customWidth="1"/>
    <col min="3059" max="3059" width="7.375" style="125" bestFit="1" customWidth="1"/>
    <col min="3060" max="3060" width="12.625" style="125" bestFit="1" customWidth="1"/>
    <col min="3061" max="3307" width="9" style="125"/>
    <col min="3308" max="3308" width="25.5" style="125" customWidth="1"/>
    <col min="3309" max="3309" width="8.5" style="125" bestFit="1" customWidth="1"/>
    <col min="3310" max="3310" width="9.5" style="125" bestFit="1" customWidth="1"/>
    <col min="3311" max="3311" width="6.75" style="125" bestFit="1" customWidth="1"/>
    <col min="3312" max="3312" width="22.25" style="125" bestFit="1" customWidth="1"/>
    <col min="3313" max="3314" width="9.5" style="125" bestFit="1" customWidth="1"/>
    <col min="3315" max="3315" width="7.375" style="125" bestFit="1" customWidth="1"/>
    <col min="3316" max="3316" width="12.625" style="125" bestFit="1" customWidth="1"/>
    <col min="3317" max="3563" width="9" style="125"/>
    <col min="3564" max="3564" width="25.5" style="125" customWidth="1"/>
    <col min="3565" max="3565" width="8.5" style="125" bestFit="1" customWidth="1"/>
    <col min="3566" max="3566" width="9.5" style="125" bestFit="1" customWidth="1"/>
    <col min="3567" max="3567" width="6.75" style="125" bestFit="1" customWidth="1"/>
    <col min="3568" max="3568" width="22.25" style="125" bestFit="1" customWidth="1"/>
    <col min="3569" max="3570" width="9.5" style="125" bestFit="1" customWidth="1"/>
    <col min="3571" max="3571" width="7.375" style="125" bestFit="1" customWidth="1"/>
    <col min="3572" max="3572" width="12.625" style="125" bestFit="1" customWidth="1"/>
    <col min="3573" max="3819" width="9" style="125"/>
    <col min="3820" max="3820" width="25.5" style="125" customWidth="1"/>
    <col min="3821" max="3821" width="8.5" style="125" bestFit="1" customWidth="1"/>
    <col min="3822" max="3822" width="9.5" style="125" bestFit="1" customWidth="1"/>
    <col min="3823" max="3823" width="6.75" style="125" bestFit="1" customWidth="1"/>
    <col min="3824" max="3824" width="22.25" style="125" bestFit="1" customWidth="1"/>
    <col min="3825" max="3826" width="9.5" style="125" bestFit="1" customWidth="1"/>
    <col min="3827" max="3827" width="7.375" style="125" bestFit="1" customWidth="1"/>
    <col min="3828" max="3828" width="12.625" style="125" bestFit="1" customWidth="1"/>
    <col min="3829" max="4075" width="9" style="125"/>
    <col min="4076" max="4076" width="25.5" style="125" customWidth="1"/>
    <col min="4077" max="4077" width="8.5" style="125" bestFit="1" customWidth="1"/>
    <col min="4078" max="4078" width="9.5" style="125" bestFit="1" customWidth="1"/>
    <col min="4079" max="4079" width="6.75" style="125" bestFit="1" customWidth="1"/>
    <col min="4080" max="4080" width="22.25" style="125" bestFit="1" customWidth="1"/>
    <col min="4081" max="4082" width="9.5" style="125" bestFit="1" customWidth="1"/>
    <col min="4083" max="4083" width="7.375" style="125" bestFit="1" customWidth="1"/>
    <col min="4084" max="4084" width="12.625" style="125" bestFit="1" customWidth="1"/>
    <col min="4085" max="4331" width="9" style="125"/>
    <col min="4332" max="4332" width="25.5" style="125" customWidth="1"/>
    <col min="4333" max="4333" width="8.5" style="125" bestFit="1" customWidth="1"/>
    <col min="4334" max="4334" width="9.5" style="125" bestFit="1" customWidth="1"/>
    <col min="4335" max="4335" width="6.75" style="125" bestFit="1" customWidth="1"/>
    <col min="4336" max="4336" width="22.25" style="125" bestFit="1" customWidth="1"/>
    <col min="4337" max="4338" width="9.5" style="125" bestFit="1" customWidth="1"/>
    <col min="4339" max="4339" width="7.375" style="125" bestFit="1" customWidth="1"/>
    <col min="4340" max="4340" width="12.625" style="125" bestFit="1" customWidth="1"/>
    <col min="4341" max="4587" width="9" style="125"/>
    <col min="4588" max="4588" width="25.5" style="125" customWidth="1"/>
    <col min="4589" max="4589" width="8.5" style="125" bestFit="1" customWidth="1"/>
    <col min="4590" max="4590" width="9.5" style="125" bestFit="1" customWidth="1"/>
    <col min="4591" max="4591" width="6.75" style="125" bestFit="1" customWidth="1"/>
    <col min="4592" max="4592" width="22.25" style="125" bestFit="1" customWidth="1"/>
    <col min="4593" max="4594" width="9.5" style="125" bestFit="1" customWidth="1"/>
    <col min="4595" max="4595" width="7.375" style="125" bestFit="1" customWidth="1"/>
    <col min="4596" max="4596" width="12.625" style="125" bestFit="1" customWidth="1"/>
    <col min="4597" max="4843" width="9" style="125"/>
    <col min="4844" max="4844" width="25.5" style="125" customWidth="1"/>
    <col min="4845" max="4845" width="8.5" style="125" bestFit="1" customWidth="1"/>
    <col min="4846" max="4846" width="9.5" style="125" bestFit="1" customWidth="1"/>
    <col min="4847" max="4847" width="6.75" style="125" bestFit="1" customWidth="1"/>
    <col min="4848" max="4848" width="22.25" style="125" bestFit="1" customWidth="1"/>
    <col min="4849" max="4850" width="9.5" style="125" bestFit="1" customWidth="1"/>
    <col min="4851" max="4851" width="7.375" style="125" bestFit="1" customWidth="1"/>
    <col min="4852" max="4852" width="12.625" style="125" bestFit="1" customWidth="1"/>
    <col min="4853" max="5099" width="9" style="125"/>
    <col min="5100" max="5100" width="25.5" style="125" customWidth="1"/>
    <col min="5101" max="5101" width="8.5" style="125" bestFit="1" customWidth="1"/>
    <col min="5102" max="5102" width="9.5" style="125" bestFit="1" customWidth="1"/>
    <col min="5103" max="5103" width="6.75" style="125" bestFit="1" customWidth="1"/>
    <col min="5104" max="5104" width="22.25" style="125" bestFit="1" customWidth="1"/>
    <col min="5105" max="5106" width="9.5" style="125" bestFit="1" customWidth="1"/>
    <col min="5107" max="5107" width="7.375" style="125" bestFit="1" customWidth="1"/>
    <col min="5108" max="5108" width="12.625" style="125" bestFit="1" customWidth="1"/>
    <col min="5109" max="5355" width="9" style="125"/>
    <col min="5356" max="5356" width="25.5" style="125" customWidth="1"/>
    <col min="5357" max="5357" width="8.5" style="125" bestFit="1" customWidth="1"/>
    <col min="5358" max="5358" width="9.5" style="125" bestFit="1" customWidth="1"/>
    <col min="5359" max="5359" width="6.75" style="125" bestFit="1" customWidth="1"/>
    <col min="5360" max="5360" width="22.25" style="125" bestFit="1" customWidth="1"/>
    <col min="5361" max="5362" width="9.5" style="125" bestFit="1" customWidth="1"/>
    <col min="5363" max="5363" width="7.375" style="125" bestFit="1" customWidth="1"/>
    <col min="5364" max="5364" width="12.625" style="125" bestFit="1" customWidth="1"/>
    <col min="5365" max="5611" width="9" style="125"/>
    <col min="5612" max="5612" width="25.5" style="125" customWidth="1"/>
    <col min="5613" max="5613" width="8.5" style="125" bestFit="1" customWidth="1"/>
    <col min="5614" max="5614" width="9.5" style="125" bestFit="1" customWidth="1"/>
    <col min="5615" max="5615" width="6.75" style="125" bestFit="1" customWidth="1"/>
    <col min="5616" max="5616" width="22.25" style="125" bestFit="1" customWidth="1"/>
    <col min="5617" max="5618" width="9.5" style="125" bestFit="1" customWidth="1"/>
    <col min="5619" max="5619" width="7.375" style="125" bestFit="1" customWidth="1"/>
    <col min="5620" max="5620" width="12.625" style="125" bestFit="1" customWidth="1"/>
    <col min="5621" max="5867" width="9" style="125"/>
    <col min="5868" max="5868" width="25.5" style="125" customWidth="1"/>
    <col min="5869" max="5869" width="8.5" style="125" bestFit="1" customWidth="1"/>
    <col min="5870" max="5870" width="9.5" style="125" bestFit="1" customWidth="1"/>
    <col min="5871" max="5871" width="6.75" style="125" bestFit="1" customWidth="1"/>
    <col min="5872" max="5872" width="22.25" style="125" bestFit="1" customWidth="1"/>
    <col min="5873" max="5874" width="9.5" style="125" bestFit="1" customWidth="1"/>
    <col min="5875" max="5875" width="7.375" style="125" bestFit="1" customWidth="1"/>
    <col min="5876" max="5876" width="12.625" style="125" bestFit="1" customWidth="1"/>
    <col min="5877" max="6123" width="9" style="125"/>
    <col min="6124" max="6124" width="25.5" style="125" customWidth="1"/>
    <col min="6125" max="6125" width="8.5" style="125" bestFit="1" customWidth="1"/>
    <col min="6126" max="6126" width="9.5" style="125" bestFit="1" customWidth="1"/>
    <col min="6127" max="6127" width="6.75" style="125" bestFit="1" customWidth="1"/>
    <col min="6128" max="6128" width="22.25" style="125" bestFit="1" customWidth="1"/>
    <col min="6129" max="6130" width="9.5" style="125" bestFit="1" customWidth="1"/>
    <col min="6131" max="6131" width="7.375" style="125" bestFit="1" customWidth="1"/>
    <col min="6132" max="6132" width="12.625" style="125" bestFit="1" customWidth="1"/>
    <col min="6133" max="6379" width="9" style="125"/>
    <col min="6380" max="6380" width="25.5" style="125" customWidth="1"/>
    <col min="6381" max="6381" width="8.5" style="125" bestFit="1" customWidth="1"/>
    <col min="6382" max="6382" width="9.5" style="125" bestFit="1" customWidth="1"/>
    <col min="6383" max="6383" width="6.75" style="125" bestFit="1" customWidth="1"/>
    <col min="6384" max="6384" width="22.25" style="125" bestFit="1" customWidth="1"/>
    <col min="6385" max="6386" width="9.5" style="125" bestFit="1" customWidth="1"/>
    <col min="6387" max="6387" width="7.375" style="125" bestFit="1" customWidth="1"/>
    <col min="6388" max="6388" width="12.625" style="125" bestFit="1" customWidth="1"/>
    <col min="6389" max="6635" width="9" style="125"/>
    <col min="6636" max="6636" width="25.5" style="125" customWidth="1"/>
    <col min="6637" max="6637" width="8.5" style="125" bestFit="1" customWidth="1"/>
    <col min="6638" max="6638" width="9.5" style="125" bestFit="1" customWidth="1"/>
    <col min="6639" max="6639" width="6.75" style="125" bestFit="1" customWidth="1"/>
    <col min="6640" max="6640" width="22.25" style="125" bestFit="1" customWidth="1"/>
    <col min="6641" max="6642" width="9.5" style="125" bestFit="1" customWidth="1"/>
    <col min="6643" max="6643" width="7.375" style="125" bestFit="1" customWidth="1"/>
    <col min="6644" max="6644" width="12.625" style="125" bestFit="1" customWidth="1"/>
    <col min="6645" max="6891" width="9" style="125"/>
    <col min="6892" max="6892" width="25.5" style="125" customWidth="1"/>
    <col min="6893" max="6893" width="8.5" style="125" bestFit="1" customWidth="1"/>
    <col min="6894" max="6894" width="9.5" style="125" bestFit="1" customWidth="1"/>
    <col min="6895" max="6895" width="6.75" style="125" bestFit="1" customWidth="1"/>
    <col min="6896" max="6896" width="22.25" style="125" bestFit="1" customWidth="1"/>
    <col min="6897" max="6898" width="9.5" style="125" bestFit="1" customWidth="1"/>
    <col min="6899" max="6899" width="7.375" style="125" bestFit="1" customWidth="1"/>
    <col min="6900" max="6900" width="12.625" style="125" bestFit="1" customWidth="1"/>
    <col min="6901" max="7147" width="9" style="125"/>
    <col min="7148" max="7148" width="25.5" style="125" customWidth="1"/>
    <col min="7149" max="7149" width="8.5" style="125" bestFit="1" customWidth="1"/>
    <col min="7150" max="7150" width="9.5" style="125" bestFit="1" customWidth="1"/>
    <col min="7151" max="7151" width="6.75" style="125" bestFit="1" customWidth="1"/>
    <col min="7152" max="7152" width="22.25" style="125" bestFit="1" customWidth="1"/>
    <col min="7153" max="7154" width="9.5" style="125" bestFit="1" customWidth="1"/>
    <col min="7155" max="7155" width="7.375" style="125" bestFit="1" customWidth="1"/>
    <col min="7156" max="7156" width="12.625" style="125" bestFit="1" customWidth="1"/>
    <col min="7157" max="7403" width="9" style="125"/>
    <col min="7404" max="7404" width="25.5" style="125" customWidth="1"/>
    <col min="7405" max="7405" width="8.5" style="125" bestFit="1" customWidth="1"/>
    <col min="7406" max="7406" width="9.5" style="125" bestFit="1" customWidth="1"/>
    <col min="7407" max="7407" width="6.75" style="125" bestFit="1" customWidth="1"/>
    <col min="7408" max="7408" width="22.25" style="125" bestFit="1" customWidth="1"/>
    <col min="7409" max="7410" width="9.5" style="125" bestFit="1" customWidth="1"/>
    <col min="7411" max="7411" width="7.375" style="125" bestFit="1" customWidth="1"/>
    <col min="7412" max="7412" width="12.625" style="125" bestFit="1" customWidth="1"/>
    <col min="7413" max="7659" width="9" style="125"/>
    <col min="7660" max="7660" width="25.5" style="125" customWidth="1"/>
    <col min="7661" max="7661" width="8.5" style="125" bestFit="1" customWidth="1"/>
    <col min="7662" max="7662" width="9.5" style="125" bestFit="1" customWidth="1"/>
    <col min="7663" max="7663" width="6.75" style="125" bestFit="1" customWidth="1"/>
    <col min="7664" max="7664" width="22.25" style="125" bestFit="1" customWidth="1"/>
    <col min="7665" max="7666" width="9.5" style="125" bestFit="1" customWidth="1"/>
    <col min="7667" max="7667" width="7.375" style="125" bestFit="1" customWidth="1"/>
    <col min="7668" max="7668" width="12.625" style="125" bestFit="1" customWidth="1"/>
    <col min="7669" max="7915" width="9" style="125"/>
    <col min="7916" max="7916" width="25.5" style="125" customWidth="1"/>
    <col min="7917" max="7917" width="8.5" style="125" bestFit="1" customWidth="1"/>
    <col min="7918" max="7918" width="9.5" style="125" bestFit="1" customWidth="1"/>
    <col min="7919" max="7919" width="6.75" style="125" bestFit="1" customWidth="1"/>
    <col min="7920" max="7920" width="22.25" style="125" bestFit="1" customWidth="1"/>
    <col min="7921" max="7922" width="9.5" style="125" bestFit="1" customWidth="1"/>
    <col min="7923" max="7923" width="7.375" style="125" bestFit="1" customWidth="1"/>
    <col min="7924" max="7924" width="12.625" style="125" bestFit="1" customWidth="1"/>
    <col min="7925" max="8171" width="9" style="125"/>
    <col min="8172" max="8172" width="25.5" style="125" customWidth="1"/>
    <col min="8173" max="8173" width="8.5" style="125" bestFit="1" customWidth="1"/>
    <col min="8174" max="8174" width="9.5" style="125" bestFit="1" customWidth="1"/>
    <col min="8175" max="8175" width="6.75" style="125" bestFit="1" customWidth="1"/>
    <col min="8176" max="8176" width="22.25" style="125" bestFit="1" customWidth="1"/>
    <col min="8177" max="8178" width="9.5" style="125" bestFit="1" customWidth="1"/>
    <col min="8179" max="8179" width="7.375" style="125" bestFit="1" customWidth="1"/>
    <col min="8180" max="8180" width="12.625" style="125" bestFit="1" customWidth="1"/>
    <col min="8181" max="8427" width="9" style="125"/>
    <col min="8428" max="8428" width="25.5" style="125" customWidth="1"/>
    <col min="8429" max="8429" width="8.5" style="125" bestFit="1" customWidth="1"/>
    <col min="8430" max="8430" width="9.5" style="125" bestFit="1" customWidth="1"/>
    <col min="8431" max="8431" width="6.75" style="125" bestFit="1" customWidth="1"/>
    <col min="8432" max="8432" width="22.25" style="125" bestFit="1" customWidth="1"/>
    <col min="8433" max="8434" width="9.5" style="125" bestFit="1" customWidth="1"/>
    <col min="8435" max="8435" width="7.375" style="125" bestFit="1" customWidth="1"/>
    <col min="8436" max="8436" width="12.625" style="125" bestFit="1" customWidth="1"/>
    <col min="8437" max="8683" width="9" style="125"/>
    <col min="8684" max="8684" width="25.5" style="125" customWidth="1"/>
    <col min="8685" max="8685" width="8.5" style="125" bestFit="1" customWidth="1"/>
    <col min="8686" max="8686" width="9.5" style="125" bestFit="1" customWidth="1"/>
    <col min="8687" max="8687" width="6.75" style="125" bestFit="1" customWidth="1"/>
    <col min="8688" max="8688" width="22.25" style="125" bestFit="1" customWidth="1"/>
    <col min="8689" max="8690" width="9.5" style="125" bestFit="1" customWidth="1"/>
    <col min="8691" max="8691" width="7.375" style="125" bestFit="1" customWidth="1"/>
    <col min="8692" max="8692" width="12.625" style="125" bestFit="1" customWidth="1"/>
    <col min="8693" max="8939" width="9" style="125"/>
    <col min="8940" max="8940" width="25.5" style="125" customWidth="1"/>
    <col min="8941" max="8941" width="8.5" style="125" bestFit="1" customWidth="1"/>
    <col min="8942" max="8942" width="9.5" style="125" bestFit="1" customWidth="1"/>
    <col min="8943" max="8943" width="6.75" style="125" bestFit="1" customWidth="1"/>
    <col min="8944" max="8944" width="22.25" style="125" bestFit="1" customWidth="1"/>
    <col min="8945" max="8946" width="9.5" style="125" bestFit="1" customWidth="1"/>
    <col min="8947" max="8947" width="7.375" style="125" bestFit="1" customWidth="1"/>
    <col min="8948" max="8948" width="12.625" style="125" bestFit="1" customWidth="1"/>
    <col min="8949" max="9195" width="9" style="125"/>
    <col min="9196" max="9196" width="25.5" style="125" customWidth="1"/>
    <col min="9197" max="9197" width="8.5" style="125" bestFit="1" customWidth="1"/>
    <col min="9198" max="9198" width="9.5" style="125" bestFit="1" customWidth="1"/>
    <col min="9199" max="9199" width="6.75" style="125" bestFit="1" customWidth="1"/>
    <col min="9200" max="9200" width="22.25" style="125" bestFit="1" customWidth="1"/>
    <col min="9201" max="9202" width="9.5" style="125" bestFit="1" customWidth="1"/>
    <col min="9203" max="9203" width="7.375" style="125" bestFit="1" customWidth="1"/>
    <col min="9204" max="9204" width="12.625" style="125" bestFit="1" customWidth="1"/>
    <col min="9205" max="9451" width="9" style="125"/>
    <col min="9452" max="9452" width="25.5" style="125" customWidth="1"/>
    <col min="9453" max="9453" width="8.5" style="125" bestFit="1" customWidth="1"/>
    <col min="9454" max="9454" width="9.5" style="125" bestFit="1" customWidth="1"/>
    <col min="9455" max="9455" width="6.75" style="125" bestFit="1" customWidth="1"/>
    <col min="9456" max="9456" width="22.25" style="125" bestFit="1" customWidth="1"/>
    <col min="9457" max="9458" width="9.5" style="125" bestFit="1" customWidth="1"/>
    <col min="9459" max="9459" width="7.375" style="125" bestFit="1" customWidth="1"/>
    <col min="9460" max="9460" width="12.625" style="125" bestFit="1" customWidth="1"/>
    <col min="9461" max="9707" width="9" style="125"/>
    <col min="9708" max="9708" width="25.5" style="125" customWidth="1"/>
    <col min="9709" max="9709" width="8.5" style="125" bestFit="1" customWidth="1"/>
    <col min="9710" max="9710" width="9.5" style="125" bestFit="1" customWidth="1"/>
    <col min="9711" max="9711" width="6.75" style="125" bestFit="1" customWidth="1"/>
    <col min="9712" max="9712" width="22.25" style="125" bestFit="1" customWidth="1"/>
    <col min="9713" max="9714" width="9.5" style="125" bestFit="1" customWidth="1"/>
    <col min="9715" max="9715" width="7.375" style="125" bestFit="1" customWidth="1"/>
    <col min="9716" max="9716" width="12.625" style="125" bestFit="1" customWidth="1"/>
    <col min="9717" max="9963" width="9" style="125"/>
    <col min="9964" max="9964" width="25.5" style="125" customWidth="1"/>
    <col min="9965" max="9965" width="8.5" style="125" bestFit="1" customWidth="1"/>
    <col min="9966" max="9966" width="9.5" style="125" bestFit="1" customWidth="1"/>
    <col min="9967" max="9967" width="6.75" style="125" bestFit="1" customWidth="1"/>
    <col min="9968" max="9968" width="22.25" style="125" bestFit="1" customWidth="1"/>
    <col min="9969" max="9970" width="9.5" style="125" bestFit="1" customWidth="1"/>
    <col min="9971" max="9971" width="7.375" style="125" bestFit="1" customWidth="1"/>
    <col min="9972" max="9972" width="12.625" style="125" bestFit="1" customWidth="1"/>
    <col min="9973" max="10219" width="9" style="125"/>
    <col min="10220" max="10220" width="25.5" style="125" customWidth="1"/>
    <col min="10221" max="10221" width="8.5" style="125" bestFit="1" customWidth="1"/>
    <col min="10222" max="10222" width="9.5" style="125" bestFit="1" customWidth="1"/>
    <col min="10223" max="10223" width="6.75" style="125" bestFit="1" customWidth="1"/>
    <col min="10224" max="10224" width="22.25" style="125" bestFit="1" customWidth="1"/>
    <col min="10225" max="10226" width="9.5" style="125" bestFit="1" customWidth="1"/>
    <col min="10227" max="10227" width="7.375" style="125" bestFit="1" customWidth="1"/>
    <col min="10228" max="10228" width="12.625" style="125" bestFit="1" customWidth="1"/>
    <col min="10229" max="10475" width="9" style="125"/>
    <col min="10476" max="10476" width="25.5" style="125" customWidth="1"/>
    <col min="10477" max="10477" width="8.5" style="125" bestFit="1" customWidth="1"/>
    <col min="10478" max="10478" width="9.5" style="125" bestFit="1" customWidth="1"/>
    <col min="10479" max="10479" width="6.75" style="125" bestFit="1" customWidth="1"/>
    <col min="10480" max="10480" width="22.25" style="125" bestFit="1" customWidth="1"/>
    <col min="10481" max="10482" width="9.5" style="125" bestFit="1" customWidth="1"/>
    <col min="10483" max="10483" width="7.375" style="125" bestFit="1" customWidth="1"/>
    <col min="10484" max="10484" width="12.625" style="125" bestFit="1" customWidth="1"/>
    <col min="10485" max="10731" width="9" style="125"/>
    <col min="10732" max="10732" width="25.5" style="125" customWidth="1"/>
    <col min="10733" max="10733" width="8.5" style="125" bestFit="1" customWidth="1"/>
    <col min="10734" max="10734" width="9.5" style="125" bestFit="1" customWidth="1"/>
    <col min="10735" max="10735" width="6.75" style="125" bestFit="1" customWidth="1"/>
    <col min="10736" max="10736" width="22.25" style="125" bestFit="1" customWidth="1"/>
    <col min="10737" max="10738" width="9.5" style="125" bestFit="1" customWidth="1"/>
    <col min="10739" max="10739" width="7.375" style="125" bestFit="1" customWidth="1"/>
    <col min="10740" max="10740" width="12.625" style="125" bestFit="1" customWidth="1"/>
    <col min="10741" max="10987" width="9" style="125"/>
    <col min="10988" max="10988" width="25.5" style="125" customWidth="1"/>
    <col min="10989" max="10989" width="8.5" style="125" bestFit="1" customWidth="1"/>
    <col min="10990" max="10990" width="9.5" style="125" bestFit="1" customWidth="1"/>
    <col min="10991" max="10991" width="6.75" style="125" bestFit="1" customWidth="1"/>
    <col min="10992" max="10992" width="22.25" style="125" bestFit="1" customWidth="1"/>
    <col min="10993" max="10994" width="9.5" style="125" bestFit="1" customWidth="1"/>
    <col min="10995" max="10995" width="7.375" style="125" bestFit="1" customWidth="1"/>
    <col min="10996" max="10996" width="12.625" style="125" bestFit="1" customWidth="1"/>
    <col min="10997" max="11243" width="9" style="125"/>
    <col min="11244" max="11244" width="25.5" style="125" customWidth="1"/>
    <col min="11245" max="11245" width="8.5" style="125" bestFit="1" customWidth="1"/>
    <col min="11246" max="11246" width="9.5" style="125" bestFit="1" customWidth="1"/>
    <col min="11247" max="11247" width="6.75" style="125" bestFit="1" customWidth="1"/>
    <col min="11248" max="11248" width="22.25" style="125" bestFit="1" customWidth="1"/>
    <col min="11249" max="11250" width="9.5" style="125" bestFit="1" customWidth="1"/>
    <col min="11251" max="11251" width="7.375" style="125" bestFit="1" customWidth="1"/>
    <col min="11252" max="11252" width="12.625" style="125" bestFit="1" customWidth="1"/>
    <col min="11253" max="11499" width="9" style="125"/>
    <col min="11500" max="11500" width="25.5" style="125" customWidth="1"/>
    <col min="11501" max="11501" width="8.5" style="125" bestFit="1" customWidth="1"/>
    <col min="11502" max="11502" width="9.5" style="125" bestFit="1" customWidth="1"/>
    <col min="11503" max="11503" width="6.75" style="125" bestFit="1" customWidth="1"/>
    <col min="11504" max="11504" width="22.25" style="125" bestFit="1" customWidth="1"/>
    <col min="11505" max="11506" width="9.5" style="125" bestFit="1" customWidth="1"/>
    <col min="11507" max="11507" width="7.375" style="125" bestFit="1" customWidth="1"/>
    <col min="11508" max="11508" width="12.625" style="125" bestFit="1" customWidth="1"/>
    <col min="11509" max="11755" width="9" style="125"/>
    <col min="11756" max="11756" width="25.5" style="125" customWidth="1"/>
    <col min="11757" max="11757" width="8.5" style="125" bestFit="1" customWidth="1"/>
    <col min="11758" max="11758" width="9.5" style="125" bestFit="1" customWidth="1"/>
    <col min="11759" max="11759" width="6.75" style="125" bestFit="1" customWidth="1"/>
    <col min="11760" max="11760" width="22.25" style="125" bestFit="1" customWidth="1"/>
    <col min="11761" max="11762" width="9.5" style="125" bestFit="1" customWidth="1"/>
    <col min="11763" max="11763" width="7.375" style="125" bestFit="1" customWidth="1"/>
    <col min="11764" max="11764" width="12.625" style="125" bestFit="1" customWidth="1"/>
    <col min="11765" max="12011" width="9" style="125"/>
    <col min="12012" max="12012" width="25.5" style="125" customWidth="1"/>
    <col min="12013" max="12013" width="8.5" style="125" bestFit="1" customWidth="1"/>
    <col min="12014" max="12014" width="9.5" style="125" bestFit="1" customWidth="1"/>
    <col min="12015" max="12015" width="6.75" style="125" bestFit="1" customWidth="1"/>
    <col min="12016" max="12016" width="22.25" style="125" bestFit="1" customWidth="1"/>
    <col min="12017" max="12018" width="9.5" style="125" bestFit="1" customWidth="1"/>
    <col min="12019" max="12019" width="7.375" style="125" bestFit="1" customWidth="1"/>
    <col min="12020" max="12020" width="12.625" style="125" bestFit="1" customWidth="1"/>
    <col min="12021" max="12267" width="9" style="125"/>
    <col min="12268" max="12268" width="25.5" style="125" customWidth="1"/>
    <col min="12269" max="12269" width="8.5" style="125" bestFit="1" customWidth="1"/>
    <col min="12270" max="12270" width="9.5" style="125" bestFit="1" customWidth="1"/>
    <col min="12271" max="12271" width="6.75" style="125" bestFit="1" customWidth="1"/>
    <col min="12272" max="12272" width="22.25" style="125" bestFit="1" customWidth="1"/>
    <col min="12273" max="12274" width="9.5" style="125" bestFit="1" customWidth="1"/>
    <col min="12275" max="12275" width="7.375" style="125" bestFit="1" customWidth="1"/>
    <col min="12276" max="12276" width="12.625" style="125" bestFit="1" customWidth="1"/>
    <col min="12277" max="12523" width="9" style="125"/>
    <col min="12524" max="12524" width="25.5" style="125" customWidth="1"/>
    <col min="12525" max="12525" width="8.5" style="125" bestFit="1" customWidth="1"/>
    <col min="12526" max="12526" width="9.5" style="125" bestFit="1" customWidth="1"/>
    <col min="12527" max="12527" width="6.75" style="125" bestFit="1" customWidth="1"/>
    <col min="12528" max="12528" width="22.25" style="125" bestFit="1" customWidth="1"/>
    <col min="12529" max="12530" width="9.5" style="125" bestFit="1" customWidth="1"/>
    <col min="12531" max="12531" width="7.375" style="125" bestFit="1" customWidth="1"/>
    <col min="12532" max="12532" width="12.625" style="125" bestFit="1" customWidth="1"/>
    <col min="12533" max="12779" width="9" style="125"/>
    <col min="12780" max="12780" width="25.5" style="125" customWidth="1"/>
    <col min="12781" max="12781" width="8.5" style="125" bestFit="1" customWidth="1"/>
    <col min="12782" max="12782" width="9.5" style="125" bestFit="1" customWidth="1"/>
    <col min="12783" max="12783" width="6.75" style="125" bestFit="1" customWidth="1"/>
    <col min="12784" max="12784" width="22.25" style="125" bestFit="1" customWidth="1"/>
    <col min="12785" max="12786" width="9.5" style="125" bestFit="1" customWidth="1"/>
    <col min="12787" max="12787" width="7.375" style="125" bestFit="1" customWidth="1"/>
    <col min="12788" max="12788" width="12.625" style="125" bestFit="1" customWidth="1"/>
    <col min="12789" max="13035" width="9" style="125"/>
    <col min="13036" max="13036" width="25.5" style="125" customWidth="1"/>
    <col min="13037" max="13037" width="8.5" style="125" bestFit="1" customWidth="1"/>
    <col min="13038" max="13038" width="9.5" style="125" bestFit="1" customWidth="1"/>
    <col min="13039" max="13039" width="6.75" style="125" bestFit="1" customWidth="1"/>
    <col min="13040" max="13040" width="22.25" style="125" bestFit="1" customWidth="1"/>
    <col min="13041" max="13042" width="9.5" style="125" bestFit="1" customWidth="1"/>
    <col min="13043" max="13043" width="7.375" style="125" bestFit="1" customWidth="1"/>
    <col min="13044" max="13044" width="12.625" style="125" bestFit="1" customWidth="1"/>
    <col min="13045" max="13291" width="9" style="125"/>
    <col min="13292" max="13292" width="25.5" style="125" customWidth="1"/>
    <col min="13293" max="13293" width="8.5" style="125" bestFit="1" customWidth="1"/>
    <col min="13294" max="13294" width="9.5" style="125" bestFit="1" customWidth="1"/>
    <col min="13295" max="13295" width="6.75" style="125" bestFit="1" customWidth="1"/>
    <col min="13296" max="13296" width="22.25" style="125" bestFit="1" customWidth="1"/>
    <col min="13297" max="13298" width="9.5" style="125" bestFit="1" customWidth="1"/>
    <col min="13299" max="13299" width="7.375" style="125" bestFit="1" customWidth="1"/>
    <col min="13300" max="13300" width="12.625" style="125" bestFit="1" customWidth="1"/>
    <col min="13301" max="13547" width="9" style="125"/>
    <col min="13548" max="13548" width="25.5" style="125" customWidth="1"/>
    <col min="13549" max="13549" width="8.5" style="125" bestFit="1" customWidth="1"/>
    <col min="13550" max="13550" width="9.5" style="125" bestFit="1" customWidth="1"/>
    <col min="13551" max="13551" width="6.75" style="125" bestFit="1" customWidth="1"/>
    <col min="13552" max="13552" width="22.25" style="125" bestFit="1" customWidth="1"/>
    <col min="13553" max="13554" width="9.5" style="125" bestFit="1" customWidth="1"/>
    <col min="13555" max="13555" width="7.375" style="125" bestFit="1" customWidth="1"/>
    <col min="13556" max="13556" width="12.625" style="125" bestFit="1" customWidth="1"/>
    <col min="13557" max="13803" width="9" style="125"/>
    <col min="13804" max="13804" width="25.5" style="125" customWidth="1"/>
    <col min="13805" max="13805" width="8.5" style="125" bestFit="1" customWidth="1"/>
    <col min="13806" max="13806" width="9.5" style="125" bestFit="1" customWidth="1"/>
    <col min="13807" max="13807" width="6.75" style="125" bestFit="1" customWidth="1"/>
    <col min="13808" max="13808" width="22.25" style="125" bestFit="1" customWidth="1"/>
    <col min="13809" max="13810" width="9.5" style="125" bestFit="1" customWidth="1"/>
    <col min="13811" max="13811" width="7.375" style="125" bestFit="1" customWidth="1"/>
    <col min="13812" max="13812" width="12.625" style="125" bestFit="1" customWidth="1"/>
    <col min="13813" max="14059" width="9" style="125"/>
    <col min="14060" max="14060" width="25.5" style="125" customWidth="1"/>
    <col min="14061" max="14061" width="8.5" style="125" bestFit="1" customWidth="1"/>
    <col min="14062" max="14062" width="9.5" style="125" bestFit="1" customWidth="1"/>
    <col min="14063" max="14063" width="6.75" style="125" bestFit="1" customWidth="1"/>
    <col min="14064" max="14064" width="22.25" style="125" bestFit="1" customWidth="1"/>
    <col min="14065" max="14066" width="9.5" style="125" bestFit="1" customWidth="1"/>
    <col min="14067" max="14067" width="7.375" style="125" bestFit="1" customWidth="1"/>
    <col min="14068" max="14068" width="12.625" style="125" bestFit="1" customWidth="1"/>
    <col min="14069" max="14315" width="9" style="125"/>
    <col min="14316" max="14316" width="25.5" style="125" customWidth="1"/>
    <col min="14317" max="14317" width="8.5" style="125" bestFit="1" customWidth="1"/>
    <col min="14318" max="14318" width="9.5" style="125" bestFit="1" customWidth="1"/>
    <col min="14319" max="14319" width="6.75" style="125" bestFit="1" customWidth="1"/>
    <col min="14320" max="14320" width="22.25" style="125" bestFit="1" customWidth="1"/>
    <col min="14321" max="14322" width="9.5" style="125" bestFit="1" customWidth="1"/>
    <col min="14323" max="14323" width="7.375" style="125" bestFit="1" customWidth="1"/>
    <col min="14324" max="14324" width="12.625" style="125" bestFit="1" customWidth="1"/>
    <col min="14325" max="14571" width="9" style="125"/>
    <col min="14572" max="14572" width="25.5" style="125" customWidth="1"/>
    <col min="14573" max="14573" width="8.5" style="125" bestFit="1" customWidth="1"/>
    <col min="14574" max="14574" width="9.5" style="125" bestFit="1" customWidth="1"/>
    <col min="14575" max="14575" width="6.75" style="125" bestFit="1" customWidth="1"/>
    <col min="14576" max="14576" width="22.25" style="125" bestFit="1" customWidth="1"/>
    <col min="14577" max="14578" width="9.5" style="125" bestFit="1" customWidth="1"/>
    <col min="14579" max="14579" width="7.375" style="125" bestFit="1" customWidth="1"/>
    <col min="14580" max="14580" width="12.625" style="125" bestFit="1" customWidth="1"/>
    <col min="14581" max="14827" width="9" style="125"/>
    <col min="14828" max="14828" width="25.5" style="125" customWidth="1"/>
    <col min="14829" max="14829" width="8.5" style="125" bestFit="1" customWidth="1"/>
    <col min="14830" max="14830" width="9.5" style="125" bestFit="1" customWidth="1"/>
    <col min="14831" max="14831" width="6.75" style="125" bestFit="1" customWidth="1"/>
    <col min="14832" max="14832" width="22.25" style="125" bestFit="1" customWidth="1"/>
    <col min="14833" max="14834" width="9.5" style="125" bestFit="1" customWidth="1"/>
    <col min="14835" max="14835" width="7.375" style="125" bestFit="1" customWidth="1"/>
    <col min="14836" max="14836" width="12.625" style="125" bestFit="1" customWidth="1"/>
    <col min="14837" max="15083" width="9" style="125"/>
    <col min="15084" max="15084" width="25.5" style="125" customWidth="1"/>
    <col min="15085" max="15085" width="8.5" style="125" bestFit="1" customWidth="1"/>
    <col min="15086" max="15086" width="9.5" style="125" bestFit="1" customWidth="1"/>
    <col min="15087" max="15087" width="6.75" style="125" bestFit="1" customWidth="1"/>
    <col min="15088" max="15088" width="22.25" style="125" bestFit="1" customWidth="1"/>
    <col min="15089" max="15090" width="9.5" style="125" bestFit="1" customWidth="1"/>
    <col min="15091" max="15091" width="7.375" style="125" bestFit="1" customWidth="1"/>
    <col min="15092" max="15092" width="12.625" style="125" bestFit="1" customWidth="1"/>
    <col min="15093" max="15339" width="9" style="125"/>
    <col min="15340" max="15340" width="25.5" style="125" customWidth="1"/>
    <col min="15341" max="15341" width="8.5" style="125" bestFit="1" customWidth="1"/>
    <col min="15342" max="15342" width="9.5" style="125" bestFit="1" customWidth="1"/>
    <col min="15343" max="15343" width="6.75" style="125" bestFit="1" customWidth="1"/>
    <col min="15344" max="15344" width="22.25" style="125" bestFit="1" customWidth="1"/>
    <col min="15345" max="15346" width="9.5" style="125" bestFit="1" customWidth="1"/>
    <col min="15347" max="15347" width="7.375" style="125" bestFit="1" customWidth="1"/>
    <col min="15348" max="15348" width="12.625" style="125" bestFit="1" customWidth="1"/>
    <col min="15349" max="15595" width="9" style="125"/>
    <col min="15596" max="15596" width="25.5" style="125" customWidth="1"/>
    <col min="15597" max="15597" width="8.5" style="125" bestFit="1" customWidth="1"/>
    <col min="15598" max="15598" width="9.5" style="125" bestFit="1" customWidth="1"/>
    <col min="15599" max="15599" width="6.75" style="125" bestFit="1" customWidth="1"/>
    <col min="15600" max="15600" width="22.25" style="125" bestFit="1" customWidth="1"/>
    <col min="15601" max="15602" width="9.5" style="125" bestFit="1" customWidth="1"/>
    <col min="15603" max="15603" width="7.375" style="125" bestFit="1" customWidth="1"/>
    <col min="15604" max="15604" width="12.625" style="125" bestFit="1" customWidth="1"/>
    <col min="15605" max="15851" width="9" style="125"/>
    <col min="15852" max="15852" width="25.5" style="125" customWidth="1"/>
    <col min="15853" max="15853" width="8.5" style="125" bestFit="1" customWidth="1"/>
    <col min="15854" max="15854" width="9.5" style="125" bestFit="1" customWidth="1"/>
    <col min="15855" max="15855" width="6.75" style="125" bestFit="1" customWidth="1"/>
    <col min="15856" max="15856" width="22.25" style="125" bestFit="1" customWidth="1"/>
    <col min="15857" max="15858" width="9.5" style="125" bestFit="1" customWidth="1"/>
    <col min="15859" max="15859" width="7.375" style="125" bestFit="1" customWidth="1"/>
    <col min="15860" max="15860" width="12.625" style="125" bestFit="1" customWidth="1"/>
    <col min="15861" max="16107" width="9" style="125"/>
    <col min="16108" max="16108" width="25.5" style="125" customWidth="1"/>
    <col min="16109" max="16109" width="8.5" style="125" bestFit="1" customWidth="1"/>
    <col min="16110" max="16110" width="9.5" style="125" bestFit="1" customWidth="1"/>
    <col min="16111" max="16111" width="6.75" style="125" bestFit="1" customWidth="1"/>
    <col min="16112" max="16112" width="22.25" style="125" bestFit="1" customWidth="1"/>
    <col min="16113" max="16114" width="9.5" style="125" bestFit="1" customWidth="1"/>
    <col min="16115" max="16115" width="7.375" style="125" bestFit="1" customWidth="1"/>
    <col min="16116" max="16116" width="12.625" style="125" bestFit="1" customWidth="1"/>
    <col min="16117" max="16384" width="9" style="125"/>
  </cols>
  <sheetData>
    <row r="1" spans="1:9" ht="24">
      <c r="A1" s="236" t="s">
        <v>1510</v>
      </c>
      <c r="B1" s="236"/>
      <c r="C1" s="236"/>
      <c r="D1" s="236"/>
      <c r="E1" s="236"/>
      <c r="F1" s="236"/>
      <c r="G1" s="236"/>
      <c r="H1" s="236"/>
    </row>
    <row r="2" spans="1:9" s="137" customFormat="1" ht="13.5">
      <c r="A2" s="133" t="s">
        <v>0</v>
      </c>
      <c r="B2" s="118"/>
      <c r="C2" s="238"/>
      <c r="D2" s="238"/>
      <c r="E2" s="238"/>
      <c r="F2" s="126"/>
      <c r="G2" s="242" t="s">
        <v>1</v>
      </c>
      <c r="H2" s="242"/>
    </row>
    <row r="3" spans="1:9">
      <c r="A3" s="240" t="s">
        <v>2</v>
      </c>
      <c r="B3" s="240"/>
      <c r="C3" s="240"/>
      <c r="D3" s="240"/>
      <c r="E3" s="240" t="s">
        <v>3</v>
      </c>
      <c r="F3" s="240"/>
      <c r="G3" s="240"/>
      <c r="H3" s="240"/>
    </row>
    <row r="4" spans="1:9">
      <c r="A4" s="119" t="s">
        <v>4</v>
      </c>
      <c r="B4" s="119" t="s">
        <v>211</v>
      </c>
      <c r="C4" s="119" t="s">
        <v>913</v>
      </c>
      <c r="D4" s="119" t="s">
        <v>212</v>
      </c>
      <c r="E4" s="119" t="s">
        <v>4</v>
      </c>
      <c r="F4" s="119" t="s">
        <v>211</v>
      </c>
      <c r="G4" s="119" t="s">
        <v>913</v>
      </c>
      <c r="H4" s="119" t="s">
        <v>5</v>
      </c>
    </row>
    <row r="5" spans="1:9">
      <c r="A5" s="139" t="s">
        <v>529</v>
      </c>
      <c r="B5" s="127">
        <f>B6+B40</f>
        <v>2572594</v>
      </c>
      <c r="C5" s="127">
        <f>C6+C40</f>
        <v>2573949</v>
      </c>
      <c r="D5" s="156">
        <f>C5-B5</f>
        <v>1355</v>
      </c>
      <c r="E5" s="139" t="s">
        <v>530</v>
      </c>
      <c r="F5" s="127">
        <f>F6+F42</f>
        <v>2572594</v>
      </c>
      <c r="G5" s="127">
        <f>G6+G42</f>
        <v>2573949</v>
      </c>
      <c r="H5" s="156">
        <f>G5-F5</f>
        <v>1355</v>
      </c>
      <c r="I5" s="124"/>
    </row>
    <row r="6" spans="1:9">
      <c r="A6" s="157" t="s">
        <v>6</v>
      </c>
      <c r="B6" s="120">
        <f>B31+B7+B30</f>
        <v>716651</v>
      </c>
      <c r="C6" s="120">
        <f>C31+C7+C30</f>
        <v>716652</v>
      </c>
      <c r="D6" s="156">
        <f t="shared" ref="D6:D48" si="0">C6-B6</f>
        <v>1</v>
      </c>
      <c r="E6" s="157" t="s">
        <v>7</v>
      </c>
      <c r="F6" s="127">
        <f>F7+F32+F33</f>
        <v>1862996</v>
      </c>
      <c r="G6" s="127">
        <f>G7+G32+G33</f>
        <v>1862997</v>
      </c>
      <c r="H6" s="156">
        <f t="shared" ref="H6:H48" si="1">G6-F6</f>
        <v>1</v>
      </c>
    </row>
    <row r="7" spans="1:9">
      <c r="A7" s="140" t="s">
        <v>8</v>
      </c>
      <c r="B7" s="120">
        <f>B8+B22</f>
        <v>713322</v>
      </c>
      <c r="C7" s="120">
        <f>C8+C22</f>
        <v>713323</v>
      </c>
      <c r="D7" s="156">
        <f t="shared" si="0"/>
        <v>1</v>
      </c>
      <c r="E7" s="141" t="s">
        <v>9</v>
      </c>
      <c r="F7" s="127">
        <f>SUM(F8:F31)</f>
        <v>1033476</v>
      </c>
      <c r="G7" s="127">
        <f>SUM(G8:G31)</f>
        <v>1033477</v>
      </c>
      <c r="H7" s="156">
        <f t="shared" si="1"/>
        <v>1</v>
      </c>
    </row>
    <row r="8" spans="1:9">
      <c r="A8" s="117" t="s">
        <v>10</v>
      </c>
      <c r="B8" s="122">
        <f>SUM(B9:B21)</f>
        <v>649022</v>
      </c>
      <c r="C8" s="122">
        <f>SUM(C9:C21)</f>
        <v>649023</v>
      </c>
      <c r="D8" s="158">
        <f t="shared" si="0"/>
        <v>1</v>
      </c>
      <c r="E8" s="117" t="s">
        <v>11</v>
      </c>
      <c r="F8" s="128">
        <f>'F8'!J7</f>
        <v>72195</v>
      </c>
      <c r="G8" s="128">
        <f>'F8'!K7</f>
        <v>72195</v>
      </c>
      <c r="H8" s="158">
        <f>G8-F8</f>
        <v>0</v>
      </c>
    </row>
    <row r="9" spans="1:9">
      <c r="A9" s="117" t="s">
        <v>12</v>
      </c>
      <c r="B9" s="122">
        <f>'F8'!D8</f>
        <v>121029</v>
      </c>
      <c r="C9" s="122">
        <f>'F8'!E8</f>
        <v>121028</v>
      </c>
      <c r="D9" s="158">
        <f t="shared" si="0"/>
        <v>-1</v>
      </c>
      <c r="E9" s="117" t="s">
        <v>13</v>
      </c>
      <c r="F9" s="128">
        <f>'F8'!J8</f>
        <v>2228</v>
      </c>
      <c r="G9" s="128">
        <f>'F8'!K8</f>
        <v>2228</v>
      </c>
      <c r="H9" s="158">
        <f t="shared" si="1"/>
        <v>0</v>
      </c>
    </row>
    <row r="10" spans="1:9">
      <c r="A10" s="117" t="s">
        <v>15</v>
      </c>
      <c r="B10" s="122">
        <f>'F8'!D9</f>
        <v>66339</v>
      </c>
      <c r="C10" s="122">
        <f>'F8'!E9</f>
        <v>66338</v>
      </c>
      <c r="D10" s="158">
        <f t="shared" si="0"/>
        <v>-1</v>
      </c>
      <c r="E10" s="117" t="s">
        <v>14</v>
      </c>
      <c r="F10" s="128">
        <f>'F8'!J9</f>
        <v>98037</v>
      </c>
      <c r="G10" s="128">
        <f>'F8'!K9</f>
        <v>98037</v>
      </c>
      <c r="H10" s="158">
        <f t="shared" si="1"/>
        <v>0</v>
      </c>
    </row>
    <row r="11" spans="1:9">
      <c r="A11" s="117" t="s">
        <v>17</v>
      </c>
      <c r="B11" s="122">
        <f>'F8'!D10</f>
        <v>24398</v>
      </c>
      <c r="C11" s="122">
        <f>'F8'!E10</f>
        <v>24398</v>
      </c>
      <c r="D11" s="158">
        <f t="shared" si="0"/>
        <v>0</v>
      </c>
      <c r="E11" s="117" t="s">
        <v>16</v>
      </c>
      <c r="F11" s="128">
        <f>'F8'!J10</f>
        <v>255092</v>
      </c>
      <c r="G11" s="128">
        <f>'F8'!K10</f>
        <v>255092</v>
      </c>
      <c r="H11" s="158">
        <f t="shared" si="1"/>
        <v>0</v>
      </c>
    </row>
    <row r="12" spans="1:9">
      <c r="A12" s="117" t="s">
        <v>19</v>
      </c>
      <c r="B12" s="122">
        <f>'F8'!D11</f>
        <v>362</v>
      </c>
      <c r="C12" s="122">
        <f>'F8'!E11</f>
        <v>362</v>
      </c>
      <c r="D12" s="158">
        <f t="shared" si="0"/>
        <v>0</v>
      </c>
      <c r="E12" s="117" t="s">
        <v>18</v>
      </c>
      <c r="F12" s="128">
        <f>'F8'!J11</f>
        <v>28876</v>
      </c>
      <c r="G12" s="128">
        <f>'F8'!K11</f>
        <v>28876</v>
      </c>
      <c r="H12" s="158">
        <f t="shared" si="1"/>
        <v>0</v>
      </c>
    </row>
    <row r="13" spans="1:9">
      <c r="A13" s="117" t="s">
        <v>21</v>
      </c>
      <c r="B13" s="122">
        <f>'F8'!D12</f>
        <v>26043</v>
      </c>
      <c r="C13" s="122">
        <f>'F8'!E12</f>
        <v>26043</v>
      </c>
      <c r="D13" s="158">
        <f t="shared" si="0"/>
        <v>0</v>
      </c>
      <c r="E13" s="117" t="s">
        <v>20</v>
      </c>
      <c r="F13" s="128">
        <f>'F8'!J12</f>
        <v>17440</v>
      </c>
      <c r="G13" s="128">
        <f>'F8'!K12</f>
        <v>17440</v>
      </c>
      <c r="H13" s="158">
        <f t="shared" si="1"/>
        <v>0</v>
      </c>
    </row>
    <row r="14" spans="1:9">
      <c r="A14" s="117" t="s">
        <v>23</v>
      </c>
      <c r="B14" s="122">
        <f>'F8'!D13</f>
        <v>23220</v>
      </c>
      <c r="C14" s="122">
        <f>'F8'!E13</f>
        <v>23220</v>
      </c>
      <c r="D14" s="158">
        <f t="shared" si="0"/>
        <v>0</v>
      </c>
      <c r="E14" s="117" t="s">
        <v>22</v>
      </c>
      <c r="F14" s="128">
        <f>'F8'!J13</f>
        <v>147975</v>
      </c>
      <c r="G14" s="128">
        <f>'F8'!K13</f>
        <v>147975</v>
      </c>
      <c r="H14" s="158">
        <f t="shared" si="1"/>
        <v>0</v>
      </c>
    </row>
    <row r="15" spans="1:9">
      <c r="A15" s="117" t="s">
        <v>25</v>
      </c>
      <c r="B15" s="122">
        <f>'F8'!D14</f>
        <v>24882</v>
      </c>
      <c r="C15" s="122">
        <f>'F8'!E14</f>
        <v>24882</v>
      </c>
      <c r="D15" s="158">
        <f t="shared" si="0"/>
        <v>0</v>
      </c>
      <c r="E15" s="117" t="s">
        <v>24</v>
      </c>
      <c r="F15" s="128">
        <f>'F8'!J14</f>
        <v>93678</v>
      </c>
      <c r="G15" s="128">
        <f>'F8'!K14</f>
        <v>93679</v>
      </c>
      <c r="H15" s="158">
        <f t="shared" si="1"/>
        <v>1</v>
      </c>
    </row>
    <row r="16" spans="1:9">
      <c r="A16" s="117" t="s">
        <v>27</v>
      </c>
      <c r="B16" s="122">
        <f>'F8'!D15</f>
        <v>38302</v>
      </c>
      <c r="C16" s="122">
        <f>'F8'!E15</f>
        <v>38303</v>
      </c>
      <c r="D16" s="158">
        <f t="shared" si="0"/>
        <v>1</v>
      </c>
      <c r="E16" s="117" t="s">
        <v>26</v>
      </c>
      <c r="F16" s="128">
        <f>'F8'!J15</f>
        <v>29361</v>
      </c>
      <c r="G16" s="128">
        <f>'F8'!K15</f>
        <v>29361</v>
      </c>
      <c r="H16" s="158">
        <f t="shared" si="1"/>
        <v>0</v>
      </c>
    </row>
    <row r="17" spans="1:8">
      <c r="A17" s="117" t="s">
        <v>29</v>
      </c>
      <c r="B17" s="122">
        <f>'F8'!D16</f>
        <v>72148</v>
      </c>
      <c r="C17" s="122">
        <f>'F8'!E16</f>
        <v>72149</v>
      </c>
      <c r="D17" s="158">
        <f t="shared" si="0"/>
        <v>1</v>
      </c>
      <c r="E17" s="117" t="s">
        <v>28</v>
      </c>
      <c r="F17" s="128">
        <f>'F8'!J16</f>
        <v>99716</v>
      </c>
      <c r="G17" s="128">
        <f>'F8'!K16</f>
        <v>99716</v>
      </c>
      <c r="H17" s="158">
        <f t="shared" si="1"/>
        <v>0</v>
      </c>
    </row>
    <row r="18" spans="1:8">
      <c r="A18" s="117" t="s">
        <v>31</v>
      </c>
      <c r="B18" s="122">
        <f>'F8'!D17</f>
        <v>171</v>
      </c>
      <c r="C18" s="122">
        <f>'F8'!E17</f>
        <v>171</v>
      </c>
      <c r="D18" s="158">
        <f t="shared" si="0"/>
        <v>0</v>
      </c>
      <c r="E18" s="117" t="s">
        <v>30</v>
      </c>
      <c r="F18" s="128">
        <f>'F8'!J17</f>
        <v>52136</v>
      </c>
      <c r="G18" s="128">
        <f>'F8'!K17</f>
        <v>52136</v>
      </c>
      <c r="H18" s="158">
        <f t="shared" si="1"/>
        <v>0</v>
      </c>
    </row>
    <row r="19" spans="1:8">
      <c r="A19" s="117" t="s">
        <v>33</v>
      </c>
      <c r="B19" s="122">
        <f>'F8'!D18</f>
        <v>252062</v>
      </c>
      <c r="C19" s="122">
        <f>'F8'!E18</f>
        <v>252062</v>
      </c>
      <c r="D19" s="158">
        <f t="shared" si="0"/>
        <v>0</v>
      </c>
      <c r="E19" s="117" t="s">
        <v>32</v>
      </c>
      <c r="F19" s="128">
        <f>'F8'!J18</f>
        <v>12500</v>
      </c>
      <c r="G19" s="128">
        <f>'F8'!K18</f>
        <v>12500</v>
      </c>
      <c r="H19" s="158">
        <f t="shared" si="1"/>
        <v>0</v>
      </c>
    </row>
    <row r="20" spans="1:8">
      <c r="A20" s="146" t="s">
        <v>531</v>
      </c>
      <c r="B20" s="122">
        <f>'F8'!D19</f>
        <v>66</v>
      </c>
      <c r="C20" s="122">
        <f>'F8'!E19</f>
        <v>67</v>
      </c>
      <c r="D20" s="158">
        <f t="shared" si="0"/>
        <v>1</v>
      </c>
      <c r="E20" s="117" t="s">
        <v>34</v>
      </c>
      <c r="F20" s="128">
        <f>'F8'!J19</f>
        <v>16974</v>
      </c>
      <c r="G20" s="128">
        <f>'F8'!K19</f>
        <v>16974</v>
      </c>
      <c r="H20" s="158">
        <f t="shared" si="1"/>
        <v>0</v>
      </c>
    </row>
    <row r="21" spans="1:8">
      <c r="A21" s="146" t="s">
        <v>581</v>
      </c>
      <c r="B21" s="122">
        <f>'F8'!D20</f>
        <v>0</v>
      </c>
      <c r="C21" s="122">
        <f>'F8'!E20</f>
        <v>0</v>
      </c>
      <c r="D21" s="158">
        <f t="shared" si="0"/>
        <v>0</v>
      </c>
      <c r="E21" s="117" t="s">
        <v>36</v>
      </c>
      <c r="F21" s="128">
        <f>'F8'!J20</f>
        <v>7771</v>
      </c>
      <c r="G21" s="128">
        <f>'F8'!K20</f>
        <v>7771</v>
      </c>
      <c r="H21" s="158">
        <f t="shared" si="1"/>
        <v>0</v>
      </c>
    </row>
    <row r="22" spans="1:8">
      <c r="A22" s="117" t="s">
        <v>35</v>
      </c>
      <c r="B22" s="122">
        <f>SUM(B23:B29)</f>
        <v>64300</v>
      </c>
      <c r="C22" s="122">
        <f>SUM(C23:C29)</f>
        <v>64300</v>
      </c>
      <c r="D22" s="158">
        <f t="shared" si="0"/>
        <v>0</v>
      </c>
      <c r="E22" s="117" t="s">
        <v>585</v>
      </c>
      <c r="F22" s="128">
        <f>'F8'!J21</f>
        <v>7340</v>
      </c>
      <c r="G22" s="128">
        <f>'F8'!K21</f>
        <v>7340</v>
      </c>
      <c r="H22" s="158"/>
    </row>
    <row r="23" spans="1:8">
      <c r="A23" s="117" t="s">
        <v>37</v>
      </c>
      <c r="B23" s="122">
        <f>'F8'!D22</f>
        <v>27056</v>
      </c>
      <c r="C23" s="122">
        <f>'F8'!E22</f>
        <v>27056</v>
      </c>
      <c r="D23" s="158">
        <f t="shared" si="0"/>
        <v>0</v>
      </c>
      <c r="E23" s="117" t="s">
        <v>66</v>
      </c>
      <c r="F23" s="128">
        <f>'F8'!J22</f>
        <v>0</v>
      </c>
      <c r="G23" s="128">
        <f>'F8'!K22</f>
        <v>0</v>
      </c>
      <c r="H23" s="158">
        <f t="shared" si="1"/>
        <v>0</v>
      </c>
    </row>
    <row r="24" spans="1:8">
      <c r="A24" s="117" t="s">
        <v>39</v>
      </c>
      <c r="B24" s="122">
        <f>'F8'!D23</f>
        <v>1719</v>
      </c>
      <c r="C24" s="122">
        <f>'F8'!E23</f>
        <v>1719</v>
      </c>
      <c r="D24" s="158">
        <f t="shared" si="0"/>
        <v>0</v>
      </c>
      <c r="E24" s="117" t="s">
        <v>38</v>
      </c>
      <c r="F24" s="128">
        <f>'F8'!J23</f>
        <v>4076</v>
      </c>
      <c r="G24" s="128">
        <f>'F8'!K23</f>
        <v>4076</v>
      </c>
      <c r="H24" s="158">
        <f t="shared" si="1"/>
        <v>0</v>
      </c>
    </row>
    <row r="25" spans="1:8">
      <c r="A25" s="117" t="s">
        <v>41</v>
      </c>
      <c r="B25" s="122">
        <f>'F8'!D24</f>
        <v>14630</v>
      </c>
      <c r="C25" s="122">
        <f>'F8'!E24</f>
        <v>14630</v>
      </c>
      <c r="D25" s="158">
        <f t="shared" si="0"/>
        <v>0</v>
      </c>
      <c r="E25" s="117" t="s">
        <v>40</v>
      </c>
      <c r="F25" s="128">
        <f>'F8'!J24</f>
        <v>50821</v>
      </c>
      <c r="G25" s="128">
        <f>'F8'!K24</f>
        <v>50821</v>
      </c>
      <c r="H25" s="158">
        <f t="shared" si="1"/>
        <v>0</v>
      </c>
    </row>
    <row r="26" spans="1:8">
      <c r="A26" s="117" t="s">
        <v>1117</v>
      </c>
      <c r="B26" s="122">
        <f>'F8'!D25</f>
        <v>18787</v>
      </c>
      <c r="C26" s="122">
        <f>'F8'!E25</f>
        <v>18822</v>
      </c>
      <c r="D26" s="158">
        <f t="shared" si="0"/>
        <v>35</v>
      </c>
      <c r="E26" s="117" t="s">
        <v>42</v>
      </c>
      <c r="F26" s="128">
        <f>'F8'!J25</f>
        <v>2003</v>
      </c>
      <c r="G26" s="128">
        <f>'F8'!K25</f>
        <v>2003</v>
      </c>
      <c r="H26" s="158">
        <f t="shared" si="1"/>
        <v>0</v>
      </c>
    </row>
    <row r="27" spans="1:8">
      <c r="A27" s="117" t="s">
        <v>45</v>
      </c>
      <c r="B27" s="122">
        <f>'F8'!D26</f>
        <v>0</v>
      </c>
      <c r="C27" s="122">
        <f>'F8'!E26</f>
        <v>0</v>
      </c>
      <c r="D27" s="158">
        <f t="shared" si="0"/>
        <v>0</v>
      </c>
      <c r="E27" s="117" t="s">
        <v>584</v>
      </c>
      <c r="F27" s="128">
        <f>'F8'!J26</f>
        <v>11449</v>
      </c>
      <c r="G27" s="128">
        <f>'F8'!K26</f>
        <v>11449</v>
      </c>
      <c r="H27" s="158">
        <f t="shared" si="1"/>
        <v>0</v>
      </c>
    </row>
    <row r="28" spans="1:8">
      <c r="A28" s="117" t="s">
        <v>47</v>
      </c>
      <c r="B28" s="122">
        <f>'F8'!D27</f>
        <v>88</v>
      </c>
      <c r="C28" s="122">
        <f>'F8'!E27</f>
        <v>88</v>
      </c>
      <c r="D28" s="158">
        <f t="shared" si="0"/>
        <v>0</v>
      </c>
      <c r="E28" s="117" t="s">
        <v>902</v>
      </c>
      <c r="F28" s="128">
        <f>'F8'!J27</f>
        <v>0</v>
      </c>
      <c r="G28" s="128">
        <f>'F8'!K27</f>
        <v>0</v>
      </c>
      <c r="H28" s="158">
        <f t="shared" si="1"/>
        <v>0</v>
      </c>
    </row>
    <row r="29" spans="1:8">
      <c r="A29" s="117" t="s">
        <v>48</v>
      </c>
      <c r="B29" s="122">
        <f>'F8'!D28</f>
        <v>2020</v>
      </c>
      <c r="C29" s="122">
        <f>'F8'!E28</f>
        <v>1985</v>
      </c>
      <c r="D29" s="158">
        <f t="shared" si="0"/>
        <v>-35</v>
      </c>
      <c r="E29" s="117" t="s">
        <v>44</v>
      </c>
      <c r="F29" s="128">
        <f>'F8'!J28</f>
        <v>35</v>
      </c>
      <c r="G29" s="128">
        <f>'F8'!K28</f>
        <v>35</v>
      </c>
      <c r="H29" s="158">
        <f t="shared" si="1"/>
        <v>0</v>
      </c>
    </row>
    <row r="30" spans="1:8">
      <c r="A30" s="141" t="s">
        <v>49</v>
      </c>
      <c r="B30" s="120">
        <f>'F15'!D6</f>
        <v>1329</v>
      </c>
      <c r="C30" s="120">
        <f>'F15'!E6</f>
        <v>1329</v>
      </c>
      <c r="D30" s="156">
        <f t="shared" si="0"/>
        <v>0</v>
      </c>
      <c r="E30" s="117" t="s">
        <v>46</v>
      </c>
      <c r="F30" s="128">
        <f>'F8'!J29</f>
        <v>23767</v>
      </c>
      <c r="G30" s="128">
        <f>'F8'!K29</f>
        <v>23767</v>
      </c>
      <c r="H30" s="158">
        <f t="shared" si="1"/>
        <v>0</v>
      </c>
    </row>
    <row r="31" spans="1:8">
      <c r="A31" s="141" t="s">
        <v>51</v>
      </c>
      <c r="B31" s="120">
        <f>'F18'!D6</f>
        <v>2000</v>
      </c>
      <c r="C31" s="120">
        <f>'F18'!E6</f>
        <v>2000</v>
      </c>
      <c r="D31" s="156">
        <f t="shared" si="0"/>
        <v>0</v>
      </c>
      <c r="E31" s="117" t="s">
        <v>67</v>
      </c>
      <c r="F31" s="128">
        <f>'F8'!J30</f>
        <v>6</v>
      </c>
      <c r="G31" s="128">
        <f>'F8'!K30</f>
        <v>6</v>
      </c>
      <c r="H31" s="158">
        <f t="shared" si="1"/>
        <v>0</v>
      </c>
    </row>
    <row r="32" spans="1:8">
      <c r="A32" s="141"/>
      <c r="B32" s="120"/>
      <c r="C32" s="120"/>
      <c r="D32" s="156"/>
      <c r="E32" s="141" t="s">
        <v>50</v>
      </c>
      <c r="F32" s="159">
        <f>'F18'!J6</f>
        <v>0</v>
      </c>
      <c r="G32" s="159">
        <f>'F18'!K6</f>
        <v>0</v>
      </c>
      <c r="H32" s="158">
        <f t="shared" si="1"/>
        <v>0</v>
      </c>
    </row>
    <row r="33" spans="1:8">
      <c r="A33" s="141"/>
      <c r="B33" s="120"/>
      <c r="C33" s="120"/>
      <c r="D33" s="156"/>
      <c r="E33" s="141" t="s">
        <v>52</v>
      </c>
      <c r="F33" s="127">
        <f>SUM(F34:F41)</f>
        <v>829520</v>
      </c>
      <c r="G33" s="127">
        <f>SUM(G34:G41)</f>
        <v>829520</v>
      </c>
      <c r="H33" s="156">
        <f t="shared" si="1"/>
        <v>0</v>
      </c>
    </row>
    <row r="34" spans="1:8">
      <c r="A34" s="145"/>
      <c r="B34" s="122"/>
      <c r="C34" s="122"/>
      <c r="D34" s="158">
        <f t="shared" si="0"/>
        <v>0</v>
      </c>
      <c r="E34" s="117" t="s">
        <v>586</v>
      </c>
      <c r="F34" s="129">
        <f>'F15'!J7</f>
        <v>0</v>
      </c>
      <c r="G34" s="129">
        <f>'F15'!K7</f>
        <v>0</v>
      </c>
      <c r="H34" s="156">
        <f t="shared" si="1"/>
        <v>0</v>
      </c>
    </row>
    <row r="35" spans="1:8">
      <c r="A35" s="145"/>
      <c r="B35" s="122"/>
      <c r="C35" s="122"/>
      <c r="D35" s="158"/>
      <c r="E35" s="117" t="s">
        <v>22</v>
      </c>
      <c r="F35" s="129">
        <f>'F15'!J8</f>
        <v>500</v>
      </c>
      <c r="G35" s="129">
        <f>'F15'!K8</f>
        <v>502</v>
      </c>
      <c r="H35" s="158">
        <f t="shared" si="1"/>
        <v>2</v>
      </c>
    </row>
    <row r="36" spans="1:8">
      <c r="A36" s="145"/>
      <c r="B36" s="122"/>
      <c r="C36" s="122"/>
      <c r="D36" s="158">
        <f t="shared" si="0"/>
        <v>0</v>
      </c>
      <c r="E36" s="117" t="s">
        <v>28</v>
      </c>
      <c r="F36" s="129">
        <f>'F15'!J9</f>
        <v>613212</v>
      </c>
      <c r="G36" s="129">
        <f>'F15'!K9</f>
        <v>613213</v>
      </c>
      <c r="H36" s="158">
        <f t="shared" si="1"/>
        <v>1</v>
      </c>
    </row>
    <row r="37" spans="1:8">
      <c r="A37" s="145"/>
      <c r="B37" s="122"/>
      <c r="C37" s="122"/>
      <c r="D37" s="158"/>
      <c r="E37" s="117" t="s">
        <v>30</v>
      </c>
      <c r="F37" s="129">
        <f>'F15'!J10</f>
        <v>2731</v>
      </c>
      <c r="G37" s="129">
        <f>'F15'!K10</f>
        <v>2730</v>
      </c>
      <c r="H37" s="158">
        <f t="shared" si="1"/>
        <v>-1</v>
      </c>
    </row>
    <row r="38" spans="1:8">
      <c r="A38" s="145"/>
      <c r="B38" s="122"/>
      <c r="C38" s="122"/>
      <c r="D38" s="158"/>
      <c r="E38" s="117" t="s">
        <v>44</v>
      </c>
      <c r="F38" s="129">
        <f>'F15'!J11</f>
        <v>174734</v>
      </c>
      <c r="G38" s="129">
        <f>'F15'!K11</f>
        <v>174733</v>
      </c>
      <c r="H38" s="158">
        <f t="shared" si="1"/>
        <v>-1</v>
      </c>
    </row>
    <row r="39" spans="1:8">
      <c r="A39" s="145"/>
      <c r="B39" s="122"/>
      <c r="C39" s="122"/>
      <c r="D39" s="158"/>
      <c r="E39" s="117" t="s">
        <v>46</v>
      </c>
      <c r="F39" s="129">
        <f>'F15'!J12</f>
        <v>36766</v>
      </c>
      <c r="G39" s="129">
        <f>'F15'!K12</f>
        <v>36766</v>
      </c>
      <c r="H39" s="158">
        <f t="shared" si="1"/>
        <v>0</v>
      </c>
    </row>
    <row r="40" spans="1:8">
      <c r="A40" s="139" t="s">
        <v>53</v>
      </c>
      <c r="B40" s="120">
        <f>B41+B46+B47+B48+B45</f>
        <v>1855943</v>
      </c>
      <c r="C40" s="120">
        <f>C41+C46+C47+C48+C45</f>
        <v>1857297</v>
      </c>
      <c r="D40" s="156">
        <f t="shared" si="0"/>
        <v>1354</v>
      </c>
      <c r="E40" s="117" t="s">
        <v>67</v>
      </c>
      <c r="F40" s="129">
        <f>'F15'!J13</f>
        <v>10</v>
      </c>
      <c r="G40" s="129">
        <f>'F15'!K13</f>
        <v>10</v>
      </c>
      <c r="H40" s="158">
        <f t="shared" si="1"/>
        <v>0</v>
      </c>
    </row>
    <row r="41" spans="1:8">
      <c r="A41" s="146" t="s">
        <v>55</v>
      </c>
      <c r="B41" s="122">
        <f>SUM(B42:B44)</f>
        <v>1166078</v>
      </c>
      <c r="C41" s="122">
        <f>SUM(C42:C44)</f>
        <v>1167430</v>
      </c>
      <c r="D41" s="158">
        <f t="shared" si="0"/>
        <v>1352</v>
      </c>
      <c r="E41" s="117" t="s">
        <v>903</v>
      </c>
      <c r="F41" s="129">
        <f>'F15'!J14</f>
        <v>1567</v>
      </c>
      <c r="G41" s="129">
        <f>'F15'!K14</f>
        <v>1566</v>
      </c>
      <c r="H41" s="158"/>
    </row>
    <row r="42" spans="1:8">
      <c r="A42" s="117" t="s">
        <v>57</v>
      </c>
      <c r="B42" s="122">
        <f>'F8'!D32</f>
        <v>78545</v>
      </c>
      <c r="C42" s="122">
        <f>'F8'!E32</f>
        <v>78545</v>
      </c>
      <c r="D42" s="158">
        <f t="shared" si="0"/>
        <v>0</v>
      </c>
      <c r="E42" s="139" t="s">
        <v>54</v>
      </c>
      <c r="F42" s="127">
        <f>SUM(F43,F44,F46,F47,F48)</f>
        <v>709598</v>
      </c>
      <c r="G42" s="127">
        <f>SUM(G43,G44,G46,G47,G48)</f>
        <v>710952</v>
      </c>
      <c r="H42" s="158">
        <f t="shared" si="1"/>
        <v>1354</v>
      </c>
    </row>
    <row r="43" spans="1:8">
      <c r="A43" s="117" t="s">
        <v>59</v>
      </c>
      <c r="B43" s="122">
        <f>'F8'!D33</f>
        <v>227878</v>
      </c>
      <c r="C43" s="122">
        <f>'F8'!E33</f>
        <v>227878</v>
      </c>
      <c r="D43" s="158">
        <f t="shared" si="0"/>
        <v>0</v>
      </c>
      <c r="E43" s="117" t="s">
        <v>208</v>
      </c>
      <c r="F43" s="129">
        <f>'F8'!J32+'F15'!J16</f>
        <v>133037</v>
      </c>
      <c r="G43" s="129">
        <f>'F8'!K32+'F15'!K16</f>
        <v>133038</v>
      </c>
      <c r="H43" s="158"/>
    </row>
    <row r="44" spans="1:8">
      <c r="A44" s="117" t="s">
        <v>61</v>
      </c>
      <c r="B44" s="122">
        <f>'F8'!D34+'F15'!D17+'F18'!D14</f>
        <v>859655</v>
      </c>
      <c r="C44" s="122">
        <f>'F8'!E34+'F15'!E17+'F18'!E14</f>
        <v>861007</v>
      </c>
      <c r="D44" s="158">
        <f t="shared" si="0"/>
        <v>1352</v>
      </c>
      <c r="E44" s="117" t="s">
        <v>56</v>
      </c>
      <c r="F44" s="129">
        <f>F45</f>
        <v>82225</v>
      </c>
      <c r="G44" s="129">
        <f>SUM(G45)</f>
        <v>82369</v>
      </c>
      <c r="H44" s="156">
        <f>G44-F44</f>
        <v>144</v>
      </c>
    </row>
    <row r="45" spans="1:8">
      <c r="A45" s="117" t="s">
        <v>207</v>
      </c>
      <c r="B45" s="122">
        <f>'F8'!D35+'F15'!D18</f>
        <v>15078</v>
      </c>
      <c r="C45" s="122">
        <f>'F8'!E35+'F15'!E18</f>
        <v>15080</v>
      </c>
      <c r="D45" s="158">
        <f t="shared" si="0"/>
        <v>2</v>
      </c>
      <c r="E45" s="117" t="s">
        <v>58</v>
      </c>
      <c r="F45" s="129">
        <f>'F8'!J35+'F15'!J17</f>
        <v>82225</v>
      </c>
      <c r="G45" s="129">
        <f>'F8'!K35+'F15'!K17</f>
        <v>82369</v>
      </c>
      <c r="H45" s="158">
        <f t="shared" si="1"/>
        <v>144</v>
      </c>
    </row>
    <row r="46" spans="1:8">
      <c r="A46" s="117" t="s">
        <v>63</v>
      </c>
      <c r="B46" s="122">
        <f>'F8'!D36+'F15'!D19</f>
        <v>448000</v>
      </c>
      <c r="C46" s="122">
        <f>'F8'!E36+'F15'!E19</f>
        <v>448000</v>
      </c>
      <c r="D46" s="158">
        <f t="shared" si="0"/>
        <v>0</v>
      </c>
      <c r="E46" s="117" t="s">
        <v>564</v>
      </c>
      <c r="F46" s="129">
        <f>'F8'!J36+'F15'!J18</f>
        <v>260116</v>
      </c>
      <c r="G46" s="129">
        <f>'F8'!K36+'F15'!K18</f>
        <v>260116</v>
      </c>
      <c r="H46" s="158">
        <f t="shared" si="1"/>
        <v>0</v>
      </c>
    </row>
    <row r="47" spans="1:8">
      <c r="A47" s="147" t="s">
        <v>65</v>
      </c>
      <c r="B47" s="122">
        <f>'F8'!D37</f>
        <v>93222</v>
      </c>
      <c r="C47" s="122">
        <f>'F8'!E37</f>
        <v>93222</v>
      </c>
      <c r="D47" s="158">
        <f t="shared" si="0"/>
        <v>0</v>
      </c>
      <c r="E47" s="117" t="s">
        <v>62</v>
      </c>
      <c r="F47" s="129">
        <f>'F8'!J37</f>
        <v>121892</v>
      </c>
      <c r="G47" s="129">
        <f>'F8'!K37</f>
        <v>121846</v>
      </c>
      <c r="H47" s="158">
        <f t="shared" si="1"/>
        <v>-46</v>
      </c>
    </row>
    <row r="48" spans="1:8">
      <c r="A48" s="117" t="s">
        <v>905</v>
      </c>
      <c r="B48" s="122">
        <f>'F8'!D39+'F15'!D20+'F18'!D15</f>
        <v>133565</v>
      </c>
      <c r="C48" s="122">
        <f>'F8'!E39+'F15'!E20+'F18'!E15</f>
        <v>133565</v>
      </c>
      <c r="D48" s="158">
        <f t="shared" si="0"/>
        <v>0</v>
      </c>
      <c r="E48" s="117" t="s">
        <v>906</v>
      </c>
      <c r="F48" s="129">
        <f>'F8'!J38+'F15'!J20+'F18'!J15</f>
        <v>112328</v>
      </c>
      <c r="G48" s="129">
        <f>'F8'!K38+'F15'!K20+'F18'!K15</f>
        <v>113583</v>
      </c>
      <c r="H48" s="158">
        <f t="shared" si="1"/>
        <v>1255</v>
      </c>
    </row>
    <row r="49" spans="2:7">
      <c r="B49" s="124"/>
    </row>
    <row r="51" spans="2:7">
      <c r="C51" s="124"/>
      <c r="F51" s="124"/>
      <c r="G51" s="124"/>
    </row>
    <row r="52" spans="2:7">
      <c r="C52" s="124"/>
    </row>
    <row r="55" spans="2:7">
      <c r="C55" s="124"/>
    </row>
  </sheetData>
  <mergeCells count="5">
    <mergeCell ref="A1:H1"/>
    <mergeCell ref="C2:E2"/>
    <mergeCell ref="G2:H2"/>
    <mergeCell ref="A3:D3"/>
    <mergeCell ref="E3:H3"/>
  </mergeCells>
  <phoneticPr fontId="3" type="noConversion"/>
  <printOptions horizontalCentered="1"/>
  <pageMargins left="0.56000000000000005" right="0.53" top="0.74803149606299213" bottom="0.74803149606299213" header="0.31496062992125984" footer="0.31496062992125984"/>
  <pageSetup paperSize="9" firstPageNumber="7" orientation="portrait" useFirstPageNumber="1"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24</vt:i4>
      </vt:variant>
      <vt:variant>
        <vt:lpstr>命名范围</vt:lpstr>
      </vt:variant>
      <vt:variant>
        <vt:i4>24</vt:i4>
      </vt:variant>
    </vt:vector>
  </HeadingPairs>
  <TitlesOfParts>
    <vt:vector size="48" baseType="lpstr">
      <vt:lpstr>封面</vt:lpstr>
      <vt:lpstr>目录</vt:lpstr>
      <vt:lpstr>F1</vt:lpstr>
      <vt:lpstr>F2</vt:lpstr>
      <vt:lpstr>F3</vt:lpstr>
      <vt:lpstr>F4</vt:lpstr>
      <vt:lpstr>F5</vt:lpstr>
      <vt:lpstr>F6</vt:lpstr>
      <vt:lpstr>F7</vt:lpstr>
      <vt:lpstr>F8</vt:lpstr>
      <vt:lpstr>F9</vt:lpstr>
      <vt:lpstr>F10</vt:lpstr>
      <vt:lpstr>F11</vt:lpstr>
      <vt:lpstr>F12</vt:lpstr>
      <vt:lpstr>F13</vt:lpstr>
      <vt:lpstr>F14</vt:lpstr>
      <vt:lpstr>F15</vt:lpstr>
      <vt:lpstr>F16</vt:lpstr>
      <vt:lpstr>F17</vt:lpstr>
      <vt:lpstr>F18</vt:lpstr>
      <vt:lpstr>F19</vt:lpstr>
      <vt:lpstr>F20</vt:lpstr>
      <vt:lpstr>F21</vt:lpstr>
      <vt:lpstr>F22</vt:lpstr>
      <vt:lpstr>'F15'!Print_Area</vt:lpstr>
      <vt:lpstr>'F18'!Print_Area</vt:lpstr>
      <vt:lpstr>'F19'!Print_Area</vt:lpstr>
      <vt:lpstr>'F2'!Print_Area</vt:lpstr>
      <vt:lpstr>'F3'!Print_Area</vt:lpstr>
      <vt:lpstr>'F4'!Print_Area</vt:lpstr>
      <vt:lpstr>'F8'!Print_Area</vt:lpstr>
      <vt:lpstr>'F10'!Print_Titles</vt:lpstr>
      <vt:lpstr>'F11'!Print_Titles</vt:lpstr>
      <vt:lpstr>'F12'!Print_Titles</vt:lpstr>
      <vt:lpstr>'F13'!Print_Titles</vt:lpstr>
      <vt:lpstr>'F14'!Print_Titles</vt:lpstr>
      <vt:lpstr>'F15'!Print_Titles</vt:lpstr>
      <vt:lpstr>'F16'!Print_Titles</vt:lpstr>
      <vt:lpstr>'F17'!Print_Titles</vt:lpstr>
      <vt:lpstr>'F18'!Print_Titles</vt:lpstr>
      <vt:lpstr>'F19'!Print_Titles</vt:lpstr>
      <vt:lpstr>'F2'!Print_Titles</vt:lpstr>
      <vt:lpstr>'F21'!Print_Titles</vt:lpstr>
      <vt:lpstr>'F3'!Print_Titles</vt:lpstr>
      <vt:lpstr>'F4'!Print_Titles</vt:lpstr>
      <vt:lpstr>'F5'!Print_Titles</vt:lpstr>
      <vt:lpstr>'F8'!Print_Titles</vt:lpstr>
      <vt:lpstr>'F9'!Print_Titles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段学亚</dc:creator>
  <cp:lastModifiedBy>刘定杰</cp:lastModifiedBy>
  <cp:lastPrinted>2022-09-14T01:51:05Z</cp:lastPrinted>
  <dcterms:created xsi:type="dcterms:W3CDTF">2017-07-04T02:20:36Z</dcterms:created>
  <dcterms:modified xsi:type="dcterms:W3CDTF">2025-04-18T07:07:42Z</dcterms:modified>
</cp:coreProperties>
</file>