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tabRatio="791" firstSheet="33" activeTab="40"/>
  </bookViews>
  <sheets>
    <sheet name="封面" sheetId="74" r:id="rId1"/>
    <sheet name="目录" sheetId="75" r:id="rId2"/>
    <sheet name="01-2022全区收入" sheetId="57" r:id="rId3"/>
    <sheet name="02-2022全区支出" sheetId="58" r:id="rId4"/>
    <sheet name="03-2022公共全区" sheetId="76" r:id="rId5"/>
    <sheet name="04-2022公共区级 " sheetId="26" r:id="rId6"/>
    <sheet name="05-2022公共本级支出功能科目" sheetId="82" r:id="rId7"/>
    <sheet name="06-2022公共线下 " sheetId="32" r:id="rId8"/>
    <sheet name="07-2022转移支付分地区" sheetId="59" r:id="rId9"/>
    <sheet name="08-2022转移支付分项目" sheetId="60" r:id="rId10"/>
    <sheet name="09-2022基金全区" sheetId="77" r:id="rId11"/>
    <sheet name="10-2022基金区级" sheetId="33" r:id="rId12"/>
    <sheet name="11-基金支出" sheetId="83" r:id="rId13"/>
    <sheet name="12-2022基金转移支付" sheetId="62" r:id="rId14"/>
    <sheet name="13-2022全区国资 " sheetId="78" r:id="rId15"/>
    <sheet name="14-2022区级国资 " sheetId="48" r:id="rId16"/>
    <sheet name="15-2022社保执行" sheetId="21" r:id="rId17"/>
    <sheet name="16-2023全区收入" sheetId="72" r:id="rId18"/>
    <sheet name="17-2023全区支出" sheetId="73" r:id="rId19"/>
    <sheet name="18-2023全区公共" sheetId="71" r:id="rId20"/>
    <sheet name="19-2023区级公共 " sheetId="79" r:id="rId21"/>
    <sheet name="20-公共本级支出" sheetId="84" r:id="rId22"/>
    <sheet name="21-公共基本和项目" sheetId="85" r:id="rId23"/>
    <sheet name="22-公共本级基本支出经济科目" sheetId="86" r:id="rId24"/>
    <sheet name="23-2023公共线下" sheetId="29" r:id="rId25"/>
    <sheet name="24-2023转移支付分地区" sheetId="53" r:id="rId26"/>
    <sheet name="25-2023转移支付分项目" sheetId="54" r:id="rId27"/>
    <sheet name="26-2023全区基金" sheetId="35" r:id="rId28"/>
    <sheet name="27-2023区级基金" sheetId="80" r:id="rId29"/>
    <sheet name="28-基金本级支出" sheetId="87" r:id="rId30"/>
    <sheet name="29-2023基金转移支付" sheetId="61" r:id="rId31"/>
    <sheet name="30-2023全区国资" sheetId="49" r:id="rId32"/>
    <sheet name="31-2023区级国资 " sheetId="81" r:id="rId33"/>
    <sheet name="32-2023社保" sheetId="11" r:id="rId34"/>
    <sheet name="33-2022债务限额、余额" sheetId="65" r:id="rId35"/>
    <sheet name="34-2022、2023一般债务余额" sheetId="66" r:id="rId36"/>
    <sheet name="35-2022、2023专项债务余额" sheetId="67" r:id="rId37"/>
    <sheet name="36-债务还本付息" sheetId="68" r:id="rId38"/>
    <sheet name="三公经费" sheetId="88" r:id="rId39"/>
    <sheet name="重大项目" sheetId="89" r:id="rId40"/>
    <sheet name="重大政策" sheetId="90" r:id="rId41"/>
  </sheets>
  <definedNames>
    <definedName name="_xlnm._FilterDatabase" localSheetId="9" hidden="1">'08-2022转移支付分项目'!$A$6:$C$971</definedName>
    <definedName name="_xlnm._FilterDatabase" localSheetId="21" hidden="1">'20-公共本级支出'!$B$6:$B$547</definedName>
    <definedName name="_xlnm._FilterDatabase" localSheetId="26" hidden="1">'25-2023转移支付分项目'!$A$6:$B$373</definedName>
    <definedName name="fa" localSheetId="4">#REF!</definedName>
    <definedName name="fa" localSheetId="9">#REF!</definedName>
    <definedName name="fa" localSheetId="10">#REF!</definedName>
    <definedName name="fa" localSheetId="13">#REF!</definedName>
    <definedName name="fa" localSheetId="14">#REF!</definedName>
    <definedName name="fa" localSheetId="17">#REF!</definedName>
    <definedName name="fa" localSheetId="18">#REF!</definedName>
    <definedName name="fa" localSheetId="20">#REF!</definedName>
    <definedName name="fa" localSheetId="26">#REF!</definedName>
    <definedName name="fa" localSheetId="28">#REF!</definedName>
    <definedName name="fa" localSheetId="30">#REF!</definedName>
    <definedName name="fa" localSheetId="32">#REF!</definedName>
    <definedName name="fa">#REF!</definedName>
    <definedName name="_xlnm.Print_Area" localSheetId="2">'01-2022全区收入'!$A$1:$C$37</definedName>
    <definedName name="_xlnm.Print_Area" localSheetId="3">'02-2022全区支出'!$A$1:$C$35</definedName>
    <definedName name="_xlnm.Print_Area" localSheetId="4">'03-2022公共全区'!$A$1:$J$40</definedName>
    <definedName name="_xlnm.Print_Area" localSheetId="5">'04-2022公共区级 '!$A$1:$J$41</definedName>
    <definedName name="_xlnm.Print_Area" localSheetId="7">'06-2022公共线下 '!$A$1:$D$50</definedName>
    <definedName name="_xlnm.Print_Area" localSheetId="8">'07-2022转移支付分地区'!$A$1:$C$17</definedName>
    <definedName name="_xlnm.Print_Area" localSheetId="10">'09-2022基金全区'!$A$1:$J$27</definedName>
    <definedName name="_xlnm.Print_Area" localSheetId="11">'10-2022基金区级'!$A$1:$K$28</definedName>
    <definedName name="_xlnm.Print_Area" localSheetId="14">'13-2022全区国资 '!$A$1:$K$24</definedName>
    <definedName name="_xlnm.Print_Area" localSheetId="15">'14-2022区级国资 '!$A$1:$K$24</definedName>
    <definedName name="_xlnm.Print_Area" localSheetId="16">'15-2022社保执行'!$A$1:$N$17</definedName>
    <definedName name="_xlnm.Print_Area" localSheetId="17">'16-2023全区收入'!$A$1:$C$37</definedName>
    <definedName name="_xlnm.Print_Area" localSheetId="18">'17-2023全区支出'!$A$1:$D$33</definedName>
    <definedName name="_xlnm.Print_Area" localSheetId="19">'18-2023全区公共'!$A$1:$F$40</definedName>
    <definedName name="_xlnm.Print_Area" localSheetId="20">'19-2023区级公共 '!$A$1:$F$41</definedName>
    <definedName name="_xlnm.Print_Area" localSheetId="24">'23-2023公共线下'!$A$1:$D$43</definedName>
    <definedName name="_xlnm.Print_Area" localSheetId="25">'24-2023转移支付分地区'!$A$1:$B$17</definedName>
    <definedName name="_xlnm.Print_Area" localSheetId="37">'36-债务还本付息'!$A$1:$D$26</definedName>
    <definedName name="_xlnm.Print_Area" localSheetId="1">目录!$B$1:$B$42</definedName>
    <definedName name="_xlnm.Print_Titles" localSheetId="4">'03-2022公共全区'!$2:$4</definedName>
    <definedName name="_xlnm.Print_Titles" localSheetId="5">'04-2022公共区级 '!$2:$4</definedName>
    <definedName name="_xlnm.Print_Titles" localSheetId="6">'05-2022公共本级支出功能科目'!$1:$6</definedName>
    <definedName name="_xlnm.Print_Titles" localSheetId="7">'06-2022公共线下 '!$2:$4</definedName>
    <definedName name="_xlnm.Print_Titles" localSheetId="8">'07-2022转移支付分地区'!$2:$7</definedName>
    <definedName name="_xlnm.Print_Titles" localSheetId="9">'08-2022转移支付分项目'!$1:$5</definedName>
    <definedName name="_xlnm.Print_Titles" localSheetId="10">'09-2022基金全区'!$1:$4</definedName>
    <definedName name="_xlnm.Print_Titles" localSheetId="11">'10-2022基金区级'!$1:$4</definedName>
    <definedName name="_xlnm.Print_Titles" localSheetId="13">'12-2022基金转移支付'!$1:$5</definedName>
    <definedName name="_xlnm.Print_Titles" localSheetId="24">'23-2023公共线下'!$1:$4</definedName>
    <definedName name="_xlnm.Print_Titles" localSheetId="25">'24-2023转移支付分地区'!$2:$5</definedName>
    <definedName name="_xlnm.Print_Titles" localSheetId="26">'25-2023转移支付分项目'!$1:$5</definedName>
    <definedName name="_xlnm.Print_Titles" localSheetId="29">'28-基金本级支出'!$1:$5</definedName>
    <definedName name="_xlnm.Print_Titles" localSheetId="39">重大项目!$1:$4</definedName>
    <definedName name="_xlnm.Print_Titles" localSheetId="40">重大政策!$1:$4</definedName>
    <definedName name="地区名称" localSheetId="4">#REF!</definedName>
    <definedName name="地区名称" localSheetId="5">#REF!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30">#REF!</definedName>
    <definedName name="地区名称" localSheetId="31">#REF!</definedName>
    <definedName name="地区名称" localSheetId="32">#REF!</definedName>
    <definedName name="地区名称">#REF!</definedName>
    <definedName name="区级国资" localSheetId="20">#REF!</definedName>
    <definedName name="区级国资" localSheetId="28">#REF!</definedName>
    <definedName name="区级国资" localSheetId="32">#REF!</definedName>
    <definedName name="区级国资">#REF!</definedName>
  </definedNames>
  <calcPr calcId="144525"/>
</workbook>
</file>

<file path=xl/sharedStrings.xml><?xml version="1.0" encoding="utf-8"?>
<sst xmlns="http://schemas.openxmlformats.org/spreadsheetml/2006/main" count="4214" uniqueCount="1704">
  <si>
    <t>附件</t>
  </si>
  <si>
    <t>重庆市渝北区2022年预算执行情况和
2023年财政预算</t>
  </si>
  <si>
    <t>目    录</t>
  </si>
  <si>
    <t>一、2022年预算执行</t>
  </si>
  <si>
    <t>1、一般公共预算</t>
  </si>
  <si>
    <t>表1：2022年全区财政预算收入执行表</t>
  </si>
  <si>
    <t>表2：2022年全区财政预算支出执行表</t>
  </si>
  <si>
    <t>表3：2022年全区一般公共预算收支执行表</t>
  </si>
  <si>
    <t>表4：2022年区级一般公共预算收支执行表</t>
  </si>
  <si>
    <t>表5：2022年区级一般公共预算支出执行表（按功能分类科目）</t>
  </si>
  <si>
    <t>表6：2022年区级一般公共预算转移支付收支执行表</t>
  </si>
  <si>
    <t>表7：2022年区级一般公共预算一般转移支付支出执行表（分地区）</t>
  </si>
  <si>
    <t>表8：2022年区级一般公共预算专项转移支付支出执行表 （分地区分项目）</t>
  </si>
  <si>
    <t>2、政府性基金预算</t>
  </si>
  <si>
    <t>表9：2022年全区政府性基金预算收支执行表</t>
  </si>
  <si>
    <t>表10：2022年区级政府性基金预算收支执行表</t>
  </si>
  <si>
    <t>表11：2022年区级政府性基金预算支出执行表（按功能分类科目）</t>
  </si>
  <si>
    <t>表12：2022年区级政府性基金预算转移支付收支执行表 （分地区分项目）</t>
  </si>
  <si>
    <t>3、国有资本经营预算</t>
  </si>
  <si>
    <t>表13：2022年全区国有资本经营预算收支执行表</t>
  </si>
  <si>
    <t>表14：2022年区级国有资本经营预算收支执行表</t>
  </si>
  <si>
    <t>4、社会保险基金预算</t>
  </si>
  <si>
    <t>表15：2022年全区社会保险基金预算收支执行表</t>
  </si>
  <si>
    <t>二、2023年预算安排</t>
  </si>
  <si>
    <t>表16：2023年全区财政预算收入执行表</t>
  </si>
  <si>
    <t>表17：2023年全区财政预算支出执行表</t>
  </si>
  <si>
    <t>表18：2023年全区一般公共预算收支预算表</t>
  </si>
  <si>
    <t xml:space="preserve">表19：2023年区级一般公共预算收支预算表 </t>
  </si>
  <si>
    <t>表20：2023年区级一般公共预算支出预算表（按功能分类科目）</t>
  </si>
  <si>
    <t>表21：2023年区级一般公共预算支出预算表（按功能分类科目的基本支出和项目支出）</t>
  </si>
  <si>
    <t>表22：2023年区级一般公共预算基本支出预算表（按经济分类科目）</t>
  </si>
  <si>
    <t>表23：2023年区级一般公共预算转移支付收支预算表</t>
  </si>
  <si>
    <t>表24：2023年区级一般公共预算一般转移支付支出预算表 （分地区）</t>
  </si>
  <si>
    <t>表25：2023年区级一般公共预算专项转移支付支出预算表（分地区分项目）</t>
  </si>
  <si>
    <t>表26：2023年全区政府性基金预算收支预算表</t>
  </si>
  <si>
    <t>表27：2023年区级政府性基金预算收支预算表</t>
  </si>
  <si>
    <t>表28：2023年区级政府性基金预算支出预算表 （按功能分类科目）</t>
  </si>
  <si>
    <t>表29：2023年区级政府性基金预算转移支付收支预算表</t>
  </si>
  <si>
    <t>表30：2023年全区国有资本经营预算收支预算表</t>
  </si>
  <si>
    <t>表31：2023年区级国有资本经营预算收支预算表</t>
  </si>
  <si>
    <t>表32：2023年全区社会保险基金预算收支预算表</t>
  </si>
  <si>
    <t>三、债务情况</t>
  </si>
  <si>
    <t>表33：渝北区2022年地方政府债务限额及余额情况表</t>
  </si>
  <si>
    <t>表34：渝北区2022年和2023年地方政府一般债务余额情况表</t>
  </si>
  <si>
    <t>表35：渝北区2022年和2023年地方政府专项债务余额情况表</t>
  </si>
  <si>
    <t>表36：渝北区地方政府债券发行及还本付息情况表</t>
  </si>
  <si>
    <t>表1</t>
  </si>
  <si>
    <t>2022年全区财政预算收入执行表</t>
  </si>
  <si>
    <t>单位：万元</t>
  </si>
  <si>
    <t>收      入</t>
  </si>
  <si>
    <t>执行数</t>
  </si>
  <si>
    <t>增长%</t>
  </si>
  <si>
    <t>收入总计</t>
  </si>
  <si>
    <t>一、一般公共预算收入</t>
  </si>
  <si>
    <t>税收收入</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</si>
  <si>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</si>
  <si>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</si>
  <si>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</si>
  <si>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</si>
  <si>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</si>
  <si>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</si>
  <si>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</si>
  <si>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</si>
  <si>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</si>
  <si>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</si>
  <si>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</si>
  <si>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</si>
  <si>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</si>
  <si>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非税收入</t>
  </si>
  <si>
    <t>专项收入</t>
  </si>
  <si>
    <t>行政事业性收费收入</t>
  </si>
  <si>
    <t>罚没收入</t>
  </si>
  <si>
    <t>国有资源(资产)有偿使用收入</t>
  </si>
  <si>
    <t>捐赠收入</t>
  </si>
  <si>
    <t>政府住房基金收入</t>
  </si>
  <si>
    <t>其他收入</t>
  </si>
  <si>
    <t>二、政府性基金预算收入</t>
  </si>
  <si>
    <t>三、国有资本经营预算收入</t>
  </si>
  <si>
    <t>四、上级补助收入</t>
  </si>
  <si>
    <t>税收返还</t>
  </si>
  <si>
    <t>一般性转移支付收入</t>
  </si>
  <si>
    <t>专项转移支付收入</t>
  </si>
  <si>
    <t>五、债务转贷收入</t>
  </si>
  <si>
    <t>六、动用预算稳定调节基金</t>
  </si>
  <si>
    <t>七、上年结转</t>
  </si>
  <si>
    <t>注：由于四舍五入因素，部分分项合计与总数可能略有差异，下同。</t>
  </si>
  <si>
    <t>表2</t>
  </si>
  <si>
    <t>2022年全区财政预算支出执行表</t>
  </si>
  <si>
    <t>支出</t>
  </si>
  <si>
    <t>支出总计</t>
  </si>
  <si>
    <t>一、一般公共预算支出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</si>
  <si>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</si>
  <si>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</si>
  <si>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</si>
  <si>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</si>
  <si>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</si>
  <si>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</si>
  <si>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</si>
  <si>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</si>
  <si>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</si>
  <si>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</si>
  <si>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</si>
  <si>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</si>
  <si>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资源勘探电力信息等支出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</si>
  <si>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</si>
  <si>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</si>
  <si>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</si>
  <si>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</si>
  <si>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</si>
  <si>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</si>
  <si>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</si>
  <si>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</si>
  <si>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</si>
  <si>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</si>
  <si>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</si>
  <si>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</si>
  <si>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四、上解上级支出</t>
  </si>
  <si>
    <t>五、债务还本支出</t>
  </si>
  <si>
    <t>六、安排预算稳定调节基金</t>
  </si>
  <si>
    <t>七、结转下年</t>
  </si>
  <si>
    <t>表3</t>
  </si>
  <si>
    <t>2022年全区一般公共预算收支执行表</t>
  </si>
  <si>
    <t>年初预算</t>
  </si>
  <si>
    <t>调整
预算数</t>
  </si>
  <si>
    <t>执行数比
上年决算
数增长%</t>
  </si>
  <si>
    <t>支      出</t>
  </si>
  <si>
    <t>总  计</t>
  </si>
  <si>
    <t>本级收入合计</t>
  </si>
  <si>
    <t>本级支出合计</t>
  </si>
  <si>
    <t>一、税收收入</t>
  </si>
  <si>
    <t xml:space="preserve">    一般公共服务支出</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</si>
  <si>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</si>
  <si>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</si>
  <si>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</si>
  <si>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</si>
  <si>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</si>
  <si>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</si>
  <si>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</si>
  <si>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预备费</t>
  </si>
  <si>
    <t xml:space="preserve">    其他收入</t>
  </si>
  <si>
    <t>转移性收入合计</t>
  </si>
  <si>
    <t>转移性支出合计</t>
  </si>
  <si>
    <t>一、上级补助收入</t>
  </si>
  <si>
    <t>一、上解上级支出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</si>
  <si>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</si>
  <si>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</si>
  <si>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</si>
  <si>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</si>
  <si>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</si>
  <si>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</si>
  <si>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</si>
  <si>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</si>
  <si>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</si>
  <si>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五、结转下年</t>
  </si>
  <si>
    <t xml:space="preserve">    地方政府外债借款收入</t>
  </si>
  <si>
    <t>六、调出资金</t>
  </si>
  <si>
    <t>六、上年结转</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</si>
  <si>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</si>
  <si>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表4</t>
  </si>
  <si>
    <t>2022年区级一般公共预算收支执行表</t>
  </si>
  <si>
    <t>二、下级上解收入</t>
  </si>
  <si>
    <t>二、补助下级支出</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</si>
  <si>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</si>
  <si>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表5</t>
  </si>
  <si>
    <t>2022年区级一般公共预算支出执行表</t>
  </si>
  <si>
    <t>（按功能分类科目）</t>
  </si>
  <si>
    <t>支        出</t>
  </si>
  <si>
    <r>
      <rPr>
        <sz val="10"/>
        <rFont val="黑体"/>
        <charset val="134"/>
      </rPr>
      <t>执行数</t>
    </r>
  </si>
  <si>
    <t>本级支出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</si>
  <si>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</si>
  <si>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</si>
  <si>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</si>
  <si>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</si>
  <si>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</si>
  <si>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</si>
  <si>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</si>
  <si>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</si>
  <si>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</si>
  <si>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</si>
  <si>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</si>
  <si>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</si>
  <si>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</si>
  <si>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</si>
  <si>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</si>
  <si>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</si>
  <si>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</si>
  <si>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专项服务</t>
  </si>
  <si>
    <t xml:space="preserve">    政务公开审批</t>
  </si>
  <si>
    <t xml:space="preserve">    信访事务</t>
  </si>
  <si>
    <t xml:space="preserve">    其他政府办公厅(室)及相关机构事务支出</t>
  </si>
  <si>
    <t xml:space="preserve">  发展与改革事务</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</si>
  <si>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</si>
  <si>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</si>
  <si>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</si>
  <si>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</si>
  <si>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</si>
  <si>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</si>
  <si>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</si>
  <si>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</si>
  <si>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</si>
  <si>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</si>
  <si>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</si>
  <si>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</si>
  <si>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</si>
  <si>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</si>
  <si>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</si>
  <si>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</si>
  <si>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</si>
  <si>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</si>
  <si>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</si>
  <si>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</si>
  <si>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</si>
  <si>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</si>
  <si>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</si>
  <si>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</si>
  <si>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</si>
  <si>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</si>
  <si>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</si>
  <si>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</si>
  <si>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</si>
  <si>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</si>
  <si>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</si>
  <si>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</si>
  <si>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</si>
  <si>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</si>
  <si>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</si>
  <si>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</si>
  <si>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</si>
  <si>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</si>
  <si>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</si>
  <si>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</si>
  <si>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</si>
  <si>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</si>
  <si>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</si>
  <si>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</si>
  <si>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</si>
  <si>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市场主体管理</t>
  </si>
  <si>
    <t xml:space="preserve">    市场秩序执法</t>
  </si>
  <si>
    <t xml:space="preserve">    质量基础</t>
  </si>
  <si>
    <t xml:space="preserve">    食品安全监管</t>
  </si>
  <si>
    <t xml:space="preserve">    其他市场监督管理事务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</si>
  <si>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</si>
  <si>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</si>
  <si>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</si>
  <si>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</si>
  <si>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</si>
  <si>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民兵</t>
  </si>
  <si>
    <t xml:space="preserve">    其他国防动员支出</t>
  </si>
  <si>
    <t xml:space="preserve">  公安</t>
  </si>
  <si>
    <t xml:space="preserve">    执法办案</t>
  </si>
  <si>
    <t xml:space="preserve">    其他公安支出</t>
  </si>
  <si>
    <t xml:space="preserve">  法院</t>
  </si>
  <si>
    <t xml:space="preserve">    案件审判</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</si>
  <si>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</si>
  <si>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</si>
  <si>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</si>
  <si>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</si>
  <si>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</si>
  <si>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</si>
  <si>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法治建设</t>
  </si>
  <si>
    <t xml:space="preserve">    其他司法支出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</si>
  <si>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</si>
  <si>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</si>
  <si>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</si>
  <si>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</si>
  <si>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</si>
  <si>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</si>
  <si>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</si>
  <si>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</si>
  <si>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</si>
  <si>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</si>
  <si>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</si>
  <si>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</si>
  <si>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</si>
  <si>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成人教育</t>
  </si>
  <si>
    <t xml:space="preserve">    成人初等教育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</si>
  <si>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</si>
  <si>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</si>
  <si>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</si>
  <si>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</si>
  <si>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</si>
  <si>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</si>
  <si>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</si>
  <si>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</si>
  <si>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培训支出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</si>
  <si>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</si>
  <si>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</si>
  <si>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</si>
  <si>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</si>
  <si>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</si>
  <si>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</si>
  <si>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</si>
  <si>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社会科学</t>
  </si>
  <si>
    <t xml:space="preserve">    社会科学研究</t>
  </si>
  <si>
    <t xml:space="preserve">    其他社会科学支出</t>
  </si>
  <si>
    <t xml:space="preserve">  科学技术普及</t>
  </si>
  <si>
    <t xml:space="preserve">    科普活动</t>
  </si>
  <si>
    <t xml:space="preserve">    青少年科技活动</t>
  </si>
  <si>
    <t xml:space="preserve">    其他科学技术普及支出</t>
  </si>
  <si>
    <t xml:space="preserve">  其他科学技术支出(款)</t>
  </si>
  <si>
    <t xml:space="preserve">    其他科学技术支出(项)</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</si>
  <si>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</si>
  <si>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</si>
  <si>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</si>
  <si>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</si>
  <si>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</si>
  <si>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</si>
  <si>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</si>
  <si>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</si>
  <si>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</si>
  <si>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</si>
  <si>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</si>
  <si>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</si>
  <si>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</si>
  <si>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</si>
  <si>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</si>
  <si>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体育训练</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</si>
  <si>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</si>
  <si>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</si>
  <si>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</si>
  <si>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</si>
  <si>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</si>
  <si>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</si>
  <si>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</si>
  <si>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传输发射</t>
  </si>
  <si>
    <t xml:space="preserve">    广播电视事务</t>
  </si>
  <si>
    <t xml:space="preserve">  其他文化旅游体育与传媒支出(款)</t>
  </si>
  <si>
    <t xml:space="preserve">    宣传文化发展专项支出</t>
  </si>
  <si>
    <t xml:space="preserve">    文化产业发展专项支出</t>
  </si>
  <si>
    <t xml:space="preserve">  人力资源和社会保障管理事务</t>
  </si>
  <si>
    <t xml:space="preserve">    劳动保障监察</t>
  </si>
  <si>
    <t xml:space="preserve">    就业管理事务</t>
  </si>
  <si>
    <t xml:space="preserve">    社会保险经办机构</t>
  </si>
  <si>
    <t xml:space="preserve">    劳动关系和维权</t>
  </si>
  <si>
    <t xml:space="preserve">    公共就业服务和职业技能鉴定机构</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</si>
  <si>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</si>
  <si>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</si>
  <si>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</si>
  <si>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</si>
  <si>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</si>
  <si>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</si>
  <si>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</si>
  <si>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</si>
  <si>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</si>
  <si>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</si>
  <si>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</si>
  <si>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</si>
  <si>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</si>
  <si>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</si>
  <si>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</si>
  <si>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</si>
  <si>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职业培训补贴</t>
  </si>
  <si>
    <t xml:space="preserve">    社会保险补贴</t>
  </si>
  <si>
    <t xml:space="preserve">    公益性岗位补贴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</si>
  <si>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</si>
  <si>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</si>
  <si>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</si>
  <si>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</si>
  <si>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</si>
  <si>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</si>
  <si>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</si>
  <si>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</si>
  <si>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</si>
  <si>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</si>
  <si>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</si>
  <si>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</si>
  <si>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</si>
  <si>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</si>
  <si>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</si>
  <si>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</si>
  <si>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</si>
  <si>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</si>
  <si>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</si>
  <si>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</si>
  <si>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</si>
  <si>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</si>
  <si>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</si>
  <si>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</si>
  <si>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</si>
  <si>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</si>
  <si>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</si>
  <si>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</si>
  <si>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</si>
  <si>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</si>
  <si>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</si>
  <si>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</si>
  <si>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</si>
  <si>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</si>
  <si>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</si>
  <si>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</si>
  <si>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</si>
  <si>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</si>
  <si>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</si>
  <si>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</si>
  <si>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</si>
  <si>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</si>
  <si>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</si>
  <si>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</si>
  <si>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</si>
  <si>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</si>
  <si>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</si>
  <si>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</si>
  <si>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</si>
  <si>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</si>
  <si>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</si>
  <si>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</si>
  <si>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</si>
  <si>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</si>
  <si>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</si>
  <si>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</si>
  <si>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</si>
  <si>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</si>
  <si>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</si>
  <si>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</si>
  <si>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</si>
  <si>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</si>
  <si>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</si>
  <si>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</si>
  <si>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</si>
  <si>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</si>
  <si>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</si>
  <si>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</si>
  <si>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</si>
  <si>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</si>
  <si>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</si>
  <si>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</si>
  <si>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</si>
  <si>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</si>
  <si>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</si>
  <si>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</si>
  <si>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</si>
  <si>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</si>
  <si>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</si>
  <si>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</si>
  <si>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</si>
  <si>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</si>
  <si>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</si>
  <si>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</si>
  <si>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</si>
  <si>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</si>
  <si>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</si>
  <si>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</si>
  <si>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</si>
  <si>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</si>
  <si>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</si>
  <si>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</si>
  <si>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</si>
  <si>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</si>
  <si>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</si>
  <si>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</si>
  <si>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</si>
  <si>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</si>
  <si>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</si>
  <si>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</si>
  <si>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</si>
  <si>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天然林保护</t>
  </si>
  <si>
    <t xml:space="preserve">    社会保险补助</t>
  </si>
  <si>
    <t xml:space="preserve">  退耕还林还草</t>
  </si>
  <si>
    <t xml:space="preserve">    退耕现金</t>
  </si>
  <si>
    <t xml:space="preserve">  污染减排</t>
  </si>
  <si>
    <t xml:space="preserve">    生态环境监测与信息</t>
  </si>
  <si>
    <t xml:space="preserve">    生态环境执法监察</t>
  </si>
  <si>
    <t xml:space="preserve">  其他节能环保支出(款)</t>
  </si>
  <si>
    <t xml:space="preserve">    其他节能环保支出(项)</t>
  </si>
  <si>
    <t xml:space="preserve">  城乡社区管理事务</t>
  </si>
  <si>
    <t xml:space="preserve">    城管执法</t>
  </si>
  <si>
    <t xml:space="preserve">    住宅建设与房地产市场监管</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</si>
  <si>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</si>
  <si>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</si>
  <si>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</si>
  <si>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</si>
  <si>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</si>
  <si>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</si>
  <si>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</si>
  <si>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</si>
  <si>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</si>
  <si>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</si>
  <si>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</si>
  <si>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</si>
  <si>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</si>
  <si>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</si>
  <si>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</si>
  <si>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</si>
  <si>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</si>
  <si>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</si>
  <si>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</si>
  <si>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农业生产发展</t>
  </si>
  <si>
    <t xml:space="preserve">    农村合作经济</t>
  </si>
  <si>
    <t xml:space="preserve">    农村社会事业</t>
  </si>
  <si>
    <t xml:space="preserve">    农业资源保护修复与利用</t>
  </si>
  <si>
    <t xml:space="preserve">    农村道路建设</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</si>
  <si>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</si>
  <si>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</si>
  <si>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</si>
  <si>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</si>
  <si>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</si>
  <si>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</si>
  <si>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</si>
  <si>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</si>
  <si>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</si>
  <si>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</si>
  <si>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</si>
  <si>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</si>
  <si>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</si>
  <si>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</si>
  <si>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</si>
  <si>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</si>
  <si>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</si>
  <si>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</si>
  <si>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</si>
  <si>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</si>
  <si>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</si>
  <si>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</si>
  <si>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</si>
  <si>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</si>
  <si>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江河湖库水系综合整治</t>
  </si>
  <si>
    <t xml:space="preserve">    水利安全监督</t>
  </si>
  <si>
    <t xml:space="preserve">    信息管理</t>
  </si>
  <si>
    <t xml:space="preserve">    农村人畜饮水</t>
  </si>
  <si>
    <t xml:space="preserve">    其他水利支出</t>
  </si>
  <si>
    <t xml:space="preserve">  巩固脱贫衔接乡村振兴</t>
  </si>
  <si>
    <t xml:space="preserve">    生产发展</t>
  </si>
  <si>
    <t xml:space="preserve">    社会发展</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</si>
  <si>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</si>
  <si>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</si>
  <si>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</si>
  <si>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</si>
  <si>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</si>
  <si>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</si>
  <si>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</si>
  <si>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</si>
  <si>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</si>
  <si>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</si>
  <si>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</si>
  <si>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</si>
  <si>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</si>
  <si>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</si>
  <si>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</si>
  <si>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铁路运输</t>
  </si>
  <si>
    <t xml:space="preserve">    其他铁路运输支出</t>
  </si>
  <si>
    <t xml:space="preserve">  民用航空运输</t>
  </si>
  <si>
    <t xml:space="preserve">    其他民用航空运输支出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</si>
  <si>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</si>
  <si>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</si>
  <si>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</si>
  <si>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</si>
  <si>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</si>
  <si>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</si>
  <si>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</si>
  <si>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</si>
  <si>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</si>
  <si>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</si>
  <si>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</si>
  <si>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</si>
  <si>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</si>
  <si>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</si>
  <si>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</si>
  <si>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</si>
  <si>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</si>
  <si>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</si>
  <si>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</si>
  <si>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</si>
  <si>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</si>
  <si>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</si>
  <si>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</si>
  <si>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</si>
  <si>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 xml:space="preserve">  金融部门行政支出</t>
  </si>
  <si>
    <t xml:space="preserve">  金融发展支出</t>
  </si>
  <si>
    <t xml:space="preserve">    其他金融发展支出</t>
  </si>
  <si>
    <t xml:space="preserve">  自然资源事务</t>
  </si>
  <si>
    <t xml:space="preserve">    土地资源储备支出</t>
  </si>
  <si>
    <t xml:space="preserve">    其他自然资源事务支出</t>
  </si>
  <si>
    <t xml:space="preserve">  气象事务</t>
  </si>
  <si>
    <t xml:space="preserve">    气象事业机构</t>
  </si>
  <si>
    <t xml:space="preserve">    气象服务</t>
  </si>
  <si>
    <t xml:space="preserve">  其他自然资源海洋气象等支出(款)</t>
  </si>
  <si>
    <t xml:space="preserve">    其他自然资源海洋气象等支出(项)</t>
  </si>
  <si>
    <t xml:space="preserve">  保障性安居工程支出</t>
  </si>
  <si>
    <t xml:space="preserve">    棚户区改造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</si>
  <si>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</si>
  <si>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</si>
  <si>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</si>
  <si>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</si>
  <si>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</si>
  <si>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</si>
  <si>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</si>
  <si>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</si>
  <si>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粮油储备</t>
  </si>
  <si>
    <t xml:space="preserve">    储备粮油补贴</t>
  </si>
  <si>
    <t xml:space="preserve">  重要商品储备</t>
  </si>
  <si>
    <t xml:space="preserve">    肉类储备</t>
  </si>
  <si>
    <t xml:space="preserve">    应急物资储备</t>
  </si>
  <si>
    <t xml:space="preserve">  应急管理事务</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</si>
  <si>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</si>
  <si>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</si>
  <si>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</si>
  <si>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</si>
  <si>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</si>
  <si>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</si>
  <si>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</si>
  <si>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</si>
  <si>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</si>
  <si>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</si>
  <si>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</si>
  <si>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</si>
  <si>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其他灾害防治及应急管理支出(款)</t>
  </si>
  <si>
    <t xml:space="preserve">    其他灾害防治及应急管理支出(项)</t>
  </si>
  <si>
    <t>其他支出(类)</t>
  </si>
  <si>
    <t xml:space="preserve">  其他支出(款)</t>
  </si>
  <si>
    <t xml:space="preserve">    其他支出(项)</t>
  </si>
  <si>
    <t xml:space="preserve">  地方政府一般债务付息支出</t>
  </si>
  <si>
    <t xml:space="preserve">    地方政府一般债券付息支出</t>
  </si>
  <si>
    <t xml:space="preserve">    地方政府向国际组织借款付息支出</t>
  </si>
  <si>
    <t xml:space="preserve">  地方政府一般债务发行费用支出</t>
  </si>
  <si>
    <t>注：本表详细反映2022年一般公共预算本级支出情况，按《预算法》要求细化到功能分类项级科目。</t>
  </si>
  <si>
    <t>表6</t>
  </si>
  <si>
    <t>2022年区级一般公共预算转移支付收支执行表</t>
  </si>
  <si>
    <t>收        入</t>
  </si>
  <si>
    <t>上级补助收入</t>
  </si>
  <si>
    <t>补助下级支出</t>
  </si>
  <si>
    <t>一、返还性收入</t>
  </si>
  <si>
    <t>一、一般性转移支付支出</t>
  </si>
  <si>
    <t>所得税基数返还</t>
  </si>
  <si>
    <t xml:space="preserve">       体制补助</t>
  </si>
  <si>
    <t>增值税返还</t>
  </si>
  <si>
    <t xml:space="preserve">       其他一般性转移支付</t>
  </si>
  <si>
    <t>消费税返还</t>
  </si>
  <si>
    <t>营改增基数返还</t>
  </si>
  <si>
    <t>二、一般性转移支付收入</t>
  </si>
  <si>
    <t>体制补助收入</t>
  </si>
  <si>
    <t>均衡性转移支付补助收入</t>
  </si>
  <si>
    <t>县级基本财力保障机制奖补资金收入</t>
  </si>
  <si>
    <t>欠发达地区转移支付</t>
  </si>
  <si>
    <t>固定数额补助收入</t>
  </si>
  <si>
    <t>结算补助收入</t>
  </si>
  <si>
    <t>共同财政事权转移支付</t>
  </si>
  <si>
    <t>一般公共服务共同财政事权转移支付收入</t>
  </si>
  <si>
    <t>公共安全共同财政事权转移支付收入</t>
  </si>
  <si>
    <t>教育共同财政事权转移支付收入</t>
  </si>
  <si>
    <t>科学技术共同财政事权转移支付收入</t>
  </si>
  <si>
    <t>社会保障和就业共同财政事权转移支付收入</t>
  </si>
  <si>
    <t>医疗卫生共同财政事权转移支付收入</t>
  </si>
  <si>
    <t>农林水共同财政事权转移支付收入</t>
  </si>
  <si>
    <t>住房保障共同财政事权转移支付</t>
  </si>
  <si>
    <t>节能环保共同财政事权转移支付收入</t>
  </si>
  <si>
    <t>文化旅游体育与传媒共同财政事权转移支付收入</t>
  </si>
  <si>
    <t>增值税留抵退税转移支付收入</t>
  </si>
  <si>
    <t>其他退税减税降费转移支付收入</t>
  </si>
  <si>
    <t>其他一般性转移支付收入</t>
  </si>
  <si>
    <t>三、专项转移支付收入</t>
  </si>
  <si>
    <t>二、专项转移支付支出</t>
  </si>
  <si>
    <t xml:space="preserve">       一般公共服务</t>
  </si>
  <si>
    <t>一般公共服务</t>
  </si>
  <si>
    <t xml:space="preserve">       国防</t>
  </si>
  <si>
    <t>公共安全</t>
  </si>
  <si>
    <t xml:space="preserve">       教育</t>
  </si>
  <si>
    <t>文化体育与传媒</t>
  </si>
  <si>
    <t xml:space="preserve">       科学技术</t>
  </si>
  <si>
    <t>社会保障和就业</t>
  </si>
  <si>
    <t xml:space="preserve">       文化旅游体育与传媒</t>
  </si>
  <si>
    <t>卫生健康</t>
  </si>
  <si>
    <t xml:space="preserve">       社会保障和就业</t>
  </si>
  <si>
    <t>节能环保</t>
  </si>
  <si>
    <t xml:space="preserve">       卫生健康</t>
  </si>
  <si>
    <t>城乡社区</t>
  </si>
  <si>
    <t xml:space="preserve">       节能环保</t>
  </si>
  <si>
    <t>农林水</t>
  </si>
  <si>
    <t xml:space="preserve">       城乡社区</t>
  </si>
  <si>
    <t>交通运输</t>
  </si>
  <si>
    <t xml:space="preserve">       农林水</t>
  </si>
  <si>
    <t>商业服务业等</t>
  </si>
  <si>
    <t xml:space="preserve">       交通运输</t>
  </si>
  <si>
    <t xml:space="preserve">       资源勘探信息等</t>
  </si>
  <si>
    <t>灾害防治及应急管理</t>
  </si>
  <si>
    <t xml:space="preserve">       商业服务业等</t>
  </si>
  <si>
    <t xml:space="preserve">       自然资源海洋气象等</t>
  </si>
  <si>
    <t xml:space="preserve">       住房保障</t>
  </si>
  <si>
    <t xml:space="preserve">       灾害防治及应急管理</t>
  </si>
  <si>
    <t xml:space="preserve">       其他收入</t>
  </si>
  <si>
    <t>注：本表详细反映2022年一般公共预算转移支付收入和转移支付支出情况。</t>
  </si>
  <si>
    <t>表7</t>
  </si>
  <si>
    <t xml:space="preserve">2022年区级一般公共预算一般转移支付支出执行表 </t>
  </si>
  <si>
    <t>（分地区）</t>
  </si>
  <si>
    <t>单位名称</t>
  </si>
  <si>
    <t>预算数</t>
  </si>
  <si>
    <t>合计</t>
  </si>
  <si>
    <t>玉峰山镇</t>
  </si>
  <si>
    <t>木耳镇</t>
  </si>
  <si>
    <t>古路镇</t>
  </si>
  <si>
    <t>兴隆镇</t>
  </si>
  <si>
    <t>茨竹镇</t>
  </si>
  <si>
    <t>大湾镇</t>
  </si>
  <si>
    <t>龙兴镇</t>
  </si>
  <si>
    <t>石船镇</t>
  </si>
  <si>
    <t>统景镇</t>
  </si>
  <si>
    <t>大盛镇</t>
  </si>
  <si>
    <t>洛碛镇</t>
  </si>
  <si>
    <t>表8</t>
  </si>
  <si>
    <t xml:space="preserve">2022年区级一般公共预算专项转移支付支出执行表 </t>
  </si>
  <si>
    <t>（分地区分项目）</t>
  </si>
  <si>
    <t>执法大队公用经费</t>
  </si>
  <si>
    <t>镇街司法所购买社区矫正社会工作者服务经费</t>
  </si>
  <si>
    <t>镇街民政工作购买服务经费</t>
  </si>
  <si>
    <t>镇街公共法律服务工作站和村居工作室运行补助</t>
  </si>
  <si>
    <t>在村挂职本土人才补贴</t>
  </si>
  <si>
    <t>玉峰山镇玉峰村抗旱供水工程（2022年中央水利救灾资金（抗旱））</t>
  </si>
  <si>
    <t>玉峰山镇玉峰村2022年度产业项目</t>
  </si>
  <si>
    <t>玉峰山镇玉峰村2022年度产业提升配套建设项目</t>
  </si>
  <si>
    <t>玉峰山镇农村公路养护</t>
  </si>
  <si>
    <t>玉峰山镇龙门.璞村旅游停车场建设资金</t>
  </si>
  <si>
    <t>玉峰山镇抗旱设备物资购置（2022年中央水利救灾资金（抗旱））</t>
  </si>
  <si>
    <t>玉峰山镇旱土村2022年度产业项目</t>
  </si>
  <si>
    <t>玉峰山镇法律服务智能终端服务费</t>
  </si>
  <si>
    <t>优抚对象医疗补助金</t>
  </si>
  <si>
    <t>优抚对象节日慰问金</t>
  </si>
  <si>
    <t>疫情防控经费（中央资金）</t>
  </si>
  <si>
    <t>义务兵优待（优待金、奖励等）</t>
  </si>
  <si>
    <t>严重精神障碍患者监护人以奖代补资金</t>
  </si>
  <si>
    <t>网格化社会治理经费</t>
  </si>
  <si>
    <t>退役军人和其他优抚对象优待证办理补助</t>
  </si>
  <si>
    <t>天保工程管护（镇街类）</t>
  </si>
  <si>
    <t>特殊疑难信访问题专项资金</t>
  </si>
  <si>
    <t>市级农业专项资金（农业资源与生态保护）</t>
  </si>
  <si>
    <t>石坪老街消防安全隐患整改</t>
  </si>
  <si>
    <t>森林防火能力提升</t>
  </si>
  <si>
    <t>三四级智力精神残疾人护理补贴</t>
  </si>
  <si>
    <t>全国乡村治理示范试点区创建</t>
  </si>
  <si>
    <t>区政协委员活动经费</t>
  </si>
  <si>
    <t>区人大代表履职补助经费</t>
  </si>
  <si>
    <t>区人大代表活动经费</t>
  </si>
  <si>
    <t>普通省道和农村公路“以奖代补”资金</t>
  </si>
  <si>
    <t>贫困残疾人生活补贴和重度残疾人护理补贴</t>
  </si>
  <si>
    <t>农业生产社会化服务项目（2022年中央农业发展资金）</t>
  </si>
  <si>
    <t>农业生产发展资金（农业生产社会化项目）</t>
  </si>
  <si>
    <t>农业产业发展-农旅融合精品线路</t>
  </si>
  <si>
    <t>农机构置补贴政策实施监管与农机化装备能力提升</t>
  </si>
  <si>
    <t>农村互助养老服务补助</t>
  </si>
  <si>
    <t>农村改厕</t>
  </si>
  <si>
    <t>农村低保金</t>
  </si>
  <si>
    <t>临时救助</t>
  </si>
  <si>
    <t>粮食生产</t>
  </si>
  <si>
    <t>离任村干部、老党员、党支部书记等补贴</t>
  </si>
  <si>
    <t>老年人高龄津贴</t>
  </si>
  <si>
    <t>困难群众救助资金预算（年中批）</t>
  </si>
  <si>
    <t>困境儿童救助</t>
  </si>
  <si>
    <t>经济困难高龄失能老年人养老服务补贴</t>
  </si>
  <si>
    <t>计生惠民</t>
  </si>
  <si>
    <t>集中供水工程运行维护费（直拨部分地）</t>
  </si>
  <si>
    <t>基层人民调解经费</t>
  </si>
  <si>
    <t>行政事业单位人员住房补贴</t>
  </si>
  <si>
    <t>国土绿化续建项目</t>
  </si>
  <si>
    <t>地质灾害防治</t>
  </si>
  <si>
    <t>到户到人扶持</t>
  </si>
  <si>
    <t>城市低保金</t>
  </si>
  <si>
    <t>实施河长制河道常规保护费</t>
  </si>
  <si>
    <t>集中供水工程运行维护费（转移支付部分）</t>
  </si>
  <si>
    <t>农村自来水水价补贴</t>
  </si>
  <si>
    <t>2022年中央农业生产和水利救灾资金（第八批）</t>
  </si>
  <si>
    <t>2022年元旦春节走访慰问经费(区级）</t>
  </si>
  <si>
    <t>2022年优抚对象抚恤和生活中央补助资金（第二批）</t>
  </si>
  <si>
    <t>2022年新冠疫情防控经费</t>
  </si>
  <si>
    <t>2022年农村人居环境整治激励奖补资金预算</t>
  </si>
  <si>
    <t>2022年困难群众救助市级补助资金预算（年中批）</t>
  </si>
  <si>
    <t>2022年国土绿化项目（森林植被恢复返还）</t>
  </si>
  <si>
    <t>2022年扶残助学（学前到高中）补助资金</t>
  </si>
  <si>
    <t>2022年非公党建经费</t>
  </si>
  <si>
    <t>2021年下半年优抚对象医疗解困救助资金</t>
  </si>
  <si>
    <t>2021年农村生活垃圾治理工作补助</t>
  </si>
  <si>
    <t>2021—2022年度党员冬训专项经费</t>
  </si>
  <si>
    <t>智慧农业“四大行动”推广应用</t>
  </si>
  <si>
    <t>雲美源家庭农场项目</t>
  </si>
  <si>
    <t>渝北区石坪村抗旱提水工程（2022年中央水利救灾资金（抗旱））</t>
  </si>
  <si>
    <t>渝北区木耳镇2022年下半年村级公益事业建设一事一议财政奖补支持项目</t>
  </si>
  <si>
    <t>优抚对象家庭租住重庆市公共租赁住房的租金补助</t>
  </si>
  <si>
    <t>义务兵服役期间家庭优待金及预备消防士优待金</t>
  </si>
  <si>
    <t>新冠肺炎疫情防控和新冠疫苗接种</t>
  </si>
  <si>
    <t>现代农业产业园区创建</t>
  </si>
  <si>
    <t>衔接推进乡村振兴</t>
  </si>
  <si>
    <t>下达2021年土地指标跨省域调剂收入安排的支出及农村厕所革命市级奖补资金</t>
  </si>
  <si>
    <t>文化队伍培训</t>
  </si>
  <si>
    <t>未成年人保护工作示范点建设补助</t>
  </si>
  <si>
    <t>脱贫户春节慰问</t>
  </si>
  <si>
    <t>特殊疑难信访资金</t>
  </si>
  <si>
    <t>日常公用经费</t>
  </si>
  <si>
    <t>农业生产社会化项目（2022年中央农业发展资金）</t>
  </si>
  <si>
    <t>农机购置补贴政策实施监管与农机化装备能力提升</t>
  </si>
  <si>
    <t>农村公路建设及养护资金</t>
  </si>
  <si>
    <t>木耳镇新乡村抗旱提水工程（2022年中央水利救灾资金（抗旱））</t>
  </si>
  <si>
    <t>木耳镇新乡村2022年度产业项目</t>
  </si>
  <si>
    <t>木耳镇石鞋村抗旱提水工程（2022年中央水利救灾资金（抗旱））</t>
  </si>
  <si>
    <t>木耳镇石鞋村2022年度第二批产业项目</t>
  </si>
  <si>
    <t>木耳镇石鞋村2022年产业基础配套设施项目</t>
  </si>
  <si>
    <t>木耳镇良桥村抗旱供水工程（2022年中央水利救灾资金（抗旱））</t>
  </si>
  <si>
    <t>木耳镇良桥村2022年公路硬化项目</t>
  </si>
  <si>
    <t>木耳镇金刚村山洪沟修复项目</t>
  </si>
  <si>
    <t>木耳镇金刚村柑橘溃疡病疫情处置项目</t>
  </si>
  <si>
    <t>木耳镇金刚村2022年度第二批产业项目</t>
  </si>
  <si>
    <t>木耳镇金刚村2022年度产业基础设施配套项目</t>
  </si>
  <si>
    <t>木耳镇法律服务智能终端服务费</t>
  </si>
  <si>
    <t>木耳镇白房村抗旱提水工程（2022年中央水利救灾资金（抗旱））</t>
  </si>
  <si>
    <t>木耳镇白房村2022年度产业项目</t>
  </si>
  <si>
    <t>柳塘农业专业合作社项目</t>
  </si>
  <si>
    <t>计生惠民资金</t>
  </si>
  <si>
    <t>防止返贫动态监测和帮扶</t>
  </si>
  <si>
    <t>城区菜市场管理经费</t>
  </si>
  <si>
    <t>白泉水库应急抢险工程</t>
  </si>
  <si>
    <t>安全隐患检查整治</t>
  </si>
  <si>
    <t>40年以上党龄老党员补贴</t>
  </si>
  <si>
    <t>2022年中央自然灾害救灾资金预算（第三批干旱灾害救灾补助）</t>
  </si>
  <si>
    <t>2022年中央农业生产和水利救灾资金预算（第四批）</t>
  </si>
  <si>
    <t>2022年元旦春节走访慰问经费(市级）</t>
  </si>
  <si>
    <t>2022年市级水利救灾（抗旱）资金</t>
  </si>
  <si>
    <t>2022年市级美丽乡村奖补资金</t>
  </si>
  <si>
    <t>2022年国土绿化项目</t>
  </si>
  <si>
    <t>2022年村级公益事业建设财政奖补项目</t>
  </si>
  <si>
    <t>“两防一体化”项目经费</t>
  </si>
  <si>
    <t>2019年农村改厕经费（2019—2020年农村改厕资金）</t>
  </si>
  <si>
    <t>2020年农村人居环境整治激励奖补资金预算</t>
  </si>
  <si>
    <t>2022年“渝馨家园”建设资金</t>
  </si>
  <si>
    <t>2022年村级公益事业建设财政奖补资金</t>
  </si>
  <si>
    <t>2022年吉星村果蔬种植基地配套设备项目</t>
  </si>
  <si>
    <t>古路镇法律服务智能终端服务费</t>
  </si>
  <si>
    <t>古路镇吉星村2022年香菇种植基地配套建设项目</t>
  </si>
  <si>
    <t>古路镇抗旱设备物资购置（2022年中央水利救灾资金（抗旱））</t>
  </si>
  <si>
    <t>古路镇乌牛村2022年产业项目</t>
  </si>
  <si>
    <t>古路镇兴盛村2022年度产业项目</t>
  </si>
  <si>
    <t>古路镇熊家村2022年度产业项目</t>
  </si>
  <si>
    <t>古路镇政府校地租金</t>
  </si>
  <si>
    <t>古路镇中央自然灾害救灾资金</t>
  </si>
  <si>
    <t>离任村干部及老党员党龄补助</t>
  </si>
  <si>
    <t>农村公益事业财政奖补项目—中央</t>
  </si>
  <si>
    <t>农村贫困人员生活救济（农村低保）</t>
  </si>
  <si>
    <t>农业产业发展—农旅融合精品线路</t>
  </si>
  <si>
    <t>乌牛农业股份合作社项目（2022年中央农业发展资金）</t>
  </si>
  <si>
    <t>乡村振兴发展资金</t>
  </si>
  <si>
    <t>信访维稳安全监管应急经费</t>
  </si>
  <si>
    <t>义务兵家庭优待、慰问及奖励</t>
  </si>
  <si>
    <t>疫情防控经费</t>
  </si>
  <si>
    <t>驻镇驻村工作经费</t>
  </si>
  <si>
    <t>2021年结转－农业生产发展资金（农业生产社会化项目）</t>
  </si>
  <si>
    <t>2022年村级公益事业建设财政奖补项目资金</t>
  </si>
  <si>
    <t>2022年农产品产地冷藏保鲜设施建设项目（杜家村）</t>
  </si>
  <si>
    <t>2022年农产品产地冷藏保鲜设施建设项目（牛皇村）</t>
  </si>
  <si>
    <t>2022年兴隆镇农村低保金</t>
  </si>
  <si>
    <t>2022年兴隆镇信访维稳经费</t>
  </si>
  <si>
    <t>2022年中央成品油价格调整对渔业补助资金</t>
  </si>
  <si>
    <t>2022年中央美丽乡村奖补资金</t>
  </si>
  <si>
    <t>城市低保</t>
  </si>
  <si>
    <t>党员慰问及补贴</t>
  </si>
  <si>
    <t>地质灾害补助及整治工程经费</t>
  </si>
  <si>
    <t>行政执法监督体系建设试点工作经费</t>
  </si>
  <si>
    <t>解决郭艳信访问题经费</t>
  </si>
  <si>
    <t>粮油生产基地宜机化改造</t>
  </si>
  <si>
    <t>农产品产地冷藏保险设施建设项目（杜家村）</t>
  </si>
  <si>
    <t>农产品产地冷藏保险设施建设项目（牛皇村）</t>
  </si>
  <si>
    <t>农村“三变”改革成效明显激励支持</t>
  </si>
  <si>
    <t>农村公益事业财政奖补项目</t>
  </si>
  <si>
    <t>农机社会化服务组织能力提升</t>
  </si>
  <si>
    <t>区农业农村委（机关）2020年农村人居环境整治激励奖补资金预算</t>
  </si>
  <si>
    <t>乡村振兴驻乡驻村干部工作经费</t>
  </si>
  <si>
    <t>兴隆镇法律服务智能终端服务费</t>
  </si>
  <si>
    <t>兴隆镇抗旱设备物资购置（2022年中央水利救灾资金（抗旱））</t>
  </si>
  <si>
    <t>兴隆镇南天门水厂饮用水源保护</t>
  </si>
  <si>
    <t>义务兵家庭优待金及奖励金</t>
  </si>
  <si>
    <t>中国农民丰收节</t>
  </si>
  <si>
    <t>2021年中央自然灾害救灾资金</t>
  </si>
  <si>
    <t>2022年第三批财政衔接推进乡村振兴补助资金（茨竹镇大面坡村2022年产业项目）</t>
  </si>
  <si>
    <t>2022年粮食生产保障资金</t>
  </si>
  <si>
    <t>2022年普通公路日常养护项目</t>
  </si>
  <si>
    <t>2022年疫情防控资金（第二批）</t>
  </si>
  <si>
    <t>冰岛畜禽养殖专业合作社项目(2022年中央农业发展资金)</t>
  </si>
  <si>
    <t>部门粮食单双解人员困难补助</t>
  </si>
  <si>
    <t>茨洋兔业家庭农场项目(2022年中央农业发展资金)</t>
  </si>
  <si>
    <t>茨竹镇2022年扶持集体经济发展项目</t>
  </si>
  <si>
    <t>茨竹镇大庵管护站抗旱扩网工程（2022年中央水利救灾资金（抗旱））</t>
  </si>
  <si>
    <t>茨竹镇法律服务智能终端服务费</t>
  </si>
  <si>
    <t>茨竹镇方家沟2022年度产业配套提升项目（市级）</t>
  </si>
  <si>
    <t>茨竹镇方家沟村抗旱扩网工程（2022年中央水利救灾资金（抗旱））</t>
  </si>
  <si>
    <t>茨竹镇花六村抗旱供水工程（2022年中央水利救灾资金（抗旱））</t>
  </si>
  <si>
    <t>茨竹镇抗旱设备物资购置（2022年中央水利救灾资金（抗旱））</t>
  </si>
  <si>
    <t>茨竹镇三江村抗旱扩网工程（2022年中央水利救灾资金（抗旱））</t>
  </si>
  <si>
    <t>茨竹镇自力村抗旱扩网工程（2022年中央水利救灾资金（抗旱））</t>
  </si>
  <si>
    <t>茨竹镇自力水厂抗旱供水工程（2022年中央水利救灾资金（抗旱））</t>
  </si>
  <si>
    <t>地理标志农产品保护工程</t>
  </si>
  <si>
    <t>地质灾害项目</t>
  </si>
  <si>
    <t>巩固衔接业务管理费</t>
  </si>
  <si>
    <t>锦年家庭农场项目（2022年中央农业发展资金)</t>
  </si>
  <si>
    <t>老党员及离任村（社区）干部、贫困党员补贴慰问</t>
  </si>
  <si>
    <t>农村公路建设等项目</t>
  </si>
  <si>
    <t>农村公益事业财政奖补资金项目—中央</t>
  </si>
  <si>
    <t>农村环境卫生治理专项补助资金</t>
  </si>
  <si>
    <t>森林防火以奖代补</t>
  </si>
  <si>
    <t>欣禾家庭农场项目（2022年中央农业发展资金)</t>
  </si>
  <si>
    <t>义务兵家庭优待金</t>
  </si>
  <si>
    <t>2022年农村人居环境整治激励奖补资金</t>
  </si>
  <si>
    <t>40年以上老党员补贴</t>
  </si>
  <si>
    <t>堤防维修养护</t>
  </si>
  <si>
    <t>大湾金凤村乡村旅游项目建设资金</t>
  </si>
  <si>
    <t>大湾镇2022年村级公益事业建设财政奖补项目</t>
  </si>
  <si>
    <t>大湾镇2022年龙洞岩村经果林包装盒项目</t>
  </si>
  <si>
    <t>大湾镇2022年杉木村经果林包装盒项目</t>
  </si>
  <si>
    <t>大湾镇地质灾害防治</t>
  </si>
  <si>
    <t>大湾镇法律服务智能终端服务费</t>
  </si>
  <si>
    <t>大湾镇金凤村2022年经果林包装盒项目</t>
  </si>
  <si>
    <t>大湾镇金凤村2022年桃园提升项目</t>
  </si>
  <si>
    <t>大湾镇抗旱设备物资购置（2022年中央水利救灾资金（抗旱））</t>
  </si>
  <si>
    <t>大湾镇粮食生产</t>
  </si>
  <si>
    <t>大湾镇两岔水库两岔水厂水源地规范化建设资金</t>
  </si>
  <si>
    <t>大湾镇龙洞岩村2022年基地产业路项目</t>
  </si>
  <si>
    <t>大湾镇杉木村2022年度乡村振兴项目</t>
  </si>
  <si>
    <t>大湾镇上古农耕乡村书房建设</t>
  </si>
  <si>
    <t>大湾镇太和村2022年度产业提升项目</t>
  </si>
  <si>
    <t>鹿子坝农业股份合作社项目（2022年中央农业发展资金）</t>
  </si>
  <si>
    <t>农村环境卫生治理专项补助</t>
  </si>
  <si>
    <t>萍静家庭农场项目（2022年中央农业发展资金）</t>
  </si>
  <si>
    <t>伊甘果蔬股份合作社项目（2022年中央农业发展资金）</t>
  </si>
  <si>
    <t>渝北区2022年数商兴农项目</t>
  </si>
  <si>
    <t>2021年商贸监测基层数据采集街道（含龙兴镇）聘用统计人员经费</t>
  </si>
  <si>
    <t>国土绿化续建项目（森林植被恢复费）</t>
  </si>
  <si>
    <t>龙兴镇法律服务智能终端服务费</t>
  </si>
  <si>
    <t>龙兴镇抗旱设备物资购置（2022年中央水利救灾资金（抗旱））</t>
  </si>
  <si>
    <t>特困人员经费</t>
  </si>
  <si>
    <t>义务兵优待金及奖励</t>
  </si>
  <si>
    <t>应急演练经费</t>
  </si>
  <si>
    <t>在乡复退军人、地方烈士遗属生活补助</t>
  </si>
  <si>
    <t>长江禁捕市级奖补退补转产</t>
  </si>
  <si>
    <t>专职消防队建设经费(2021)</t>
  </si>
  <si>
    <t>专职消防队聘用人员</t>
  </si>
  <si>
    <t>2022年村级文化室运行经费</t>
  </si>
  <si>
    <t>2022年到户到人扶持</t>
  </si>
  <si>
    <t>2022年度第三批财政衔接推进乡村振兴补助资金项目（民利村2022年产业管护配套项目）</t>
  </si>
  <si>
    <t>2022年计生惠民资金</t>
  </si>
  <si>
    <t>2022年农村低保金</t>
  </si>
  <si>
    <t>2022年区人大代表履职补助经费</t>
  </si>
  <si>
    <t>扶持集体经济发展</t>
  </si>
  <si>
    <t>公共法律服务管理运行经费</t>
  </si>
  <si>
    <t>关兴石壁缺水片区农田减产补助</t>
  </si>
  <si>
    <t>红石滩渡口拆除费用（区级）</t>
  </si>
  <si>
    <t>老党员生活补贴市级补助经费</t>
  </si>
  <si>
    <t>普法宣传经费</t>
  </si>
  <si>
    <t>石船镇地质灾害防治</t>
  </si>
  <si>
    <t>石船镇法律服务智能终端服务费</t>
  </si>
  <si>
    <t>石船镇关兴村高区抗旱扩网工程（2022年中央水利救灾资金（抗旱））</t>
  </si>
  <si>
    <t>石船镇石龙水库溢洪道修复项目</t>
  </si>
  <si>
    <t>水旱灾害防御培训演练和应急演练培训</t>
  </si>
  <si>
    <t>新冠肺炎疫情防控经费</t>
  </si>
  <si>
    <t>义务兵优待金</t>
  </si>
  <si>
    <t>优秀义务兵奖励金</t>
  </si>
  <si>
    <t>预备消防士家庭优待金</t>
  </si>
  <si>
    <t>悦美园家庭农场项目（2022年中央农业发展资金）</t>
  </si>
  <si>
    <t>镇级信访维稳经费</t>
  </si>
  <si>
    <t>2019年农村改厕经费</t>
  </si>
  <si>
    <t>2022年农产品产地冷藏保鲜设施建设项目（江口村）</t>
  </si>
  <si>
    <t>2022年农产品产地冷藏保鲜设施建设项目（荣光村）</t>
  </si>
  <si>
    <t>2022年农产品产地冷藏保鲜设施建设项目（远景村）</t>
  </si>
  <si>
    <t>2022年中央美丽乡村奖补项目</t>
  </si>
  <si>
    <t>基层政权补助项目</t>
  </si>
  <si>
    <t>集中供水工程运行维护费</t>
  </si>
  <si>
    <t>桔情居家庭农场项目（2022年中央农业发展资金）</t>
  </si>
  <si>
    <t>农产品产地冷藏保险设施建设项目（江口村）</t>
  </si>
  <si>
    <t>农产品产地冷藏保险设施建设项目（荣光村）</t>
  </si>
  <si>
    <t>农产品产地冷藏保险设施建设项目（远景村）</t>
  </si>
  <si>
    <t>区级文旅发展专项资金（李花观赏季补助）</t>
  </si>
  <si>
    <t>市级水利专项</t>
  </si>
  <si>
    <t>水土保持重点项目</t>
  </si>
  <si>
    <t>统景镇2022年村级公益事业建设财政奖补项目</t>
  </si>
  <si>
    <t>统景镇法律服务智能终端服务费</t>
  </si>
  <si>
    <t>统景镇黄印村离凼抗旱供水工程（2022年中央水利救灾资金（抗旱））</t>
  </si>
  <si>
    <t>统景镇黄印村周家湾抗旱扩网工程（2022年中央水利救灾资金（抗旱））</t>
  </si>
  <si>
    <t>统景镇江口村2022年度产业提升配套项目</t>
  </si>
  <si>
    <t>统景镇抗旱设备物资购置（2022年中央水利救灾资金（抗旱））</t>
  </si>
  <si>
    <t>统景镇民权村2022年度产业路项目</t>
  </si>
  <si>
    <t>统景镇荣光村2022年度产业提升配套项目建设</t>
  </si>
  <si>
    <t>统景镇荣光村2022年度林下跑山猪养殖项目</t>
  </si>
  <si>
    <t>统景镇荣光村梨湾水毁修复项目</t>
  </si>
  <si>
    <t>统景镇西新村离二土抗旱扩网工程（2022年中央水利救灾资金（抗旱））</t>
  </si>
  <si>
    <t>统景镇远景村2022年度产业提升配套建设</t>
  </si>
  <si>
    <t>统景镇长堰村2022年度产业提升配套项目</t>
  </si>
  <si>
    <t>洋莓乐家庭农场项目（2022年中央农业发展资金）</t>
  </si>
  <si>
    <t>义务兵优待金奖励金及家属慰问金</t>
  </si>
  <si>
    <t>植物疫情监测防控</t>
  </si>
  <si>
    <t>自然灾害救灾资金</t>
  </si>
  <si>
    <t>2022年农产品产地冷藏保鲜设施建设项目（隆仁村）</t>
  </si>
  <si>
    <t>2022年农村人居环境整治激励奖补资金预算表</t>
  </si>
  <si>
    <t>40年以上党龄老党员生活补贴</t>
  </si>
  <si>
    <t>大盛镇2022年村级公益事业建设财政奖补资金</t>
  </si>
  <si>
    <t>大盛镇大盛村2022年度集体经济产业项目</t>
  </si>
  <si>
    <t>大盛镇东河村2022年度产业项目</t>
  </si>
  <si>
    <t>大盛镇东河村2022年度第二批产业项目</t>
  </si>
  <si>
    <t>大盛镇东山村2022年度产业项目</t>
  </si>
  <si>
    <t>大盛镇法律服务智能终端服务费</t>
  </si>
  <si>
    <t>大盛镇抗旱设备物资购置</t>
  </si>
  <si>
    <t>大盛镇隆仁村2022年度产业项目</t>
  </si>
  <si>
    <t>大盛镇隆仁村2022年度第二批产业项目</t>
  </si>
  <si>
    <t>大盛镇明月村2022年度产业项目</t>
  </si>
  <si>
    <t>大盛镇千盏村2022年度产业项目</t>
  </si>
  <si>
    <t>大盛镇千盏村2022年度第二批产业项目</t>
  </si>
  <si>
    <t>大盛镇青龙村2022年度产业项目</t>
  </si>
  <si>
    <t>大盛镇青龙村2022年度第二批产业项目</t>
  </si>
  <si>
    <t>大盛镇人和村2022年度产业项目</t>
  </si>
  <si>
    <t>大盛镇人和村2022年烘干加工厂房建设项目</t>
  </si>
  <si>
    <t>大盛镇三新村2022年度产业项目</t>
  </si>
  <si>
    <t>大盛镇三新村2022年度第二批产业项目</t>
  </si>
  <si>
    <t>大盛镇仙女洞水厂抗旱供水工程（中央）</t>
  </si>
  <si>
    <t>大盛镇鱼塘村2022年度产业项目</t>
  </si>
  <si>
    <t>大盛镇鱼塘村2022年度第二批产业项目</t>
  </si>
  <si>
    <t>大盛镇云龙村2022年度产业项目</t>
  </si>
  <si>
    <t>嘉邑黑沟家庭农场项目（2022年中央农业发展资金）</t>
  </si>
  <si>
    <t>农产品产地冷藏保险设施建设项目（隆仁村）</t>
  </si>
  <si>
    <t>农村改厕经费（农村“厕所革命”整村推进）</t>
  </si>
  <si>
    <t>农业产业发展—农旅融合精品路线</t>
  </si>
  <si>
    <t>青龙村2022年度第二批产业项目</t>
  </si>
  <si>
    <t>区级文旅发展专项资金（樱花节补助）</t>
  </si>
  <si>
    <t>三峡库区次级河流清漂作业</t>
  </si>
  <si>
    <t>顺龙水厂片区抗旱供水工程</t>
  </si>
  <si>
    <t>谭玉柱家庭农场项目（2022年中央农业发展资金）</t>
  </si>
  <si>
    <t>维稳经费</t>
  </si>
  <si>
    <t>信访维稳安全监管</t>
  </si>
  <si>
    <t>业缘农民专业合作社项目（2022年中央农业发展资金）</t>
  </si>
  <si>
    <t>义务兵优待金及奖励金</t>
  </si>
  <si>
    <t>张伦烈士纪念馆及百年党史展览馆建设</t>
  </si>
  <si>
    <t>2020年农业生产和水利救灾资金</t>
  </si>
  <si>
    <t>宝华村2022年度经果林建设抚育管护项目</t>
  </si>
  <si>
    <t>宝华村2022年经果林防草布项目</t>
  </si>
  <si>
    <t>基层政权建设补助资金（公共服务中心升级改造）</t>
  </si>
  <si>
    <t>金山生产互助农业股份合作社项目（2022年中央农业发展资金）</t>
  </si>
  <si>
    <t>离任村社区干部生活补贴和40年以上党龄的老党员补贴</t>
  </si>
  <si>
    <t>洛碛镇法律服务智能终端服务费</t>
  </si>
  <si>
    <t>洛碛镇小天池精品旅游民宿配套设施建设资金</t>
  </si>
  <si>
    <t>洛碛镇新石村抗旱扩网工程（2022年中央水利救灾资金（抗旱））</t>
  </si>
  <si>
    <t>洛碛镇掩埋化工废物应急处置资金</t>
  </si>
  <si>
    <t>洛碛镇砖房村抗旱扩网工程（2022年中央水利救灾资金（抗旱））</t>
  </si>
  <si>
    <t>沙湾村2022年度经果林建设管护项目</t>
  </si>
  <si>
    <t>沙湾村2022年经果林防草布项目</t>
  </si>
  <si>
    <t>铁路外部环境隐患整治费</t>
  </si>
  <si>
    <t>新石村2022年度经果林建设管护项目</t>
  </si>
  <si>
    <t>新石村2022年经果林防草布项目</t>
  </si>
  <si>
    <t>义务兵优待金及立功受奖奖励</t>
  </si>
  <si>
    <t>疫情防控经费、突发公共卫生事件经费</t>
  </si>
  <si>
    <t>重庆市渝北区洛碛镇宝华村宝华水厂分散式饮用水水源地规范化建设</t>
  </si>
  <si>
    <t>重庆市渝北区洛碛镇大天池村大天池水厂分散式饮用水水源地规范化建设</t>
  </si>
  <si>
    <t>重庆市渝北区洛碛镇新石村新石水厂分散式饮用水水源地规范化建设</t>
  </si>
  <si>
    <t>表9</t>
  </si>
  <si>
    <t>2022年全区政府性基金预算收支执行表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</si>
  <si>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</si>
  <si>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</si>
  <si>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</si>
  <si>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</si>
  <si>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</si>
  <si>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</si>
  <si>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</si>
  <si>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</si>
  <si>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</si>
  <si>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</si>
  <si>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五、其他支出</t>
  </si>
  <si>
    <t>六、农业土地开发资金收入</t>
  </si>
  <si>
    <t>六、债务付息支出</t>
  </si>
  <si>
    <t>七、国有土地使用权出让收入</t>
  </si>
  <si>
    <t>七、债务发行费用支出</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</si>
  <si>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</si>
  <si>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</si>
  <si>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</si>
  <si>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</si>
  <si>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</si>
  <si>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</si>
  <si>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一、上解上级</t>
  </si>
  <si>
    <t xml:space="preserve">二、地方政府债务收入 </t>
  </si>
  <si>
    <t>二、调出资金</t>
  </si>
  <si>
    <t xml:space="preserve">    地方政府其他债务还本支出
   </t>
  </si>
  <si>
    <t>三、上年结转</t>
  </si>
  <si>
    <t>四、结转下年</t>
  </si>
  <si>
    <t>注：1.本表直观反映2022年政府性基金预算收入与支出的平衡关系。
    2.收入总计（本级收入合计+转移性收入合计）=支出总计（本级支出合计+转移性支出合计）。</t>
  </si>
  <si>
    <t>表10</t>
  </si>
  <si>
    <t>2022年区级政府性基金预算收支执行表</t>
  </si>
  <si>
    <t>二、补助下级</t>
  </si>
  <si>
    <t xml:space="preserve">三、地方政府债务收入 </t>
  </si>
  <si>
    <t>三、调出资金</t>
  </si>
  <si>
    <t>四、地方政府债务还本支出</t>
  </si>
  <si>
    <t>四、上年结转</t>
  </si>
  <si>
    <t>五、调入资金</t>
  </si>
  <si>
    <t>表11</t>
  </si>
  <si>
    <t>2022年区级政府性基金预算支出执行表</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</si>
  <si>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</si>
  <si>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</si>
  <si>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</si>
  <si>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</si>
  <si>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</si>
  <si>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</si>
  <si>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城市建设支出</t>
  </si>
  <si>
    <t xml:space="preserve">    农村基础设施建设支出</t>
  </si>
  <si>
    <t xml:space="preserve">    农村社会事业支出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</si>
  <si>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</si>
  <si>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</si>
  <si>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</si>
  <si>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</si>
  <si>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</si>
  <si>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</si>
  <si>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</si>
  <si>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</si>
  <si>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</si>
  <si>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</si>
  <si>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</si>
  <si>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</si>
  <si>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</si>
  <si>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</si>
  <si>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</si>
  <si>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</si>
  <si>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</si>
  <si>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</si>
  <si>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</si>
  <si>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</si>
  <si>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</si>
  <si>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</si>
  <si>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</si>
  <si>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</si>
  <si>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</si>
  <si>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表12</t>
  </si>
  <si>
    <t xml:space="preserve">2022年区级政府性基金预算转移支付收支执行表 </t>
  </si>
  <si>
    <t>镇养老服务中心</t>
  </si>
  <si>
    <t>龙门至玉峰村联络公路（防火通道）黑化工程</t>
  </si>
  <si>
    <t>玉峰村14社至16社泥结石断头路连通工程</t>
  </si>
  <si>
    <t>玉峰山镇2020年第一批“四好农村路”建设项目</t>
  </si>
  <si>
    <t>社区养老服务设施运营补贴</t>
  </si>
  <si>
    <t>前沿科技城至玉峰山森林公园连接泥结石道路工程项目</t>
  </si>
  <si>
    <t>玉峰村14社至16社泥结石断头路连通工程项目</t>
  </si>
  <si>
    <t>新坪场镇环线道路黑化工程项目</t>
  </si>
  <si>
    <t>玉峰山镇新坪场镇旅游专用公路路域环境整治工程项目</t>
  </si>
  <si>
    <t>龙门至玉峰村联络公路（防火通道）黑化工程（二栋岩-望炉台）第三次项目</t>
  </si>
  <si>
    <t>玉峰村办公楼生态停车场建设项目</t>
  </si>
  <si>
    <t>移民补助（含三峡水库）大中型水库移民后期扶持摊薄项目（4季度）</t>
  </si>
  <si>
    <t>渝北区木耳镇观湖路环境改造工程</t>
  </si>
  <si>
    <t>木耳镇金刚村颐养园适老化改造</t>
  </si>
  <si>
    <t>未成年人保护工作站建设</t>
  </si>
  <si>
    <t>大中型水库移民后期扶持摊薄项目（1-3季度）</t>
  </si>
  <si>
    <t>木耳镇垭口水厂改扩建工程</t>
  </si>
  <si>
    <t>移民补助（含三峡水库）大中型水库移民后期扶持摊薄项目（四季度）</t>
  </si>
  <si>
    <t>古路镇养老服务中心装修项目</t>
  </si>
  <si>
    <t>农村互助智慧养老试点资金</t>
  </si>
  <si>
    <t>古路镇希望村1、2、3社自来水安装工程</t>
  </si>
  <si>
    <t>古路镇大中型水库移民后期扶持摊薄项目(1-3季度）</t>
  </si>
  <si>
    <t>古路镇场镇管网改造工程项目</t>
  </si>
  <si>
    <t>古路镇2021年希望村1.2.3社供水保障工程</t>
  </si>
  <si>
    <t>兴隆镇养老中心改建暨适老化改造项目</t>
  </si>
  <si>
    <t>移民补助（含三峡水库）大中型水库移民后期扶持基金（摊薄1-3季度）</t>
  </si>
  <si>
    <t>敬老院安全改造</t>
  </si>
  <si>
    <t>茨竹镇养老服务中心装修项目</t>
  </si>
  <si>
    <t>茨竹镇华蓥山敬老院改造升级项目</t>
  </si>
  <si>
    <t>茨竹镇美丽乡村运动会</t>
  </si>
  <si>
    <t>华蓥村双水井水厂改扩建工程</t>
  </si>
  <si>
    <t>大湾镇红竹敬老院改造项目</t>
  </si>
  <si>
    <t>大湾镇养老服务中心装修项目</t>
  </si>
  <si>
    <t>大湾镇黑塘桥工程</t>
  </si>
  <si>
    <t>大湾镇黄阳村卫生室新建</t>
  </si>
  <si>
    <t>大湾镇两岔水厂天池泵站</t>
  </si>
  <si>
    <t>大湾镇场镇供水管道改造工程</t>
  </si>
  <si>
    <t>大湾镇大中型水库移民后期扶持摊薄项目（1-3季度）</t>
  </si>
  <si>
    <t>大湾场镇综合整治</t>
  </si>
  <si>
    <t>排花洞水厂改扩建工程</t>
  </si>
  <si>
    <t>排花洞水厂管网改造及扩网工程</t>
  </si>
  <si>
    <t>三峡水库移民后期扶持摊薄项目4季度（移民补助（含三峡水库）</t>
  </si>
  <si>
    <t>龙兴镇高双路滑坡应急抢险工程经费</t>
  </si>
  <si>
    <t>三峡工程后续工作（渝北区龙兴镇排花洞村精准帮扶项目）</t>
  </si>
  <si>
    <t>三峡水库移民后期扶持摊薄项目（1-3季度）</t>
  </si>
  <si>
    <t>三峡水库移民后期扶持摊薄项目4季度（移民补助（含三峡水库））</t>
  </si>
  <si>
    <t>2022年1-3季度三峡水库移民后期扶持摊薄项目</t>
  </si>
  <si>
    <t>石船镇民利村农产品线上线下综合服务中心后扶项目</t>
  </si>
  <si>
    <t>特色小城镇建设项目</t>
  </si>
  <si>
    <t>特困人员供养服务设施工程项目建设</t>
  </si>
  <si>
    <t>渝北区统景镇太阳能路灯后扶工程</t>
  </si>
  <si>
    <t>渝北区统景镇农村环境整治后扶工程</t>
  </si>
  <si>
    <t>渝北区统景镇双十万经果林后扶工程</t>
  </si>
  <si>
    <t>统景镇场镇整理提升项目资金</t>
  </si>
  <si>
    <t>统景镇荣光村、江口村后扶工程</t>
  </si>
  <si>
    <t>统景镇供水主管网改造工程</t>
  </si>
  <si>
    <t>统景镇两岔水厂黄印、西新村扩网工程</t>
  </si>
  <si>
    <t>2022年基本建设项目进度资金-统景镇供水主管网改造工程</t>
  </si>
  <si>
    <t>大盛镇养老服务中心暨敬老院适老化改造工程</t>
  </si>
  <si>
    <t>红旗水库防汛公路改扩建扶助工程</t>
  </si>
  <si>
    <t>渝北区普通干线（十纵十横）湖滨路二期改建后扶工程</t>
  </si>
  <si>
    <t>渝北区大盛镇千盏村冷冻后扶工程</t>
  </si>
  <si>
    <t>巴渝传统村落数字博物馆项目</t>
  </si>
  <si>
    <t>2021年传统村落保护发展项目绩效评价市级补助</t>
  </si>
  <si>
    <t>太洪岗达泥坎供水工程</t>
  </si>
  <si>
    <t>三峡工程后续工作（渝北区洛碛镇经开村农村移民安置区帮扶工程）</t>
  </si>
  <si>
    <t>三峡工程后续工作（渝北区洛碛镇沙地村农村移民安置区帮扶工程）</t>
  </si>
  <si>
    <t>三峡工程后续工作（渝北区洛碛镇高桥村农村移民安置区帮扶工程）</t>
  </si>
  <si>
    <t>三峡工程后续工作（渝北区洛碛镇青木村农村移民安置区帮扶工程）</t>
  </si>
  <si>
    <t>三峡工程后续工作（渝北区洛碛镇移民社区安全管理与帮扶工程）</t>
  </si>
  <si>
    <t>2022年度渝北区三峡库区移民安置区高切坡维护</t>
  </si>
  <si>
    <t>2022年度渝北区175米蓄退水影响安全监测</t>
  </si>
  <si>
    <t>2022年度175米试验性蓄水受影响补助资金</t>
  </si>
  <si>
    <t>三峡水库移民后期扶持摊薄项目1-3季度</t>
  </si>
  <si>
    <t>三峡后续工作（2021年度175米试验性蓄水受影响补助资金）</t>
  </si>
  <si>
    <t>表13</t>
  </si>
  <si>
    <t>2022年全区国有资本经营预算收支执行表</t>
  </si>
  <si>
    <t>调整预算数</t>
  </si>
  <si>
    <t>支       出</t>
  </si>
  <si>
    <t>利润收入</t>
  </si>
  <si>
    <t>解决历史遗留问题及改革成本支出</t>
  </si>
  <si>
    <t>国有企业退休人员社会化管理补助</t>
  </si>
  <si>
    <t>一、调出资金</t>
  </si>
  <si>
    <t>二、上年结转</t>
  </si>
  <si>
    <t>三、结转下年</t>
  </si>
  <si>
    <t>注：1.本表直观反映2022年国有资本经营预算收入与支出的平衡关系。
    2.收入总计（本级收入合计+转移性收入合计）=支出总计（本级支出合计+转移性支出合计）。</t>
  </si>
  <si>
    <t>表14</t>
  </si>
  <si>
    <t>2022年区级国有资本经营预算收支执行表</t>
  </si>
  <si>
    <t>表15</t>
  </si>
  <si>
    <t>2022年全区社会保险基金预算收支执行表</t>
  </si>
  <si>
    <t>变动
预算数</t>
  </si>
  <si>
    <t>执行数
为变动
预算%</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</si>
  <si>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</si>
  <si>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</si>
  <si>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</si>
  <si>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</si>
  <si>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</si>
  <si>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</si>
  <si>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</si>
  <si>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</si>
  <si>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</si>
  <si>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</si>
  <si>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</si>
  <si>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</si>
  <si>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</si>
  <si>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</si>
  <si>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</si>
  <si>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</si>
  <si>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</si>
  <si>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</si>
  <si>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 xml:space="preserve">      </t>
  </si>
  <si>
    <t>表16</t>
  </si>
  <si>
    <t>2023年全区财政预算收入预算表</t>
  </si>
  <si>
    <t xml:space="preserve">  税收收入</t>
  </si>
  <si>
    <t xml:space="preserve">  非税收入</t>
  </si>
  <si>
    <t>表17</t>
  </si>
  <si>
    <t>2023年全区财政预算支出预算表</t>
  </si>
  <si>
    <t>2018年决算数</t>
  </si>
  <si>
    <t>文化体育与传媒支出</t>
  </si>
  <si>
    <t>表18</t>
  </si>
  <si>
    <t xml:space="preserve">2023年全区一般公共预算收支预算表 </t>
  </si>
  <si>
    <t>一、一般公共服务支出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</si>
  <si>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</si>
  <si>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</si>
  <si>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</si>
  <si>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</si>
  <si>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</si>
  <si>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</si>
  <si>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</si>
  <si>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</si>
  <si>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</si>
  <si>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</si>
  <si>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</si>
  <si>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</si>
  <si>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</si>
  <si>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</si>
  <si>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</si>
  <si>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</si>
  <si>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</si>
  <si>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</si>
  <si>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</si>
  <si>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</si>
  <si>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</si>
  <si>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</si>
  <si>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</si>
  <si>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 xml:space="preserve">    地方政府债券还本支出(再融资）</t>
  </si>
  <si>
    <t>五、地方政府债务收入</t>
  </si>
  <si>
    <t xml:space="preserve">    地方政府债券还本支出(外债）</t>
  </si>
  <si>
    <t xml:space="preserve">注：1.本表直观反映2023年一般公共预算收入与支出的平衡关系。
    2.收入总计（本级收入合计+转移性收入合计）=支出总计（本级支出合计+转移性支出合计）。
   </t>
  </si>
  <si>
    <t>表19</t>
  </si>
  <si>
    <t>2023年区级一般公共预算收支预算表</t>
  </si>
  <si>
    <t>表20</t>
  </si>
  <si>
    <r>
      <rPr>
        <sz val="18"/>
        <color theme="1"/>
        <rFont val="方正小标宋_GBK"/>
        <charset val="134"/>
      </rPr>
      <t xml:space="preserve">2023年区级一般公共预算支出预算表
</t>
    </r>
    <r>
      <rPr>
        <sz val="12"/>
        <color theme="1"/>
        <rFont val="宋体"/>
        <charset val="134"/>
        <scheme val="minor"/>
      </rPr>
      <t>（按功能分类科目）</t>
    </r>
  </si>
  <si>
    <t>科   目</t>
  </si>
  <si>
    <t>预  算  数</t>
  </si>
  <si>
    <t xml:space="preserve">    物价管理</t>
  </si>
  <si>
    <t xml:space="preserve">    工会事务</t>
  </si>
  <si>
    <t xml:space="preserve">    质量安全监管</t>
  </si>
  <si>
    <t xml:space="preserve">  其他国防支出(款)</t>
  </si>
  <si>
    <t xml:space="preserve">    其他国防支出(项)</t>
  </si>
  <si>
    <t xml:space="preserve">    高等教育</t>
  </si>
  <si>
    <t xml:space="preserve">    成人广播电视教育</t>
  </si>
  <si>
    <t xml:space="preserve">    其他文化旅游体育与传媒支出(项)</t>
  </si>
  <si>
    <t xml:space="preserve">    社会保险业务管理事务</t>
  </si>
  <si>
    <t xml:space="preserve">    对机关事业单位职业年金的补助</t>
  </si>
  <si>
    <t xml:space="preserve">    其他农村生活救助</t>
  </si>
  <si>
    <t xml:space="preserve">    其他公立医院支出</t>
  </si>
  <si>
    <t xml:space="preserve">    土壤</t>
  </si>
  <si>
    <t xml:space="preserve">    森林管护</t>
  </si>
  <si>
    <t xml:space="preserve">    其他退耕还林还草支出</t>
  </si>
  <si>
    <t xml:space="preserve">    渔业发展</t>
  </si>
  <si>
    <t xml:space="preserve">    水利执法监督</t>
  </si>
  <si>
    <t xml:space="preserve">    农村基础设施建设</t>
  </si>
  <si>
    <t xml:space="preserve">    交通运输信息化建设</t>
  </si>
  <si>
    <t xml:space="preserve">  资源勘探开发</t>
  </si>
  <si>
    <t xml:space="preserve">    保障性租赁住房</t>
  </si>
  <si>
    <t xml:space="preserve">    其他自然灾害救灾及恢复重建支出</t>
  </si>
  <si>
    <t>年初预留</t>
  </si>
  <si>
    <t>表21</t>
  </si>
  <si>
    <t>2023年区级一般公共预算支出预算表</t>
  </si>
  <si>
    <t>（按功能分类科目的基本支出和项目支出）</t>
  </si>
  <si>
    <t>项         目</t>
  </si>
  <si>
    <t>预 算 数</t>
  </si>
  <si>
    <t>小计</t>
  </si>
  <si>
    <t>基本支出</t>
  </si>
  <si>
    <t>项目支出</t>
  </si>
  <si>
    <t>医疗卫生与计划生育支出</t>
  </si>
  <si>
    <t>国土海洋气象等支出</t>
  </si>
  <si>
    <t>表22</t>
  </si>
  <si>
    <t>2023年区级一般公共预算本级基本支出预算表</t>
  </si>
  <si>
    <t>（按经济分类科目）</t>
  </si>
  <si>
    <t>经济科目</t>
  </si>
  <si>
    <t>本级基本支出合计</t>
  </si>
  <si>
    <t>机关工资福利支出</t>
  </si>
  <si>
    <t>工资奖金津补贴</t>
  </si>
  <si>
    <t>社会保障缴费</t>
  </si>
  <si>
    <t>住房公积金</t>
  </si>
  <si>
    <t>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</si>
  <si>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</si>
  <si>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</si>
  <si>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</si>
  <si>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</si>
  <si>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</si>
  <si>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</si>
  <si>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</si>
  <si>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</si>
  <si>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</si>
  <si>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</si>
  <si>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</si>
  <si>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</si>
  <si>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</si>
  <si>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</si>
  <si>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</si>
  <si>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</si>
  <si>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助学金</t>
  </si>
  <si>
    <t xml:space="preserve"> 个人农业生产补贴</t>
  </si>
  <si>
    <t xml:space="preserve"> 离退休费</t>
  </si>
  <si>
    <t>表23</t>
  </si>
  <si>
    <t>2023年区级一般公共预算转移支付收支预算表</t>
  </si>
  <si>
    <t xml:space="preserve">    体制补助</t>
  </si>
  <si>
    <t>其他一般性转移支付</t>
  </si>
  <si>
    <t>巩固脱贫攻坚成果衔接乡村振兴转移支付收入</t>
  </si>
  <si>
    <t>交通运输共同财政事权转移支付收入</t>
  </si>
  <si>
    <t xml:space="preserve">       其他一般性转移支付收入</t>
  </si>
  <si>
    <t>二、专项转移支付收入</t>
  </si>
  <si>
    <t xml:space="preserve">    一般公共服务</t>
  </si>
  <si>
    <t xml:space="preserve">    国防</t>
  </si>
  <si>
    <t xml:space="preserve">    文化旅游体育与传媒</t>
  </si>
  <si>
    <t xml:space="preserve">    卫生健康</t>
  </si>
  <si>
    <t xml:space="preserve">    节能环保</t>
  </si>
  <si>
    <t xml:space="preserve">    农林水</t>
  </si>
  <si>
    <t xml:space="preserve">    交通运输</t>
  </si>
  <si>
    <t xml:space="preserve">    资源勘探工业信息等</t>
  </si>
  <si>
    <t xml:space="preserve">    商业服务业等</t>
  </si>
  <si>
    <t xml:space="preserve">    自然灾害防治</t>
  </si>
  <si>
    <t xml:space="preserve">注：本表详细反映2023年一般公共预算转移支付收入和转移支付支出情况。    </t>
  </si>
  <si>
    <t>表24</t>
  </si>
  <si>
    <t>2023年区级一般公共预算一般转移支付支出预算表</t>
  </si>
  <si>
    <t>镇名称</t>
  </si>
  <si>
    <t>表25</t>
  </si>
  <si>
    <t>2023年区级一般公共预算专项转移支付支出预算表</t>
  </si>
  <si>
    <t>区政协委员镇街小组活动经费</t>
  </si>
  <si>
    <t>非公党建经费</t>
  </si>
  <si>
    <t>党员冬训经费</t>
  </si>
  <si>
    <t>镇街司法所购买社区矫正服务经费</t>
  </si>
  <si>
    <t>在村挂职本土人才经费</t>
  </si>
  <si>
    <t>松材线虫病除治</t>
  </si>
  <si>
    <t>高速公路及长江绿化土地租用</t>
  </si>
  <si>
    <t>农贸市场管理</t>
  </si>
  <si>
    <t>脱贫群众春节慰问</t>
  </si>
  <si>
    <t>区人大代表工作经费</t>
  </si>
  <si>
    <t>堤防护岸维修养护资金</t>
  </si>
  <si>
    <t>商贸监测基层数据采集</t>
  </si>
  <si>
    <t>表26</t>
  </si>
  <si>
    <t>2023年全区政府性基金预算收支预算表</t>
  </si>
  <si>
    <t>一、社会保障和就业支出</t>
  </si>
  <si>
    <t>二、国家电影事业发展专项资金</t>
  </si>
  <si>
    <t>二、城乡社区支出</t>
  </si>
  <si>
    <t>三、国有土地收益基金收入</t>
  </si>
  <si>
    <t>三、农林水支出</t>
  </si>
  <si>
    <t>四、农业土地开发资金收入</t>
  </si>
  <si>
    <t>四、其他支出</t>
  </si>
  <si>
    <t>五、国有土地使用权出让收入</t>
  </si>
  <si>
    <t>五、债务付息支出</t>
  </si>
  <si>
    <t>六、大中型水库库区基金收入</t>
  </si>
  <si>
    <t>六、债务发行费支出</t>
  </si>
  <si>
    <t>七、彩票公益金收入</t>
  </si>
  <si>
    <t>八、小型水库移民扶助基金收入</t>
  </si>
  <si>
    <t>九、污水处理费收入</t>
  </si>
  <si>
    <t>十、彩票发行机构和彩票销售机构的业务费用</t>
  </si>
  <si>
    <t>十一、城市基础设施配套费收入</t>
  </si>
  <si>
    <t>二、地方政府债务收入</t>
  </si>
  <si>
    <t>二、地方政府债务还本支出</t>
  </si>
  <si>
    <t xml:space="preserve">    地方政府债券还本支出（再融资）</t>
  </si>
  <si>
    <t>三、上解支出</t>
  </si>
  <si>
    <t>注：1.本表直观反映2023年政府性基金预算收入与支出的平衡关系。
    2.收入总计（本级收入合计+转移性收入合计）=支出总计（本级支出合计+转移性支出合计）。</t>
  </si>
  <si>
    <t>表27</t>
  </si>
  <si>
    <t>2023年区级政府性基金预算收支预算表</t>
  </si>
  <si>
    <t>一、补助下级支出</t>
  </si>
  <si>
    <t>三、下级上解支出</t>
  </si>
  <si>
    <t>四、上解支出</t>
  </si>
  <si>
    <t>表28</t>
  </si>
  <si>
    <t>2023年区级政府性基金预算支出预算表</t>
  </si>
  <si>
    <t xml:space="preserve">    土地储备专项债券发行费用支出</t>
  </si>
  <si>
    <t>表29</t>
  </si>
  <si>
    <t>2023年区级政府性基金预算转移支付收支预算表</t>
  </si>
  <si>
    <t>收       入</t>
  </si>
  <si>
    <t>大中型水库移民后期扶持基金</t>
  </si>
  <si>
    <t>大中型水库移民后期扶持基金支出</t>
  </si>
  <si>
    <t>小型水库移民扶助基金相关收入</t>
  </si>
  <si>
    <t>小型水库移民扶助基金安排的支出</t>
  </si>
  <si>
    <t>国有土地使用权出让相关收入</t>
  </si>
  <si>
    <t>国有土地使用权出让收入安排的支出</t>
  </si>
  <si>
    <t>三峡水库库区基金收入</t>
  </si>
  <si>
    <t>农业土地开发资金安排的支出</t>
  </si>
  <si>
    <t>国家重大水利工程建设基金相关收入</t>
  </si>
  <si>
    <t>大中型水库库区基金安排的支出</t>
  </si>
  <si>
    <t>彩票公益金收入</t>
  </si>
  <si>
    <t>三峡水库库区基金支出</t>
  </si>
  <si>
    <t>国家重大水利工程建设基金安排的支出</t>
  </si>
  <si>
    <t>农网还贷资金支出</t>
  </si>
  <si>
    <t>彩票发行销售机构业务费安排的支出</t>
  </si>
  <si>
    <t>彩票公益金安排的支出</t>
  </si>
  <si>
    <t>注：本表详细反映2023年政府性基金预算转移支付收入和转移支付支出情况。</t>
  </si>
  <si>
    <t>表30</t>
  </si>
  <si>
    <t>2023年全区国有资本经营预算收支预算表</t>
  </si>
  <si>
    <t>上年结转</t>
  </si>
  <si>
    <t>调出资金</t>
  </si>
  <si>
    <t>注：1.本表直观反映2023年国有资本经营预算收入与支出的平衡关系。
    2.收入总计（本级收入合计+转移性收入合计）=支出总计（本级支出合计+转移性支出合计）。</t>
  </si>
  <si>
    <t>表31</t>
  </si>
  <si>
    <t>2023年区级国有资本经营预算收支预算表</t>
  </si>
  <si>
    <t>表32</t>
  </si>
  <si>
    <t>2023年全区社会保险基金预算收支预算表</t>
  </si>
  <si>
    <t>全区收入合计</t>
  </si>
  <si>
    <t>全区支出合计</t>
  </si>
  <si>
    <t>表33</t>
  </si>
  <si>
    <t>渝北区2022年地方政府债务限额及余额情况表</t>
  </si>
  <si>
    <t>单位：亿元</t>
  </si>
  <si>
    <t>地   区</t>
  </si>
  <si>
    <t>2022年债务限额</t>
  </si>
  <si>
    <t>2022年债务余额执行数</t>
  </si>
  <si>
    <t>一般债务</t>
  </si>
  <si>
    <t>专项债务</t>
  </si>
  <si>
    <t>公  式</t>
  </si>
  <si>
    <t>A=B+C</t>
  </si>
  <si>
    <t>B</t>
  </si>
  <si>
    <t>C</t>
  </si>
  <si>
    <t>D=E+F</t>
  </si>
  <si>
    <t>E</t>
  </si>
  <si>
    <t>F</t>
  </si>
  <si>
    <t>合  计</t>
  </si>
  <si>
    <t xml:space="preserve">   注：2022年地方政府债务限额208.4亿元=市财政局下达的2021年政府债务限额187.7亿元+2022年新增政府债务限额20.7亿元。</t>
  </si>
  <si>
    <t>表34</t>
  </si>
  <si>
    <t>渝北区2022年和2023年地方政府一般债务余额情况表</t>
  </si>
  <si>
    <t>项    目</t>
  </si>
  <si>
    <t>一、2021年末地方政府一般债务余额实际数</t>
  </si>
  <si>
    <t>二、2022年末地方政府一般债务限额</t>
  </si>
  <si>
    <t>三、2022年地方政府一般债务发行额</t>
  </si>
  <si>
    <t>四、2022年地方政府一般债务还本支出</t>
  </si>
  <si>
    <t>五、2022年末地方政府一般债务余额执行数</t>
  </si>
  <si>
    <t>六、2023年地方政府一般债务限额</t>
  </si>
  <si>
    <t>表35</t>
  </si>
  <si>
    <t>渝北区2022年和2023年地方政府专项债务余额情况表</t>
  </si>
  <si>
    <t>一、2021年末地方政府专项债务余额实际数</t>
  </si>
  <si>
    <t>二、2022年末地方政府专项债务限额</t>
  </si>
  <si>
    <t>三、2022年地方政府专项债务发行额</t>
  </si>
  <si>
    <t>四、2022年地方政府专项债务还本支出</t>
  </si>
  <si>
    <t>五、2022年末地方政府专项债务余额预计数</t>
  </si>
  <si>
    <t>六、2023年地方政府专项债务新增限额</t>
  </si>
  <si>
    <t>七、2023年末地方政府专项债务限额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</si>
  <si>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</si>
  <si>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</si>
  <si>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渝北区地方政府债券发行及还本付息情况表</t>
  </si>
  <si>
    <t>公式</t>
  </si>
  <si>
    <t>本地区</t>
  </si>
  <si>
    <t>本级</t>
  </si>
  <si>
    <t>一、2022年发行执行数</t>
  </si>
  <si>
    <t>A=B+D</t>
  </si>
  <si>
    <t>（一）一般债券</t>
  </si>
  <si>
    <t xml:space="preserve">   其中：再融资债券</t>
  </si>
  <si>
    <t>（二）专项债券</t>
  </si>
  <si>
    <t>D</t>
  </si>
  <si>
    <t>二、2022年还本支出执行数</t>
  </si>
  <si>
    <t>F=G+H</t>
  </si>
  <si>
    <t>G</t>
  </si>
  <si>
    <t>H</t>
  </si>
  <si>
    <t>三、2022年付息支出执行数</t>
  </si>
  <si>
    <t>I=J+K</t>
  </si>
  <si>
    <t>J</t>
  </si>
  <si>
    <t>K</t>
  </si>
  <si>
    <t>四、2023年还本支出预算数</t>
  </si>
  <si>
    <t>L=M+O</t>
  </si>
  <si>
    <t>M</t>
  </si>
  <si>
    <t xml:space="preserve">   其中：再融资</t>
  </si>
  <si>
    <t xml:space="preserve">         财政预算安排 </t>
  </si>
  <si>
    <t>N</t>
  </si>
  <si>
    <t>O</t>
  </si>
  <si>
    <t xml:space="preserve">         财政预算安排</t>
  </si>
  <si>
    <t>P</t>
  </si>
  <si>
    <t>五、2023年付息支出预算数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</si>
  <si>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</si>
  <si>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</si>
  <si>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</si>
  <si>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</si>
  <si>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</si>
  <si>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2023年“三公”经费预算情况表</t>
  </si>
  <si>
    <t>编制单位：渝北区财政局</t>
  </si>
  <si>
    <t>项目</t>
  </si>
  <si>
    <t>2022年预算</t>
  </si>
  <si>
    <t>2023年预算</t>
  </si>
  <si>
    <t>两年预算数握比较</t>
  </si>
  <si>
    <t>金额</t>
  </si>
  <si>
    <t>增（减）</t>
  </si>
  <si>
    <t>因公出国（境）费</t>
  </si>
  <si>
    <t>公务接待费</t>
  </si>
  <si>
    <t>公务用车购置及运行</t>
  </si>
  <si>
    <t>公务用车购置费</t>
  </si>
  <si>
    <t>公务用车运行费</t>
  </si>
  <si>
    <t>表38</t>
  </si>
  <si>
    <t>2023年渝北区重点项目预算及绩效目标情况</t>
  </si>
  <si>
    <t>项目主管部门</t>
  </si>
  <si>
    <t>预算单位</t>
  </si>
  <si>
    <t>预算项目</t>
  </si>
  <si>
    <t>项目整体绩效目标</t>
  </si>
  <si>
    <t>合       计</t>
  </si>
  <si>
    <t>区卫健委</t>
  </si>
  <si>
    <t>区卫健委（本级）</t>
  </si>
  <si>
    <t xml:space="preserve"> 疫情防控专项经费</t>
  </si>
  <si>
    <t>支付隔离酒店、区外方舱等疫情防控隔离场所发生的防疫费用。保障酒店工作组、转阳专班已发生的相关经费，志愿者临时性工作补助等。进一步减轻疫情对经济社会发展和群众身体健康的负面影响。</t>
  </si>
  <si>
    <t>区医保局</t>
  </si>
  <si>
    <t>区医疗保障事务中心</t>
  </si>
  <si>
    <t xml:space="preserve"> 医疗救助资金</t>
  </si>
  <si>
    <t>保障医疗救助对象医疗救助资助参保及待遇享受。门诊和住院医疗救助人次≥14万人次，费用及时支付率≥90%，全区医疗救助人群得到医疗救助效果“优”，救助对象满意度≥98%。</t>
  </si>
  <si>
    <t>区教委</t>
  </si>
  <si>
    <t>区教委（本级）</t>
  </si>
  <si>
    <t xml:space="preserve"> 义务教育薄弱环节改善与能力提升资金</t>
  </si>
  <si>
    <t>对全区约70所义务教育学校改善办学条件。社会满意度&gt;95%。</t>
  </si>
  <si>
    <t>区学生资助管理中心</t>
  </si>
  <si>
    <t xml:space="preserve"> 各类教育资助资金</t>
  </si>
  <si>
    <t>促进义务教育均衡发展和教育公平，保障和改善民生、构建和谐社会，保障全区13762名贫困生顺利入学。为贫困家庭学生减轻家庭经济负担2194万元。</t>
  </si>
  <si>
    <t>区农业农村委</t>
  </si>
  <si>
    <t>区农业技术推广站</t>
  </si>
  <si>
    <t xml:space="preserve"> 耕地地力保护补贴</t>
  </si>
  <si>
    <t>耕地地力保护补贴惠及全区9万余农户，补贴面积18万余亩。耕地地力保护和种粮大户补贴资金执行率100%。减少耕地撂荒地，推动农业生产发展。保障农业生产持续发展“优”。</t>
  </si>
  <si>
    <t>区水利局</t>
  </si>
  <si>
    <t>区水利局（本级）</t>
  </si>
  <si>
    <t xml:space="preserve"> 2023年三峡工程后续工作项目</t>
  </si>
  <si>
    <t>一是通过移民安稳致富和促进库区经济社会发展类14个项目的实施，促使库区18212人移民群众受益；二是通过库区生态环境建设与保护类2个项目的实施，进一步提升库区岸线环境整治率；三是通过库区地质灾害防治类3个项目的实施，使移民群众生命财产安全得到有效保障；四是通过三峡工程综合管理能力建设类1个项目的实施，满足移民安置区精细化治理的需求。</t>
  </si>
  <si>
    <t>区住建委</t>
  </si>
  <si>
    <t>区住建委（本级）</t>
  </si>
  <si>
    <t xml:space="preserve"> 物业管理</t>
  </si>
  <si>
    <t>完成老旧住宅增设电梯发放补助420台的总目标。开展物业企业及各街道、社区培训活动约1000人。星级考核物业小区补贴数≥900个。群众满意率≥90%。</t>
  </si>
  <si>
    <t xml:space="preserve"> 城镇老旧小区改造资金</t>
  </si>
  <si>
    <t>进行老旧小区改造提升，进一步改善群众居住条件。新开工改造56个小区，213.76万平方米，467栋楼，21799户。</t>
  </si>
  <si>
    <t>2023年中央财政保障性安居工程</t>
  </si>
  <si>
    <t>对渝北区保障性租赁住房房源筹集的租赁补贴、向符合条件的在市场租赁住房的保障家庭发放租赁补贴等。保障性租赁住房套数≥1577套，保障性租赁补贴发放人次≥130人次。</t>
  </si>
  <si>
    <t>区交通局</t>
  </si>
  <si>
    <t>区交通局（本级）</t>
  </si>
  <si>
    <t xml:space="preserve"> 普通公路日常养护（2023年）</t>
  </si>
  <si>
    <t>以“畅、安、舒、美”为总体目标要求，加强全区普通公路养护管理，保证公路使用寿命。公路优良中率&gt;75%,维护国省道里程194公里、县道里程530公里、乡道里程598公里。</t>
  </si>
  <si>
    <t xml:space="preserve"> 渝北区G210茨竹至邻水段新建工程</t>
  </si>
  <si>
    <t>渝北区G210茨竹至邻水段新建工程。3公里国道由三级公路升级为一级公路。</t>
  </si>
  <si>
    <t xml:space="preserve"> 车辆购置税收入补助地方资金</t>
  </si>
  <si>
    <t>全年完成100公里“四好农村路”建设任务，支付往年“四好农村路”项目未支付资金。构建绿色交通体系，有效提升全区公路服务水平改善渝北区的交通状况，促进农村产业发展。</t>
  </si>
  <si>
    <t>区城市管理局</t>
  </si>
  <si>
    <t>区城市管理局（本级）</t>
  </si>
  <si>
    <t xml:space="preserve"> 渝北区城区垃圾清运服务费</t>
  </si>
  <si>
    <t>1、生活垃圾日产日清，居民生活环境干净整洁；2、每日定期冲洗车辆和垃圾收集站，保持车辆和垃圾站自身整洁；3、城区文明指数测评达到优良水平。</t>
  </si>
  <si>
    <t>区公园管理中心</t>
  </si>
  <si>
    <t xml:space="preserve"> 公园市场化管护</t>
  </si>
  <si>
    <t>通过市场化运作，保证龙头寺公园、桃源公园、盘溪河片区公园（包含盘溪河公园、五一水库、大龙山公园、花卉园后山社区公园）、回兴片区公园（包含黄桷坪公园、木鱼石公园、宝圣湖公园、果塘湖公园、金山公园、翠屏山公园）、沐仙湖、花卉园、金兰路游园及祥和公园的正常运行，管护达到一级公园管护标准。园林绿化达到“五无”效果（即：无黄土祼露、无枯死枝、无病虫害、无杂草、无暴露垃圾），确保植株长势良好，公园整体景观优美。环境卫生达到干净、整洁、清爽。</t>
  </si>
  <si>
    <t>园林绿化管理中心</t>
  </si>
  <si>
    <t xml:space="preserve"> 园林绿化市场化运行</t>
  </si>
  <si>
    <t>做好辖区366余万平方米绿地和9万余株行道树的日常管护工作，通过严格合理的考核办法，将园林绿化市场化运行工作开展得更好。群众满意度≥95%。</t>
  </si>
  <si>
    <t>区经信委</t>
  </si>
  <si>
    <t>区经信委（本级）</t>
  </si>
  <si>
    <t xml:space="preserve"> 市工业和信息化专项资金</t>
  </si>
  <si>
    <t>推动我区工业和信息化产业平稳发展。扶持工业企业数≤200家，企业满意度≥90%。</t>
  </si>
  <si>
    <t>区财政代编</t>
  </si>
  <si>
    <t>社保科代编</t>
  </si>
  <si>
    <t xml:space="preserve"> 就业专项资金</t>
  </si>
  <si>
    <t>重点用于支付社保补贴、就业见习补贴、交通补贴，帮助登记失业人员、低保转就业人员、高校毕业生、农民工、退役军人等就业困难重点群体再业创业，确保就业大局稳定。年末城镇登记失业率≤5.5%。</t>
  </si>
  <si>
    <t xml:space="preserve"> 城乡基本公共卫生服务补助</t>
  </si>
  <si>
    <t>通过基本公共卫生管理项目传染病管理、健康教育宣传、培训、慢性病、食源性疾监测及孕产妇保健等工作，着力提升我区基本公共卫生质量。传染病和突发公共卫生事件报告率≥95%，地方病核心指标监测率≥90%。</t>
  </si>
  <si>
    <t>预算科代编</t>
  </si>
  <si>
    <t xml:space="preserve"> 2023年基本建设切块资金</t>
  </si>
  <si>
    <t>动态保障已纳入2023年政府投资计划的需要区级财政资金保障的项目。</t>
  </si>
  <si>
    <t>表39</t>
  </si>
  <si>
    <t>2023年渝北区重大政策保障支出预算表</t>
  </si>
  <si>
    <t>主管部门</t>
  </si>
  <si>
    <t>项目名称</t>
  </si>
  <si>
    <t>绩效目标</t>
  </si>
  <si>
    <t xml:space="preserve"> 重庆市渝北区水利局</t>
  </si>
  <si>
    <t xml:space="preserve"> 重庆市渝北区水利局（本级）</t>
  </si>
  <si>
    <t>2023年三峡工程后续工作项目</t>
  </si>
  <si>
    <t>通过移民安稳致富和促进库区经济社会发展类14个项目的实施，促使库区18212人移民群众受益;通过库区生态环境建设与保护类2个项目的实施，进一步提升库区岸线环境整治率;通过库区地质灾害防治类3个项目的实施，使移民群众生命财产安全得到有效保障;通过三峡工程综合管理能力建设类1个项目的实施，满足移民安置区精细化治理的需求</t>
  </si>
  <si>
    <t xml:space="preserve"> 社保科代编</t>
  </si>
  <si>
    <t xml:space="preserve"> 社保科代编单位</t>
  </si>
  <si>
    <t>城乡居民基本医疗保险财政补助</t>
  </si>
  <si>
    <t>确保符合享受财政补助的城乡居民参保人应保尽保，增加居民医保基金收入，确保基金平稳运行。</t>
  </si>
  <si>
    <t xml:space="preserve"> 重庆市渝北区住房和城乡建设委员会</t>
  </si>
  <si>
    <t xml:space="preserve"> 重庆市渝北区住房和城乡建设委员会（本级）</t>
  </si>
  <si>
    <t>城镇老旧小区改造资金</t>
  </si>
  <si>
    <t xml:space="preserve"> 重庆市渝北区经济和信息化委员会</t>
  </si>
  <si>
    <t xml:space="preserve"> 重庆市渝北区经济和信息化委员会（本级）</t>
  </si>
  <si>
    <t>市工业和信息化专项资金</t>
  </si>
  <si>
    <t>贯彻落实市委、市政府工作部署，加快建设国家重要先进制造业中心，推动产业高端化、智能化、绿色化发展，加力提振工业经济确保稳增长。</t>
  </si>
  <si>
    <t>就业专项资金</t>
  </si>
  <si>
    <t>发挥就业补助资金效益，确保就业大局稳定。重点用于支付社保补贴、就业见习补贴、交通补贴，帮助登记失业人员、低保转就业人员、高校毕业生、农民工、退役军人等就业困难重点群体再业创业，确保就业大局稳定。</t>
  </si>
  <si>
    <t xml:space="preserve"> 重庆市渝北区教育委员会</t>
  </si>
  <si>
    <t xml:space="preserve"> 重庆市南开两江中学校</t>
  </si>
  <si>
    <t>民转公学校过渡期人员经费</t>
  </si>
  <si>
    <t>根据相关文件要求，对民转公学校过渡期内按照“经费保障水平不降低、教师待遇不降低”原则，由区财政对民转公学校给予全额保障,保障民转公学校人员经费，保障办学质量。</t>
  </si>
  <si>
    <t xml:space="preserve"> 重庆市渝北区城市管理局</t>
  </si>
  <si>
    <t xml:space="preserve"> 重庆市渝北区城市管理局（本级）</t>
  </si>
  <si>
    <t>渝北区城区垃圾清运服务费</t>
  </si>
  <si>
    <t xml:space="preserve"> 教科文科代编</t>
  </si>
  <si>
    <t xml:space="preserve"> 教科文科代编单位</t>
  </si>
  <si>
    <t>民转公过渡期人员经费补差</t>
  </si>
  <si>
    <t>根据相关文件要求，对民转公学校过渡期内按照“经费保障水平不降低、教师待遇不降低”原则,按照各类人员核定标准，保障民转公学校人员经费。</t>
  </si>
  <si>
    <t xml:space="preserve"> 重庆一中寄宿学校</t>
  </si>
  <si>
    <t xml:space="preserve"> 重庆市渝北区医疗保障局</t>
  </si>
  <si>
    <t xml:space="preserve"> 重庆市渝北区医疗保障事务中心</t>
  </si>
  <si>
    <t>医疗救助资金</t>
  </si>
  <si>
    <t>保障医疗救助人群资助参保和待遇保障。一是资助居民、家庭困难大学生参加居民基本医疗保险；二是对困难家庭实施门诊救助；三是对困难家庭实施住院诊救助；四是资助待定优抚群体参加居民基本医疗保险。</t>
  </si>
  <si>
    <t>提前下达2023年中央财政保障性安居工程补助资金</t>
  </si>
  <si>
    <t>以2023年12月31日为标准时点，依据市财政局下发的2023年中央财政保障性安居工程补助资金预算的通知，对渝北区保障性租赁住房房源筹集的租赁补贴、向符合条件的在市场租赁住房的保障家庭发放租赁补贴等。</t>
  </si>
  <si>
    <t xml:space="preserve"> 重庆市渝北区教育委员会（本级）</t>
  </si>
  <si>
    <t>义务教育薄弱环节改善与能力提升资金</t>
  </si>
  <si>
    <t>为切实改善区义务教育薄弱环节与能力提升，促进办学条件全面提升及义务教育均衡和可持续发展，重点实施实验室、功能室升级改造，运动场改造项目，对义务教育学校网络教学环境实现全覆盖等。</t>
  </si>
  <si>
    <t xml:space="preserve"> 重庆市渝北区农业农村委员会</t>
  </si>
  <si>
    <t xml:space="preserve"> 重庆市渝北区农业技术推广站</t>
  </si>
  <si>
    <t>耕地地力保护补贴</t>
  </si>
  <si>
    <t>耕地地力保护补贴惠及全区9万余农户，补贴面积18万余亩，开展各项审核、检查、资金发放等工作；为种粮农民提供补贴政策宣传，召开会议、培训、实地审核数据、调解矛盾纠纷，接待上访人员；数据库建设、资料档案建设、开展专项检查、绩效评价。耕地地力保护和种粮大户补贴资金执行率100%。</t>
  </si>
  <si>
    <t>城乡基本公共卫生服务补助</t>
  </si>
  <si>
    <t>通过基本公共卫生管理项目传染病管理、健康教育宣传、培训、慢性病、食源性疾监测及孕产妇保健等工作，着力提升我区基本公共卫生质量。</t>
  </si>
  <si>
    <t xml:space="preserve"> 重庆市渝北区商务委员会</t>
  </si>
  <si>
    <t xml:space="preserve"> 重庆市渝北区商务委员会（本级）</t>
  </si>
  <si>
    <t>中央外经贸发展资金</t>
  </si>
  <si>
    <t>促进外贸稳中提质，鼓励优进优出，优化贸易方式和外向型产业布局，完善外贸公共服务。稳住外贸基本盘。</t>
  </si>
  <si>
    <t xml:space="preserve"> 重庆市渝北区交通局</t>
  </si>
  <si>
    <t xml:space="preserve"> 重庆市渝北区道路运输事务中心</t>
  </si>
  <si>
    <t>绕城高速外公共汽车补贴</t>
  </si>
  <si>
    <t>保障2022年度内渝北区绕城高速外公共交通可持续运行。</t>
  </si>
  <si>
    <t>民办普惠幼儿园开园补助和运营补助经费</t>
  </si>
  <si>
    <t>进一步完善民办普惠园经费投入机制，改善普惠性幼儿园设施设备等办园条件，促进民办普惠性幼儿园日常运转保障工作，保障办园质量。</t>
  </si>
  <si>
    <t>市中小微企业发展专项资金</t>
  </si>
  <si>
    <t>区级商务发展产业资金</t>
  </si>
  <si>
    <t>按照公开、公正、规范、科学运作和注重效益原则，严格按照相关文件的规定，进行资金管理使用，保障资金安全和绩效，积极发挥财政资金引导和支持作用，促进全区商贸经济社零总额增长1.5%，外贸进出口总额1357亿元，实际利用外资6亿美元。</t>
  </si>
  <si>
    <t xml:space="preserve"> 重庆市渝北区水土保持管理站</t>
  </si>
  <si>
    <t>水土流失综合治理</t>
  </si>
  <si>
    <t>治理水土流失30平方公里，水土保持措施包括保土耕作、封禁治理、节水灌溉、人居环境改造、新修便道以及配套小型水利水保工程。</t>
  </si>
  <si>
    <t xml:space="preserve"> 重庆市渝北区农村合作经济发展服务中心</t>
  </si>
  <si>
    <t>农村公益事业财政奖补项目-中央</t>
  </si>
  <si>
    <t>推进农村公益事业建设，改善农民生产生活条件，提升农民满意度；加强农业农村基础设施建设，统筹城乡发展，促进城乡公共服务均等化。</t>
  </si>
  <si>
    <t>农村公益事业财政奖补项目-市级</t>
  </si>
  <si>
    <t>农村客运营运补贴</t>
  </si>
  <si>
    <t>对2022年度下半年、2023年度上半年渝北区农村客运班车进行补贴，促进农村客运市场发展，提高地区公共交通水平，满足群众出行需求。</t>
  </si>
  <si>
    <t xml:space="preserve"> 重庆市两江人民小学校</t>
  </si>
  <si>
    <t xml:space="preserve"> 中共重庆市渝北区委政法委员会</t>
  </si>
  <si>
    <t xml:space="preserve"> 中共重庆市渝北区委政法委员会（本级）</t>
  </si>
  <si>
    <t>进一步推动网格化社会治理工作走实走深，落实工作责任，强化结果运用，做到有奖有惩。</t>
  </si>
  <si>
    <t xml:space="preserve"> 重庆市渝北区林业局</t>
  </si>
  <si>
    <t xml:space="preserve"> 重庆市渝北区林业局（本级）</t>
  </si>
  <si>
    <t>森林植被恢复返还</t>
  </si>
  <si>
    <t>返还森林植被恢复费，主要用于开展造林、抚育、防灾减灾、森林草原资源监测等林业项目，实现稳步提高森林覆盖率的同时，提高森林质量，减少森林火灾率，减少森林病虫害，保护森林动植物，保证生物多样性，保持森林生态可持续发展。</t>
  </si>
  <si>
    <t xml:space="preserve"> 重庆市渝北区水利管理站</t>
  </si>
  <si>
    <t>确保256座农村供水工程正常运行维护，覆盖14个镇街48.14万人，让群众吃上干净水放心水</t>
  </si>
  <si>
    <t xml:space="preserve"> 重庆市渝北区城市排水事务中心</t>
  </si>
  <si>
    <t>排水与污水处理设施运行维护维修</t>
  </si>
  <si>
    <t>一、全力保障城区排水设施正常运行，每年定期对排水管网和雨篦子进行清掏疏浚，清掏疏浚管网300公里以上，确保排水管网畅通，定期对8座泵站进行检修，对新华水库雨水处理厂水质进行检测，确保各类排水设施正常运行。二、加快推进老旧管网更新改造，完成排水管网更新改造2000米以上，完成暴雨积水点整治5处，雨污分流改造4处，数字城管、12319、96659等数字平台排水设施维护维修案件处置率100%，设施完好率96%以上。三、切实履行排水与污水处理职能，排水许可、改接沟许可办理按期办结率100%，城市污水收集处理率达到96%以上。城市污水收集处理效能得到明显提升。</t>
  </si>
  <si>
    <t>2023年中央下达城乡医疗救助资金</t>
  </si>
  <si>
    <t>民转公学校过渡期运行经费</t>
  </si>
  <si>
    <t>根据相关文件要求，对民转公学校过渡期内按照“经费保障水平不降低、教师待遇不降低”原则，运行经费按照核定经费标准，保障民转公学校基本运转。</t>
  </si>
  <si>
    <t>中央军民融合发展专项资金</t>
  </si>
  <si>
    <t>通过中央转移支付资金政策引导，鼓励企业创新、促进融合、突出重点、注重效益，以重点突破带动军民融合发展整体跃升。</t>
  </si>
  <si>
    <t xml:space="preserve"> 重庆市渝北区大中型水库移民后期扶持事务中心</t>
  </si>
  <si>
    <t>基础设施建设和经济发展</t>
  </si>
  <si>
    <t>实施渝北区普通干线（十纵十横）湖滨路II期改建后扶工程等5个美丽家园建设项目、渝北区大盛镇千盏村冻冷库后扶工程等3个产业转型升级项目，渝北区统景镇农村环境整治后扶工程等2个散居移民基础设施完善项目，改善库区和移民安置区基础设施、带动库区和移民安置区经济发展、维护库区和移民安置区社会稳定。</t>
  </si>
  <si>
    <t>“冷线”公共汽车补贴</t>
  </si>
  <si>
    <t>降低2022年度渝北区内“冷线”公交营运亏损，确保线路正常运行，满足群众出行需求。</t>
  </si>
  <si>
    <t xml:space="preserve"> 重庆市渝北区农业农村委员会（本级）</t>
  </si>
  <si>
    <t>巩固拓展脱贫攻坚成果和乡村振兴（市级）</t>
  </si>
  <si>
    <t>用于茨竹、大盛、木耳、玉峰山、洛碛、石船、兴隆等镇发展村集体经济发展项目，优先用于经果林后续管护，就近带动困难群体就业，增加务工收入；同时壮大村集体经济，带动集体分红。</t>
  </si>
  <si>
    <t>农村低保</t>
  </si>
  <si>
    <t>规范城乡低保、特困人员救助供养政策实施，合理确定保障标准，有效保障低保对象、特困人员基本生活。</t>
  </si>
  <si>
    <t>市商务发展专项资金</t>
  </si>
  <si>
    <t>按照公开、公正、规范、科学运作和注重效益原则，严格按照相关文件的规定，进行资金管理使用，保障资金安全和绩效，积极发挥财政资金引导和支持作用，促进全区社零总额增长1.5%左右，外贸进出口总额、实际利用外资平稳增长。</t>
  </si>
  <si>
    <t xml:space="preserve"> 重庆市渝北区生态环境局</t>
  </si>
  <si>
    <t xml:space="preserve"> 重庆市渝北区生态环境局（本级）</t>
  </si>
  <si>
    <t>中央土壤污染防治资金</t>
  </si>
  <si>
    <t>目标1：完成渝北区华荣路B32-1和B36-1地块内约24000立方米污染土壤的治理修复工作；
目标2：2022年6月-12月合计6个月按项目工程进度完成治理修复工作；
目标3：根据资金申请情况，做好成本控制，不超额。</t>
  </si>
  <si>
    <t>巩固拓展脱贫攻坚成果和乡村振兴（中央）</t>
  </si>
  <si>
    <t>用于大湾龙洞岩、杉木、金凤、太和和大盛千盏村发展村集体经济发展项目，用于果林后续管护，就近带动困难群体就业，增加务工收入；同时壮大村集体经济，带动集体分红。</t>
  </si>
  <si>
    <t>乡村振兴试验示范重点镇村建设</t>
  </si>
  <si>
    <t>在大盛镇青龙村开展乡村振兴试验示范重点村建设，加强现有产业管理运营、延长产业链条，进一步改善农村生产生活条件，促进农民增收，提升农民获得感。</t>
  </si>
  <si>
    <t>学校定制公交补贴</t>
  </si>
  <si>
    <t>定制公交全年运行平稳，涉及学校教学秩序正常。涉及定制公交的633路公交、6813路公交、6263路公交、693路公交、838路公交、695路公交运行正常。</t>
  </si>
  <si>
    <t>中央财政农田建设补助</t>
  </si>
  <si>
    <t>建设高标准农田4.5万亩，高效节水灌溉0.35万亩。</t>
  </si>
  <si>
    <t>渝北区2021年高标准农田（农业生产发展专项）建设项目区级配套资金</t>
  </si>
  <si>
    <t>完成高标准农田（农业生产专项）建设2万亩。</t>
  </si>
  <si>
    <t>市财政衔接推进乡村振兴补助资金（巩固拓展脱贫攻坚成果和乡村振兴任务资金）</t>
  </si>
  <si>
    <t>用于改善统景、木耳、茨竹、大湾、古路等镇农村环境卫生治理和巩固拓展脱贫攻坚成果和乡村振兴衔接产业和政策类项目，改善居住环境，增加困难群体收入，减少支出，确保不返贫。</t>
  </si>
  <si>
    <t>渝北区2022年度高标准农田建设项目区级配套</t>
  </si>
  <si>
    <t>建设高标准农田0.5万亩。项目以土地平整灌溉排水工程、田间道路工程和农田生态防护为主要建设内容，建成灌溉水利化、耕地田园化、土壤优良化、农作机械化，生产高效化的高标准农田，改善农村生态环境，完善农村基础设施，改善农村生态环境，提高农民收入，增加农业效益。</t>
  </si>
</sst>
</file>

<file path=xl/styles.xml><?xml version="1.0" encoding="utf-8"?>
<styleSheet xmlns="http://schemas.openxmlformats.org/spreadsheetml/2006/main">
  <numFmts count="20">
    <numFmt numFmtId="42" formatCode="_ &quot;￥&quot;* #,##0_ ;_ &quot;￥&quot;* \-#,##0_ ;_ &quot;￥&quot;* &quot;-&quot;_ ;_ @_ "/>
    <numFmt numFmtId="176" formatCode="#,##0.0_ "/>
    <numFmt numFmtId="43" formatCode="_ * #,##0.00_ ;_ * \-#,##0.00_ ;_ * &quot;-&quot;??_ ;_ @_ "/>
    <numFmt numFmtId="44" formatCode="_ &quot;￥&quot;* #,##0.00_ ;_ &quot;￥&quot;* \-#,##0.00_ ;_ &quot;￥&quot;* &quot;-&quot;??_ ;_ @_ "/>
    <numFmt numFmtId="41" formatCode="_ * #,##0_ ;_ * \-#,##0_ ;_ * &quot;-&quot;_ ;_ @_ "/>
    <numFmt numFmtId="177" formatCode="General;General;&quot;-&quot;"/>
    <numFmt numFmtId="178" formatCode="0.0"/>
    <numFmt numFmtId="179" formatCode="0.00_ "/>
    <numFmt numFmtId="180" formatCode="#,##0_);[Red]\(#,##0\)"/>
    <numFmt numFmtId="181" formatCode="0.000_ "/>
    <numFmt numFmtId="182" formatCode="0.0_ "/>
    <numFmt numFmtId="183" formatCode="#,##0.0"/>
    <numFmt numFmtId="184" formatCode="#,##0_ "/>
    <numFmt numFmtId="185" formatCode="0_ "/>
    <numFmt numFmtId="186" formatCode="#,##0.000000"/>
    <numFmt numFmtId="187" formatCode="0.0000_ "/>
    <numFmt numFmtId="188" formatCode="________@"/>
    <numFmt numFmtId="189" formatCode="0_);[Red]\(0\)"/>
    <numFmt numFmtId="190" formatCode="0;[Red]0"/>
    <numFmt numFmtId="191" formatCode="0.0_);[Red]\(0.0\)"/>
  </numFmts>
  <fonts count="111">
    <font>
      <sz val="11"/>
      <color theme="1"/>
      <name val="宋体"/>
      <charset val="134"/>
      <scheme val="minor"/>
    </font>
    <font>
      <sz val="11"/>
      <color rgb="FFFF0000"/>
      <name val="宋体"/>
      <charset val="1"/>
      <scheme val="minor"/>
    </font>
    <font>
      <sz val="11"/>
      <name val="宋体"/>
      <charset val="1"/>
      <scheme val="minor"/>
    </font>
    <font>
      <sz val="10"/>
      <color indexed="8"/>
      <name val="宋体"/>
      <charset val="1"/>
      <scheme val="minor"/>
    </font>
    <font>
      <sz val="14"/>
      <color theme="1"/>
      <name val="方正黑体_GBK"/>
      <charset val="134"/>
    </font>
    <font>
      <sz val="20"/>
      <color indexed="8"/>
      <name val="方正小标宋_GBK"/>
      <charset val="134"/>
    </font>
    <font>
      <sz val="11"/>
      <color indexed="8"/>
      <name val="宋体"/>
      <charset val="134"/>
      <scheme val="minor"/>
    </font>
    <font>
      <sz val="10"/>
      <name val="SimSun"/>
      <charset val="134"/>
    </font>
    <font>
      <sz val="10"/>
      <name val="宋体"/>
      <charset val="1"/>
      <scheme val="minor"/>
    </font>
    <font>
      <sz val="10"/>
      <color rgb="FF000000"/>
      <name val="SimSun"/>
      <charset val="134"/>
    </font>
    <font>
      <sz val="10"/>
      <name val="宋体"/>
      <charset val="134"/>
      <scheme val="minor"/>
    </font>
    <font>
      <b/>
      <sz val="18"/>
      <color theme="1"/>
      <name val="宋体"/>
      <charset val="134"/>
      <scheme val="minor"/>
    </font>
    <font>
      <sz val="10"/>
      <color theme="1"/>
      <name val="方正仿宋_GBK"/>
      <charset val="134"/>
    </font>
    <font>
      <sz val="10"/>
      <name val="宋体"/>
      <charset val="134"/>
      <scheme val="major"/>
    </font>
    <font>
      <sz val="10"/>
      <color rgb="FF000000"/>
      <name val="宋体"/>
      <charset val="134"/>
      <scheme val="major"/>
    </font>
    <font>
      <sz val="10"/>
      <color theme="1"/>
      <name val="宋体"/>
      <charset val="134"/>
      <scheme val="major"/>
    </font>
    <font>
      <sz val="16"/>
      <name val="黑体"/>
      <charset val="134"/>
    </font>
    <font>
      <sz val="18"/>
      <color indexed="8"/>
      <name val="方正小标宋_GBK"/>
      <charset val="134"/>
    </font>
    <font>
      <sz val="10"/>
      <name val="宋体"/>
      <charset val="134"/>
    </font>
    <font>
      <b/>
      <sz val="10"/>
      <name val="宋体"/>
      <charset val="134"/>
    </font>
    <font>
      <sz val="11"/>
      <color indexed="8"/>
      <name val="方正黑体_GBK"/>
      <charset val="134"/>
    </font>
    <font>
      <sz val="16"/>
      <color indexed="8"/>
      <name val="方正小标宋_GBK"/>
      <charset val="134"/>
    </font>
    <font>
      <sz val="14"/>
      <name val="方正黑体_GBK"/>
      <charset val="134"/>
    </font>
    <font>
      <sz val="18"/>
      <name val="方正小标宋_GBK"/>
      <charset val="134"/>
    </font>
    <font>
      <sz val="9"/>
      <name val="SimSun"/>
      <charset val="134"/>
    </font>
    <font>
      <b/>
      <sz val="10"/>
      <name val="宋体"/>
      <charset val="134"/>
      <scheme val="major"/>
    </font>
    <font>
      <sz val="16"/>
      <name val="方正小标宋_GBK"/>
      <charset val="134"/>
    </font>
    <font>
      <sz val="12"/>
      <color indexed="8"/>
      <name val="方正黑体_GBK"/>
      <charset val="134"/>
    </font>
    <font>
      <sz val="11"/>
      <name val="SimSun"/>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sz val="11"/>
      <name val="仿宋_GB2312"/>
      <charset val="134"/>
    </font>
    <font>
      <sz val="12"/>
      <name val="宋体"/>
      <charset val="134"/>
      <scheme val="minor"/>
    </font>
    <font>
      <sz val="12"/>
      <color theme="1"/>
      <name val="宋体"/>
      <charset val="134"/>
      <scheme val="major"/>
    </font>
    <font>
      <sz val="10"/>
      <color indexed="8"/>
      <name val="宋体"/>
      <charset val="134"/>
      <scheme val="major"/>
    </font>
    <font>
      <sz val="16"/>
      <color theme="1"/>
      <name val="方正小标宋_GBK"/>
      <charset val="134"/>
    </font>
    <font>
      <sz val="11"/>
      <name val="宋体"/>
      <charset val="134"/>
      <scheme val="minor"/>
    </font>
    <font>
      <sz val="10"/>
      <color theme="1"/>
      <name val="宋体"/>
      <charset val="134"/>
    </font>
    <font>
      <b/>
      <sz val="11"/>
      <name val="宋体"/>
      <charset val="134"/>
      <scheme val="minor"/>
    </font>
    <font>
      <sz val="9"/>
      <name val="宋体"/>
      <charset val="134"/>
    </font>
    <font>
      <sz val="12"/>
      <name val="黑体"/>
      <charset val="134"/>
    </font>
    <font>
      <sz val="12"/>
      <name val="宋体"/>
      <charset val="134"/>
    </font>
    <font>
      <sz val="10"/>
      <name val="Arial"/>
      <charset val="134"/>
    </font>
    <font>
      <sz val="18"/>
      <color indexed="8"/>
      <name val="方正黑体_GBK"/>
      <charset val="134"/>
    </font>
    <font>
      <sz val="10"/>
      <name val="黑体"/>
      <charset val="134"/>
    </font>
    <font>
      <b/>
      <sz val="10"/>
      <color indexed="8"/>
      <name val="宋体"/>
      <charset val="134"/>
    </font>
    <font>
      <sz val="10"/>
      <color indexed="8"/>
      <name val="宋体"/>
      <charset val="134"/>
    </font>
    <font>
      <sz val="10"/>
      <color indexed="8"/>
      <name val="宋体"/>
      <charset val="134"/>
      <scheme val="minor"/>
    </font>
    <font>
      <sz val="12"/>
      <name val="方正仿宋_GBK"/>
      <charset val="134"/>
    </font>
    <font>
      <sz val="12"/>
      <name val="方正细黑一简体"/>
      <charset val="134"/>
    </font>
    <font>
      <sz val="19"/>
      <name val="方正小标宋_GBK"/>
      <charset val="134"/>
    </font>
    <font>
      <b/>
      <sz val="10"/>
      <name val="黑体"/>
      <charset val="134"/>
    </font>
    <font>
      <b/>
      <sz val="10"/>
      <name val="宋体"/>
      <charset val="134"/>
      <scheme val="minor"/>
    </font>
    <font>
      <b/>
      <sz val="10"/>
      <color theme="1"/>
      <name val="宋体"/>
      <charset val="134"/>
      <scheme val="minor"/>
    </font>
    <font>
      <sz val="10"/>
      <name val="仿宋_GB2312"/>
      <charset val="134"/>
    </font>
    <font>
      <sz val="10"/>
      <color theme="1"/>
      <name val="仿宋_GB2312"/>
      <charset val="134"/>
    </font>
    <font>
      <sz val="10"/>
      <color theme="1"/>
      <name val="黑体"/>
      <charset val="134"/>
    </font>
    <font>
      <b/>
      <sz val="10"/>
      <name val="仿宋_GB2312"/>
      <charset val="134"/>
    </font>
    <font>
      <b/>
      <sz val="12"/>
      <name val="仿宋_GB2312"/>
      <charset val="134"/>
    </font>
    <font>
      <sz val="12"/>
      <name val="宋体"/>
      <charset val="134"/>
      <scheme val="major"/>
    </font>
    <font>
      <sz val="11"/>
      <color theme="1"/>
      <name val="宋体"/>
      <charset val="134"/>
    </font>
    <font>
      <sz val="10"/>
      <name val="Times New Roman"/>
      <charset val="134"/>
    </font>
    <font>
      <sz val="11"/>
      <name val="宋体"/>
      <charset val="134"/>
    </font>
    <font>
      <sz val="19"/>
      <color theme="1"/>
      <name val="方正小标宋_GBK"/>
      <charset val="134"/>
    </font>
    <font>
      <sz val="18"/>
      <color theme="1"/>
      <name val="方正黑体_GBK"/>
      <charset val="134"/>
    </font>
    <font>
      <sz val="14"/>
      <color theme="1"/>
      <name val="宋体"/>
      <charset val="134"/>
    </font>
    <font>
      <b/>
      <sz val="18"/>
      <color rgb="FF000000"/>
      <name val="华文中宋"/>
      <charset val="134"/>
    </font>
    <font>
      <sz val="18"/>
      <color rgb="FF000000"/>
      <name val="华文中宋"/>
      <charset val="134"/>
    </font>
    <font>
      <sz val="16"/>
      <color rgb="FF000000"/>
      <name val="方正黑体_GBK"/>
      <charset val="134"/>
    </font>
    <font>
      <b/>
      <sz val="14"/>
      <color theme="1"/>
      <name val="方正楷体_GBK"/>
      <charset val="134"/>
    </font>
    <font>
      <sz val="12"/>
      <color theme="1"/>
      <name val="方正仿宋_GBK"/>
      <charset val="134"/>
    </font>
    <font>
      <b/>
      <sz val="22"/>
      <color theme="1"/>
      <name val="华文中宋"/>
      <charset val="134"/>
    </font>
    <font>
      <sz val="18"/>
      <color theme="1"/>
      <name val="宋体"/>
      <charset val="134"/>
      <scheme val="minor"/>
    </font>
    <font>
      <sz val="22"/>
      <color theme="1"/>
      <name val="华文中宋"/>
      <charset val="134"/>
    </font>
    <font>
      <b/>
      <sz val="13"/>
      <color theme="3"/>
      <name val="宋体"/>
      <charset val="134"/>
      <scheme val="minor"/>
    </font>
    <font>
      <b/>
      <sz val="11"/>
      <color rgb="FF3F3F3F"/>
      <name val="宋体"/>
      <charset val="134"/>
      <scheme val="minor"/>
    </font>
    <font>
      <sz val="11"/>
      <color rgb="FFFF0000"/>
      <name val="宋体"/>
      <charset val="134"/>
      <scheme val="minor"/>
    </font>
    <font>
      <b/>
      <sz val="11"/>
      <color theme="3"/>
      <name val="宋体"/>
      <charset val="134"/>
      <scheme val="minor"/>
    </font>
    <font>
      <sz val="11"/>
      <color theme="0"/>
      <name val="宋体"/>
      <charset val="134"/>
      <scheme val="minor"/>
    </font>
    <font>
      <b/>
      <sz val="11"/>
      <color theme="0"/>
      <name val="宋体"/>
      <charset val="134"/>
      <scheme val="minor"/>
    </font>
    <font>
      <b/>
      <sz val="11"/>
      <color theme="1"/>
      <name val="宋体"/>
      <charset val="134"/>
      <scheme val="minor"/>
    </font>
    <font>
      <sz val="11"/>
      <color rgb="FF3F3F76"/>
      <name val="宋体"/>
      <charset val="134"/>
      <scheme val="minor"/>
    </font>
    <font>
      <b/>
      <sz val="11"/>
      <color rgb="FFFA7D00"/>
      <name val="宋体"/>
      <charset val="134"/>
      <scheme val="minor"/>
    </font>
    <font>
      <b/>
      <sz val="15"/>
      <color theme="3"/>
      <name val="宋体"/>
      <charset val="134"/>
      <scheme val="minor"/>
    </font>
    <font>
      <sz val="11"/>
      <color rgb="FF9C0006"/>
      <name val="宋体"/>
      <charset val="134"/>
      <scheme val="minor"/>
    </font>
    <font>
      <b/>
      <sz val="18"/>
      <color theme="3"/>
      <name val="宋体"/>
      <charset val="134"/>
      <scheme val="major"/>
    </font>
    <font>
      <u/>
      <sz val="11"/>
      <color rgb="FF0000FF"/>
      <name val="宋体"/>
      <charset val="0"/>
      <scheme val="minor"/>
    </font>
    <font>
      <i/>
      <sz val="11"/>
      <color rgb="FF7F7F7F"/>
      <name val="宋体"/>
      <charset val="134"/>
      <scheme val="minor"/>
    </font>
    <font>
      <u/>
      <sz val="11"/>
      <color rgb="FF800080"/>
      <name val="宋体"/>
      <charset val="0"/>
      <scheme val="minor"/>
    </font>
    <font>
      <sz val="11"/>
      <color rgb="FFFA7D00"/>
      <name val="宋体"/>
      <charset val="134"/>
      <scheme val="minor"/>
    </font>
    <font>
      <sz val="11"/>
      <color rgb="FF006100"/>
      <name val="宋体"/>
      <charset val="134"/>
      <scheme val="minor"/>
    </font>
    <font>
      <sz val="11"/>
      <color rgb="FF9C6500"/>
      <name val="宋体"/>
      <charset val="134"/>
      <scheme val="minor"/>
    </font>
    <font>
      <b/>
      <sz val="13"/>
      <color indexed="56"/>
      <name val="宋体"/>
      <charset val="134"/>
    </font>
    <font>
      <b/>
      <sz val="15"/>
      <color indexed="56"/>
      <name val="宋体"/>
      <charset val="134"/>
    </font>
    <font>
      <sz val="11"/>
      <color indexed="8"/>
      <name val="宋体"/>
      <charset val="134"/>
    </font>
    <font>
      <sz val="11"/>
      <color indexed="62"/>
      <name val="宋体"/>
      <charset val="134"/>
    </font>
    <font>
      <i/>
      <sz val="11"/>
      <color indexed="23"/>
      <name val="宋体"/>
      <charset val="134"/>
    </font>
    <font>
      <b/>
      <sz val="11"/>
      <color indexed="9"/>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1"/>
      <color indexed="63"/>
      <name val="宋体"/>
      <charset val="134"/>
    </font>
    <font>
      <sz val="11"/>
      <color indexed="60"/>
      <name val="宋体"/>
      <charset val="134"/>
    </font>
    <font>
      <b/>
      <sz val="11"/>
      <color indexed="8"/>
      <name val="宋体"/>
      <charset val="134"/>
    </font>
    <font>
      <b/>
      <sz val="11"/>
      <color indexed="56"/>
      <name val="宋体"/>
      <charset val="134"/>
    </font>
    <font>
      <b/>
      <sz val="18"/>
      <color indexed="56"/>
      <name val="宋体"/>
      <charset val="134"/>
    </font>
    <font>
      <sz val="11"/>
      <color indexed="20"/>
      <name val="宋体"/>
      <charset val="134"/>
    </font>
    <font>
      <sz val="12"/>
      <color theme="1"/>
      <name val="宋体"/>
      <charset val="134"/>
      <scheme val="minor"/>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right/>
      <top style="thin">
        <color auto="1"/>
      </top>
      <bottom/>
      <diagonal/>
    </border>
    <border>
      <left/>
      <right/>
      <top style="medium">
        <color auto="1"/>
      </top>
      <bottom/>
      <diagonal/>
    </border>
    <border>
      <left style="thin">
        <color auto="1"/>
      </left>
      <right/>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double">
        <color rgb="FFFF8001"/>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s>
  <cellStyleXfs count="3991">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44" fontId="0" fillId="0" borderId="0" applyFont="0" applyFill="0" applyBorder="0" applyAlignment="0" applyProtection="0">
      <alignment vertical="center"/>
    </xf>
    <xf numFmtId="0" fontId="0" fillId="16" borderId="0" applyNumberFormat="0" applyBorder="0" applyAlignment="0" applyProtection="0">
      <alignment vertical="center"/>
    </xf>
    <xf numFmtId="0" fontId="83" fillId="22" borderId="29"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41" fontId="0" fillId="0" borderId="0" applyFont="0" applyFill="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86" fillId="26"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43" fontId="0" fillId="0" borderId="0" applyFont="0" applyFill="0" applyBorder="0" applyAlignment="0" applyProtection="0">
      <alignment vertical="center"/>
    </xf>
    <xf numFmtId="0" fontId="80" fillId="7" borderId="0" applyNumberFormat="0" applyBorder="0" applyAlignment="0" applyProtection="0">
      <alignment vertical="center"/>
    </xf>
    <xf numFmtId="0" fontId="88" fillId="0" borderId="0" applyNumberFormat="0" applyFill="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9"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0" fillId="18" borderId="28" applyNumberFormat="0" applyFont="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0" fillId="21" borderId="0" applyNumberFormat="0" applyBorder="0" applyAlignment="0" applyProtection="0">
      <alignment vertical="center"/>
    </xf>
    <xf numFmtId="0" fontId="7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87" fillId="0" borderId="0" applyNumberFormat="0" applyFill="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9" fillId="0" borderId="0" applyNumberFormat="0" applyFill="0" applyBorder="0" applyAlignment="0" applyProtection="0">
      <alignment vertical="center"/>
    </xf>
    <xf numFmtId="0" fontId="85" fillId="0" borderId="30" applyNumberFormat="0" applyFill="0" applyAlignment="0" applyProtection="0">
      <alignment vertical="center"/>
    </xf>
    <xf numFmtId="0" fontId="76" fillId="0" borderId="23" applyNumberFormat="0" applyFill="0" applyAlignment="0" applyProtection="0">
      <alignment vertical="center"/>
    </xf>
    <xf numFmtId="0" fontId="80" fillId="24" borderId="0" applyNumberFormat="0" applyBorder="0" applyAlignment="0" applyProtection="0">
      <alignment vertical="center"/>
    </xf>
    <xf numFmtId="0" fontId="79" fillId="0" borderId="25" applyNumberFormat="0" applyFill="0" applyAlignment="0" applyProtection="0">
      <alignment vertical="center"/>
    </xf>
    <xf numFmtId="0" fontId="80" fillId="30" borderId="0" applyNumberFormat="0" applyBorder="0" applyAlignment="0" applyProtection="0">
      <alignment vertical="center"/>
    </xf>
    <xf numFmtId="0" fontId="77" fillId="6" borderId="24" applyNumberForma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5" borderId="0" applyNumberFormat="0" applyBorder="0" applyAlignment="0" applyProtection="0">
      <alignment vertical="center"/>
    </xf>
    <xf numFmtId="0" fontId="84" fillId="6" borderId="29" applyNumberFormat="0" applyAlignment="0" applyProtection="0">
      <alignment vertical="center"/>
    </xf>
    <xf numFmtId="0" fontId="81" fillId="9" borderId="26" applyNumberFormat="0" applyAlignment="0" applyProtection="0">
      <alignment vertical="center"/>
    </xf>
    <xf numFmtId="0" fontId="0" fillId="20" borderId="0" applyNumberFormat="0" applyBorder="0" applyAlignment="0" applyProtection="0">
      <alignment vertical="center"/>
    </xf>
    <xf numFmtId="0" fontId="80" fillId="3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1" fillId="0" borderId="31" applyNumberFormat="0" applyFill="0" applyAlignment="0" applyProtection="0">
      <alignment vertical="center"/>
    </xf>
    <xf numFmtId="0" fontId="82" fillId="0" borderId="27" applyNumberFormat="0" applyFill="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2" fillId="32" borderId="0" applyNumberFormat="0" applyBorder="0" applyAlignment="0" applyProtection="0">
      <alignment vertical="center"/>
    </xf>
    <xf numFmtId="0" fontId="93"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0" fillId="10"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80" fillId="2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80" fillId="3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80" fillId="2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80" fillId="35" borderId="0" applyNumberFormat="0" applyBorder="0" applyAlignment="0" applyProtection="0">
      <alignment vertical="center"/>
    </xf>
    <xf numFmtId="0" fontId="8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80" fillId="27" borderId="0" applyNumberFormat="0" applyBorder="0" applyAlignment="0" applyProtection="0">
      <alignment vertical="center"/>
    </xf>
    <xf numFmtId="43" fontId="43" fillId="0" borderId="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3" fillId="0" borderId="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28"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44" fillId="0" borderId="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95" fillId="0" borderId="33" applyNumberFormat="0" applyFill="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94" fillId="0" borderId="32" applyNumberFormat="0" applyFill="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3"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8" fillId="0" borderId="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20" borderId="0" applyNumberFormat="0" applyBorder="0" applyAlignment="0" applyProtection="0">
      <alignment vertical="center"/>
    </xf>
    <xf numFmtId="0" fontId="0" fillId="0" borderId="0">
      <alignment vertical="center"/>
    </xf>
    <xf numFmtId="0" fontId="0"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8" borderId="28" applyNumberFormat="0" applyFont="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9" fontId="43" fillId="0" borderId="0" applyFont="0" applyFill="0" applyBorder="0" applyAlignment="0" applyProtection="0"/>
    <xf numFmtId="0" fontId="107" fillId="0" borderId="40" applyNumberFormat="0" applyFill="0" applyAlignment="0" applyProtection="0">
      <alignment vertical="center"/>
    </xf>
    <xf numFmtId="0" fontId="107" fillId="0" borderId="0" applyNumberFormat="0" applyFill="0" applyBorder="0" applyAlignment="0" applyProtection="0">
      <alignment vertical="center"/>
    </xf>
    <xf numFmtId="43" fontId="43" fillId="0" borderId="0" applyFont="0" applyFill="0" applyBorder="0" applyAlignment="0" applyProtection="0"/>
    <xf numFmtId="0" fontId="108" fillId="0" borderId="0" applyNumberFormat="0" applyFill="0" applyBorder="0" applyAlignment="0" applyProtection="0">
      <alignment vertical="center"/>
    </xf>
    <xf numFmtId="0" fontId="109" fillId="42" borderId="0" applyNumberFormat="0" applyBorder="0" applyAlignment="0" applyProtection="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4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xf numFmtId="0" fontId="0" fillId="0" borderId="0">
      <alignment vertical="center"/>
    </xf>
    <xf numFmtId="0" fontId="0" fillId="0" borderId="0">
      <alignment vertical="center"/>
    </xf>
    <xf numFmtId="0" fontId="0" fillId="0" borderId="0"/>
    <xf numFmtId="0" fontId="96" fillId="0" borderId="0">
      <alignment vertical="center"/>
    </xf>
    <xf numFmtId="0" fontId="43" fillId="0" borderId="0"/>
    <xf numFmtId="0" fontId="43" fillId="0" borderId="0"/>
    <xf numFmtId="0" fontId="43" fillId="0" borderId="0"/>
    <xf numFmtId="0" fontId="0" fillId="0" borderId="0">
      <alignment vertical="center"/>
    </xf>
    <xf numFmtId="0" fontId="97" fillId="36" borderId="34" applyNumberFormat="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43" fillId="0" borderId="0"/>
    <xf numFmtId="0" fontId="0" fillId="18" borderId="28" applyNumberFormat="0" applyFont="0" applyAlignment="0" applyProtection="0">
      <alignment vertical="center"/>
    </xf>
    <xf numFmtId="0" fontId="43" fillId="0" borderId="0">
      <alignment vertical="center"/>
    </xf>
    <xf numFmtId="0" fontId="43" fillId="0" borderId="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43" fillId="0" borderId="0"/>
    <xf numFmtId="0" fontId="0" fillId="18" borderId="28" applyNumberFormat="0" applyFont="0" applyAlignment="0" applyProtection="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18" fillId="0" borderId="0"/>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43"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6" fillId="0" borderId="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0" borderId="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44" fillId="0" borderId="0"/>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44" fillId="0" borderId="0"/>
    <xf numFmtId="0" fontId="96" fillId="0" borderId="0">
      <alignment vertical="center"/>
    </xf>
    <xf numFmtId="0" fontId="103" fillId="40" borderId="0" applyNumberFormat="0" applyBorder="0" applyAlignment="0" applyProtection="0">
      <alignment vertical="center"/>
    </xf>
    <xf numFmtId="0" fontId="106" fillId="0" borderId="39" applyNumberFormat="0" applyFill="0" applyAlignment="0" applyProtection="0">
      <alignment vertical="center"/>
    </xf>
    <xf numFmtId="0" fontId="101" fillId="39" borderId="34" applyNumberFormat="0" applyAlignment="0" applyProtection="0">
      <alignment vertical="center"/>
    </xf>
    <xf numFmtId="0" fontId="99" fillId="38" borderId="36" applyNumberFormat="0" applyAlignment="0" applyProtection="0">
      <alignment vertical="center"/>
    </xf>
    <xf numFmtId="0" fontId="98"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0" fillId="0" borderId="37" applyNumberFormat="0" applyFill="0" applyAlignment="0" applyProtection="0">
      <alignment vertical="center"/>
    </xf>
    <xf numFmtId="43" fontId="0" fillId="0" borderId="0" applyFont="0" applyFill="0" applyBorder="0" applyAlignment="0" applyProtection="0">
      <alignment vertical="center"/>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alignment vertical="center"/>
    </xf>
    <xf numFmtId="41" fontId="43"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alignment vertical="center"/>
    </xf>
    <xf numFmtId="0" fontId="105" fillId="41" borderId="0" applyNumberFormat="0" applyBorder="0" applyAlignment="0" applyProtection="0">
      <alignment vertical="center"/>
    </xf>
    <xf numFmtId="0" fontId="104" fillId="39" borderId="38" applyNumberForma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43" fillId="37" borderId="35"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xf numFmtId="0" fontId="0" fillId="18" borderId="28" applyNumberFormat="0" applyFont="0" applyAlignment="0" applyProtection="0">
      <alignment vertical="center"/>
    </xf>
  </cellStyleXfs>
  <cellXfs count="68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vertical="center" wrapText="1"/>
    </xf>
    <xf numFmtId="0" fontId="4" fillId="0" borderId="0" xfId="0" applyFont="1" applyFill="1">
      <alignment vertical="center"/>
    </xf>
    <xf numFmtId="0" fontId="5" fillId="0" borderId="0" xfId="3872" applyFont="1" applyFill="1" applyAlignment="1">
      <alignment horizontal="center" vertical="center"/>
    </xf>
    <xf numFmtId="0" fontId="6" fillId="0" borderId="0" xfId="0" applyFont="1" applyFill="1" applyAlignment="1">
      <alignment horizontal="right"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43" fontId="0" fillId="0" borderId="0" xfId="30" applyFont="1">
      <alignment vertical="center"/>
    </xf>
    <xf numFmtId="0" fontId="4" fillId="0" borderId="0" xfId="0" applyFont="1">
      <alignment vertical="center"/>
    </xf>
    <xf numFmtId="0" fontId="11" fillId="0" borderId="0" xfId="0" applyFont="1" applyAlignment="1">
      <alignment horizontal="center" vertical="center"/>
    </xf>
    <xf numFmtId="0" fontId="0" fillId="0" borderId="0" xfId="0" applyAlignment="1">
      <alignment vertical="center" wrapText="1"/>
    </xf>
    <xf numFmtId="0" fontId="12" fillId="0" borderId="0" xfId="0" applyFont="1" applyAlignment="1">
      <alignment horizontal="right" vertical="center" wrapText="1"/>
    </xf>
    <xf numFmtId="0" fontId="13" fillId="0" borderId="1" xfId="3760" applyFont="1" applyFill="1" applyBorder="1" applyAlignment="1">
      <alignment horizontal="center" vertical="center" wrapText="1"/>
    </xf>
    <xf numFmtId="0" fontId="13" fillId="0" borderId="2" xfId="3760" applyFont="1" applyFill="1" applyBorder="1" applyAlignment="1">
      <alignment horizontal="center" vertical="center" wrapText="1"/>
    </xf>
    <xf numFmtId="0" fontId="13" fillId="0" borderId="3" xfId="3760" applyFont="1" applyFill="1" applyBorder="1" applyAlignment="1">
      <alignment horizontal="center" vertical="center" wrapText="1"/>
    </xf>
    <xf numFmtId="0" fontId="13" fillId="0" borderId="4" xfId="3760" applyFont="1" applyFill="1" applyBorder="1" applyAlignment="1">
      <alignment horizontal="center" vertical="center" wrapText="1"/>
    </xf>
    <xf numFmtId="43" fontId="13" fillId="0" borderId="1" xfId="3760" applyNumberFormat="1" applyFont="1" applyFill="1" applyBorder="1" applyAlignment="1">
      <alignment horizontal="center" vertical="center" wrapText="1"/>
    </xf>
    <xf numFmtId="0" fontId="14" fillId="0" borderId="1" xfId="0" applyFont="1" applyBorder="1" applyAlignment="1">
      <alignment vertical="center" wrapText="1"/>
    </xf>
    <xf numFmtId="43" fontId="14" fillId="0" borderId="1" xfId="30" applyFont="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center" wrapText="1"/>
    </xf>
    <xf numFmtId="0" fontId="14" fillId="0" borderId="1" xfId="0" applyFont="1" applyFill="1" applyBorder="1" applyAlignment="1">
      <alignment vertical="center" wrapText="1"/>
    </xf>
    <xf numFmtId="43" fontId="15" fillId="0" borderId="1" xfId="30" applyFont="1" applyBorder="1">
      <alignment vertical="center"/>
    </xf>
    <xf numFmtId="0" fontId="16" fillId="0" borderId="0" xfId="0" applyFont="1" applyAlignment="1"/>
    <xf numFmtId="0" fontId="0" fillId="0" borderId="0" xfId="0" applyAlignment="1">
      <alignment vertical="center"/>
    </xf>
    <xf numFmtId="0" fontId="0" fillId="0" borderId="0" xfId="0" applyAlignment="1"/>
    <xf numFmtId="0" fontId="0" fillId="0" borderId="0" xfId="0" applyFill="1" applyAlignment="1"/>
    <xf numFmtId="0" fontId="4" fillId="0" borderId="0" xfId="0" applyFont="1" applyAlignment="1"/>
    <xf numFmtId="0" fontId="17" fillId="0" borderId="0" xfId="3879" applyFont="1" applyAlignment="1">
      <alignment horizontal="center" vertical="center"/>
    </xf>
    <xf numFmtId="0" fontId="5" fillId="0" borderId="0" xfId="3879" applyFont="1" applyAlignment="1">
      <alignment horizontal="center" vertical="center"/>
    </xf>
    <xf numFmtId="0" fontId="18" fillId="0" borderId="0" xfId="0" applyFont="1" applyAlignment="1">
      <alignment vertical="center"/>
    </xf>
    <xf numFmtId="0" fontId="18" fillId="0" borderId="5" xfId="0" applyFont="1" applyFill="1" applyBorder="1" applyAlignment="1">
      <alignment horizontal="center" vertical="center"/>
    </xf>
    <xf numFmtId="0" fontId="18" fillId="0" borderId="0" xfId="0" applyFont="1" applyAlignment="1">
      <alignment horizontal="right" vertical="center"/>
    </xf>
    <xf numFmtId="0" fontId="18" fillId="0" borderId="0" xfId="0" applyFont="1" applyFill="1" applyAlignment="1">
      <alignment vertical="center"/>
    </xf>
    <xf numFmtId="0" fontId="18" fillId="0" borderId="6" xfId="0" applyFont="1" applyBorder="1" applyAlignment="1">
      <alignment horizontal="center" vertical="center"/>
    </xf>
    <xf numFmtId="0" fontId="18" fillId="0" borderId="7"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0" xfId="0" applyFont="1" applyBorder="1" applyAlignment="1">
      <alignment horizontal="center" vertical="center"/>
    </xf>
    <xf numFmtId="0" fontId="19" fillId="0" borderId="9" xfId="0" applyFont="1" applyBorder="1" applyAlignment="1">
      <alignment horizontal="center" vertical="center"/>
    </xf>
    <xf numFmtId="176" fontId="19" fillId="0" borderId="1" xfId="3677" applyNumberFormat="1" applyFont="1" applyFill="1" applyBorder="1" applyAlignment="1">
      <alignment horizontal="right" vertical="center"/>
    </xf>
    <xf numFmtId="10" fontId="19" fillId="0" borderId="10" xfId="35" applyNumberFormat="1" applyFont="1" applyBorder="1" applyAlignment="1">
      <alignment vertical="center"/>
    </xf>
    <xf numFmtId="176" fontId="0" fillId="0" borderId="0" xfId="0" applyNumberFormat="1" applyAlignment="1">
      <alignment vertical="center"/>
    </xf>
    <xf numFmtId="182" fontId="0" fillId="0" borderId="0" xfId="0" applyNumberFormat="1" applyAlignment="1">
      <alignment vertical="center"/>
    </xf>
    <xf numFmtId="0" fontId="18" fillId="0" borderId="9" xfId="0" applyFont="1" applyBorder="1" applyAlignment="1">
      <alignment vertical="center"/>
    </xf>
    <xf numFmtId="184" fontId="18" fillId="0" borderId="1" xfId="3891" applyNumberFormat="1" applyFont="1" applyFill="1" applyBorder="1" applyAlignment="1">
      <alignment horizontal="right" vertical="center"/>
    </xf>
    <xf numFmtId="185" fontId="18" fillId="0" borderId="1" xfId="3891" applyNumberFormat="1" applyFont="1" applyFill="1" applyBorder="1" applyAlignment="1">
      <alignment horizontal="right" vertical="center"/>
    </xf>
    <xf numFmtId="182" fontId="19" fillId="0" borderId="10" xfId="0" applyNumberFormat="1" applyFont="1" applyBorder="1" applyAlignment="1">
      <alignment vertical="center"/>
    </xf>
    <xf numFmtId="176" fontId="18" fillId="0" borderId="1" xfId="3891" applyNumberFormat="1" applyFont="1" applyFill="1" applyBorder="1" applyAlignment="1">
      <alignment horizontal="right" vertical="center"/>
    </xf>
    <xf numFmtId="176" fontId="18" fillId="0" borderId="1" xfId="3677" applyNumberFormat="1" applyFont="1" applyFill="1" applyBorder="1" applyAlignment="1">
      <alignment horizontal="right" vertical="center"/>
    </xf>
    <xf numFmtId="10" fontId="18" fillId="0" borderId="10" xfId="35" applyNumberFormat="1" applyFont="1" applyBorder="1" applyAlignment="1">
      <alignment vertical="center"/>
    </xf>
    <xf numFmtId="181" fontId="0" fillId="0" borderId="0" xfId="0" applyNumberFormat="1" applyAlignment="1">
      <alignment vertical="center"/>
    </xf>
    <xf numFmtId="187" fontId="0" fillId="0" borderId="0" xfId="0" applyNumberFormat="1" applyAlignment="1">
      <alignment vertical="center"/>
    </xf>
    <xf numFmtId="0" fontId="18" fillId="0" borderId="9" xfId="0" applyFont="1" applyBorder="1" applyAlignment="1">
      <alignment horizontal="left" vertical="center" indent="1"/>
    </xf>
    <xf numFmtId="0" fontId="18" fillId="0" borderId="11" xfId="0" applyFont="1" applyBorder="1" applyAlignment="1">
      <alignment horizontal="left" vertical="center" indent="1"/>
    </xf>
    <xf numFmtId="176" fontId="18" fillId="0" borderId="12" xfId="3891" applyNumberFormat="1" applyFont="1" applyFill="1" applyBorder="1" applyAlignment="1">
      <alignment horizontal="right" vertical="center"/>
    </xf>
    <xf numFmtId="176" fontId="18" fillId="0" borderId="12" xfId="3677" applyNumberFormat="1" applyFont="1" applyFill="1" applyBorder="1" applyAlignment="1">
      <alignment horizontal="right" vertical="center"/>
    </xf>
    <xf numFmtId="10" fontId="18" fillId="0" borderId="13" xfId="35" applyNumberFormat="1" applyFont="1" applyBorder="1" applyAlignment="1">
      <alignment vertical="center"/>
    </xf>
    <xf numFmtId="176" fontId="0" fillId="0" borderId="0" xfId="0" applyNumberFormat="1" applyFill="1" applyAlignment="1"/>
    <xf numFmtId="0" fontId="20" fillId="0" borderId="0" xfId="3854" applyFont="1">
      <alignment vertical="center"/>
    </xf>
    <xf numFmtId="0" fontId="21" fillId="0" borderId="0" xfId="3854" applyFont="1">
      <alignment vertical="center"/>
    </xf>
    <xf numFmtId="0" fontId="6" fillId="0" borderId="0" xfId="3854">
      <alignment vertical="center"/>
    </xf>
    <xf numFmtId="0" fontId="22" fillId="0" borderId="0" xfId="3854" applyFont="1" applyBorder="1" applyAlignment="1">
      <alignment horizontal="left" vertical="center" wrapText="1"/>
    </xf>
    <xf numFmtId="0" fontId="23" fillId="0" borderId="0" xfId="3854" applyFont="1" applyBorder="1" applyAlignment="1">
      <alignment horizontal="center" vertical="center" wrapText="1"/>
    </xf>
    <xf numFmtId="0" fontId="24" fillId="0" borderId="0" xfId="3854" applyFont="1" applyBorder="1" applyAlignment="1">
      <alignment horizontal="right" vertical="center" wrapText="1"/>
    </xf>
    <xf numFmtId="0" fontId="25" fillId="0" borderId="6" xfId="3854" applyFont="1" applyBorder="1" applyAlignment="1">
      <alignment horizontal="center" vertical="center" wrapText="1"/>
    </xf>
    <xf numFmtId="0" fontId="25" fillId="0" borderId="7" xfId="3854" applyFont="1" applyBorder="1" applyAlignment="1">
      <alignment horizontal="center" vertical="center" wrapText="1"/>
    </xf>
    <xf numFmtId="0" fontId="25" fillId="0" borderId="8" xfId="3854" applyFont="1" applyBorder="1" applyAlignment="1">
      <alignment horizontal="center" vertical="center" wrapText="1"/>
    </xf>
    <xf numFmtId="0" fontId="13" fillId="0" borderId="9" xfId="3854" applyFont="1" applyBorder="1" applyAlignment="1">
      <alignment horizontal="left" vertical="center" wrapText="1"/>
    </xf>
    <xf numFmtId="0" fontId="13" fillId="0" borderId="1" xfId="3854" applyFont="1" applyBorder="1" applyAlignment="1">
      <alignment horizontal="center" vertical="center" wrapText="1"/>
    </xf>
    <xf numFmtId="0" fontId="13" fillId="0" borderId="10" xfId="3854" applyFont="1" applyBorder="1" applyAlignment="1">
      <alignment horizontal="center" vertical="center" wrapText="1"/>
    </xf>
    <xf numFmtId="0" fontId="13" fillId="2" borderId="1" xfId="3854" applyFont="1" applyFill="1" applyBorder="1" applyAlignment="1">
      <alignment horizontal="center" vertical="center" wrapText="1"/>
    </xf>
    <xf numFmtId="0" fontId="13" fillId="2" borderId="10" xfId="3854" applyFont="1" applyFill="1" applyBorder="1" applyAlignment="1">
      <alignment horizontal="center" vertical="center" wrapText="1"/>
    </xf>
    <xf numFmtId="0" fontId="13" fillId="0" borderId="11" xfId="3854" applyFont="1" applyBorder="1" applyAlignment="1">
      <alignment horizontal="left" vertical="center" wrapText="1"/>
    </xf>
    <xf numFmtId="0" fontId="13" fillId="0" borderId="12" xfId="3854" applyFont="1" applyBorder="1" applyAlignment="1">
      <alignment horizontal="center" vertical="center" wrapText="1"/>
    </xf>
    <xf numFmtId="0" fontId="13" fillId="2" borderId="12" xfId="3854" applyFont="1" applyFill="1" applyBorder="1" applyAlignment="1">
      <alignment horizontal="center" vertical="center" wrapText="1"/>
    </xf>
    <xf numFmtId="0" fontId="13" fillId="2" borderId="13" xfId="3854" applyFont="1" applyFill="1" applyBorder="1" applyAlignment="1">
      <alignment horizontal="center" vertical="center" wrapText="1"/>
    </xf>
    <xf numFmtId="0" fontId="24" fillId="0" borderId="0" xfId="3854" applyFont="1" applyBorder="1" applyAlignment="1">
      <alignment vertical="center" wrapText="1"/>
    </xf>
    <xf numFmtId="0" fontId="22" fillId="0" borderId="0" xfId="3854" applyFont="1" applyBorder="1" applyAlignment="1">
      <alignment vertical="center" wrapText="1"/>
    </xf>
    <xf numFmtId="0" fontId="26" fillId="0" borderId="0" xfId="3854" applyFont="1" applyBorder="1" applyAlignment="1">
      <alignment horizontal="center" vertical="center" wrapText="1"/>
    </xf>
    <xf numFmtId="0" fontId="13" fillId="0" borderId="9" xfId="3854" applyFont="1" applyBorder="1" applyAlignment="1">
      <alignment vertical="center" wrapText="1"/>
    </xf>
    <xf numFmtId="183" fontId="13" fillId="0" borderId="1" xfId="3854" applyNumberFormat="1" applyFont="1" applyBorder="1" applyAlignment="1">
      <alignment vertical="center" wrapText="1"/>
    </xf>
    <xf numFmtId="183" fontId="13" fillId="0" borderId="10" xfId="3854" applyNumberFormat="1" applyFont="1" applyBorder="1" applyAlignment="1">
      <alignment vertical="center" wrapText="1"/>
    </xf>
    <xf numFmtId="4" fontId="13" fillId="0" borderId="1" xfId="3854" applyNumberFormat="1" applyFont="1" applyBorder="1" applyAlignment="1">
      <alignment vertical="center" wrapText="1"/>
    </xf>
    <xf numFmtId="4" fontId="13" fillId="0" borderId="10" xfId="3854" applyNumberFormat="1" applyFont="1" applyBorder="1" applyAlignment="1">
      <alignment vertical="center" wrapText="1"/>
    </xf>
    <xf numFmtId="186" fontId="13" fillId="0" borderId="1" xfId="3854" applyNumberFormat="1" applyFont="1" applyBorder="1" applyAlignment="1">
      <alignment vertical="center" wrapText="1"/>
    </xf>
    <xf numFmtId="184" fontId="13" fillId="0" borderId="10" xfId="3854" applyNumberFormat="1" applyFont="1" applyBorder="1" applyAlignment="1">
      <alignment vertical="center" wrapText="1"/>
    </xf>
    <xf numFmtId="0" fontId="13" fillId="0" borderId="11" xfId="3854" applyFont="1" applyBorder="1" applyAlignment="1">
      <alignment vertical="center" wrapText="1"/>
    </xf>
    <xf numFmtId="186" fontId="13" fillId="0" borderId="12" xfId="3854" applyNumberFormat="1" applyFont="1" applyBorder="1" applyAlignment="1">
      <alignment vertical="center" wrapText="1"/>
    </xf>
    <xf numFmtId="186" fontId="13" fillId="0" borderId="13" xfId="3854" applyNumberFormat="1" applyFont="1" applyBorder="1" applyAlignment="1">
      <alignment vertical="center" wrapText="1"/>
    </xf>
    <xf numFmtId="0" fontId="27" fillId="0" borderId="0" xfId="3854" applyFont="1">
      <alignment vertical="center"/>
    </xf>
    <xf numFmtId="3" fontId="13" fillId="0" borderId="10" xfId="3854" applyNumberFormat="1" applyFont="1" applyBorder="1" applyAlignment="1">
      <alignment vertical="center" wrapText="1"/>
    </xf>
    <xf numFmtId="0" fontId="4" fillId="0" borderId="0" xfId="3715" applyFont="1" applyFill="1" applyAlignment="1">
      <alignment horizontal="left" vertical="center"/>
    </xf>
    <xf numFmtId="0" fontId="13" fillId="0" borderId="6" xfId="3854" applyFont="1" applyBorder="1" applyAlignment="1">
      <alignment horizontal="center" vertical="center" wrapText="1"/>
    </xf>
    <xf numFmtId="0" fontId="13" fillId="0" borderId="7" xfId="3854" applyFont="1" applyBorder="1" applyAlignment="1">
      <alignment horizontal="center" vertical="center" wrapText="1"/>
    </xf>
    <xf numFmtId="0" fontId="13" fillId="0" borderId="8" xfId="3854" applyFont="1" applyBorder="1" applyAlignment="1">
      <alignment horizontal="center" vertical="center" wrapText="1"/>
    </xf>
    <xf numFmtId="0" fontId="13" fillId="0" borderId="9" xfId="3854" applyFont="1" applyBorder="1" applyAlignment="1">
      <alignment horizontal="center" vertical="center" wrapText="1"/>
    </xf>
    <xf numFmtId="0" fontId="13" fillId="0" borderId="1" xfId="3854" applyFont="1" applyBorder="1" applyAlignment="1">
      <alignment vertical="center" wrapText="1"/>
    </xf>
    <xf numFmtId="0" fontId="13" fillId="0" borderId="11" xfId="3854" applyFont="1" applyBorder="1" applyAlignment="1">
      <alignment horizontal="center" vertical="center" wrapText="1"/>
    </xf>
    <xf numFmtId="178" fontId="13" fillId="0" borderId="12" xfId="3854" applyNumberFormat="1" applyFont="1" applyBorder="1" applyAlignment="1">
      <alignment horizontal="center" vertical="center" wrapText="1"/>
    </xf>
    <xf numFmtId="0" fontId="13" fillId="0" borderId="13" xfId="3854" applyFont="1" applyBorder="1" applyAlignment="1">
      <alignment horizontal="center" vertical="center" wrapText="1"/>
    </xf>
    <xf numFmtId="0" fontId="28" fillId="0" borderId="0" xfId="3854" applyFont="1" applyBorder="1" applyAlignment="1">
      <alignment vertical="center" wrapText="1"/>
    </xf>
    <xf numFmtId="0" fontId="29" fillId="0" borderId="0" xfId="3762" applyFont="1" applyFill="1" applyAlignment="1">
      <alignment vertical="center"/>
    </xf>
    <xf numFmtId="0" fontId="29" fillId="0" borderId="0" xfId="3762" applyFont="1" applyFill="1">
      <alignment vertical="center"/>
    </xf>
    <xf numFmtId="0" fontId="29" fillId="0" borderId="0" xfId="2989" applyFont="1" applyFill="1" applyAlignment="1"/>
    <xf numFmtId="0" fontId="30" fillId="2" borderId="0" xfId="3715" applyFont="1" applyFill="1" applyAlignment="1">
      <alignment horizontal="center" vertical="center"/>
    </xf>
    <xf numFmtId="0" fontId="31" fillId="2" borderId="0" xfId="3680" applyFont="1" applyFill="1" applyBorder="1" applyAlignment="1">
      <alignment horizontal="center" vertical="center"/>
    </xf>
    <xf numFmtId="0" fontId="31" fillId="2" borderId="0" xfId="3680" applyFont="1" applyFill="1" applyBorder="1" applyAlignment="1">
      <alignment vertical="center"/>
    </xf>
    <xf numFmtId="0" fontId="32" fillId="2" borderId="0" xfId="3715" applyFont="1" applyFill="1" applyBorder="1" applyAlignment="1">
      <alignment horizontal="right" vertical="center"/>
    </xf>
    <xf numFmtId="0" fontId="13" fillId="2" borderId="6" xfId="3764" applyFont="1" applyFill="1" applyBorder="1" applyAlignment="1">
      <alignment horizontal="center" vertical="center"/>
    </xf>
    <xf numFmtId="189" fontId="13" fillId="2" borderId="7" xfId="3764" applyNumberFormat="1" applyFont="1" applyFill="1" applyBorder="1" applyAlignment="1">
      <alignment horizontal="center" vertical="center"/>
    </xf>
    <xf numFmtId="0" fontId="13" fillId="2" borderId="7" xfId="3764" applyFont="1" applyFill="1" applyBorder="1" applyAlignment="1">
      <alignment horizontal="center" vertical="center"/>
    </xf>
    <xf numFmtId="189" fontId="13" fillId="2" borderId="8" xfId="3764" applyNumberFormat="1" applyFont="1" applyFill="1" applyBorder="1" applyAlignment="1">
      <alignment horizontal="center" vertical="center"/>
    </xf>
    <xf numFmtId="0" fontId="15" fillId="2" borderId="9" xfId="3764" applyFont="1" applyFill="1" applyBorder="1" applyAlignment="1">
      <alignment horizontal="center" vertical="center"/>
    </xf>
    <xf numFmtId="185" fontId="25" fillId="2" borderId="1" xfId="0" applyNumberFormat="1" applyFont="1" applyFill="1" applyBorder="1" applyAlignment="1" applyProtection="1">
      <alignment vertical="center"/>
    </xf>
    <xf numFmtId="0" fontId="15" fillId="2" borderId="1" xfId="3764" applyFont="1" applyFill="1" applyBorder="1" applyAlignment="1">
      <alignment horizontal="center" vertical="center"/>
    </xf>
    <xf numFmtId="185" fontId="25" fillId="2" borderId="10" xfId="0" applyNumberFormat="1" applyFont="1" applyFill="1" applyBorder="1" applyAlignment="1" applyProtection="1">
      <alignment vertical="center"/>
    </xf>
    <xf numFmtId="0" fontId="15" fillId="2" borderId="9" xfId="3680" applyFont="1" applyFill="1" applyBorder="1" applyAlignment="1">
      <alignment horizontal="left" vertical="center"/>
    </xf>
    <xf numFmtId="0" fontId="15" fillId="2" borderId="1" xfId="3680" applyFont="1" applyFill="1" applyBorder="1" applyAlignment="1">
      <alignment horizontal="left" vertical="center"/>
    </xf>
    <xf numFmtId="189" fontId="15" fillId="2" borderId="9" xfId="3715" applyNumberFormat="1" applyFont="1" applyFill="1" applyBorder="1">
      <alignment vertical="center"/>
    </xf>
    <xf numFmtId="185" fontId="13" fillId="2" borderId="1" xfId="0" applyNumberFormat="1" applyFont="1" applyFill="1" applyBorder="1" applyAlignment="1" applyProtection="1">
      <alignment vertical="center"/>
    </xf>
    <xf numFmtId="189" fontId="15" fillId="2" borderId="1" xfId="3715" applyNumberFormat="1" applyFont="1" applyFill="1" applyBorder="1">
      <alignment vertical="center"/>
    </xf>
    <xf numFmtId="185" fontId="13" fillId="2" borderId="10" xfId="0" applyNumberFormat="1" applyFont="1" applyFill="1" applyBorder="1" applyAlignment="1" applyProtection="1">
      <alignment vertical="center"/>
    </xf>
    <xf numFmtId="189" fontId="15" fillId="2" borderId="9" xfId="3715" applyNumberFormat="1" applyFont="1" applyFill="1" applyBorder="1" applyAlignment="1">
      <alignment horizontal="left" vertical="center" indent="1"/>
    </xf>
    <xf numFmtId="189" fontId="15" fillId="2" borderId="1" xfId="3715" applyNumberFormat="1" applyFont="1" applyFill="1" applyBorder="1" applyAlignment="1">
      <alignment horizontal="left" vertical="center" indent="1"/>
    </xf>
    <xf numFmtId="189" fontId="15" fillId="0" borderId="9" xfId="3715" applyNumberFormat="1" applyFont="1" applyFill="1" applyBorder="1">
      <alignment vertical="center"/>
    </xf>
    <xf numFmtId="0" fontId="15" fillId="0" borderId="1" xfId="3715" applyFont="1" applyFill="1" applyBorder="1">
      <alignment vertical="center"/>
    </xf>
    <xf numFmtId="189" fontId="15" fillId="0" borderId="1" xfId="3715" applyNumberFormat="1" applyFont="1" applyFill="1" applyBorder="1">
      <alignment vertical="center"/>
    </xf>
    <xf numFmtId="0" fontId="15" fillId="0" borderId="10" xfId="3715" applyFont="1" applyFill="1" applyBorder="1">
      <alignment vertical="center"/>
    </xf>
    <xf numFmtId="0" fontId="13" fillId="0" borderId="11" xfId="3762" applyFont="1" applyFill="1" applyBorder="1" applyAlignment="1">
      <alignment horizontal="center" vertical="center"/>
    </xf>
    <xf numFmtId="190" fontId="13" fillId="0" borderId="12" xfId="3762" applyNumberFormat="1" applyFont="1" applyFill="1" applyBorder="1" applyAlignment="1">
      <alignment horizontal="center" vertical="center"/>
    </xf>
    <xf numFmtId="0" fontId="13" fillId="0" borderId="12" xfId="3680" applyFont="1" applyFill="1" applyBorder="1" applyAlignment="1">
      <alignment horizontal="left" vertical="center"/>
    </xf>
    <xf numFmtId="185" fontId="25" fillId="0" borderId="13" xfId="0" applyNumberFormat="1" applyFont="1" applyFill="1" applyBorder="1" applyAlignment="1" applyProtection="1">
      <alignment vertical="center"/>
    </xf>
    <xf numFmtId="0" fontId="0" fillId="0" borderId="0" xfId="3765" applyFill="1" applyAlignment="1">
      <alignment horizontal="left" vertical="center" wrapText="1"/>
    </xf>
    <xf numFmtId="0" fontId="0" fillId="0" borderId="0" xfId="2989" applyFill="1" applyAlignment="1"/>
    <xf numFmtId="189" fontId="0" fillId="0" borderId="0" xfId="2989" applyNumberFormat="1" applyFill="1" applyAlignment="1">
      <alignment horizontal="center" vertical="center"/>
    </xf>
    <xf numFmtId="180" fontId="0" fillId="0" borderId="0" xfId="2989" applyNumberFormat="1" applyFill="1" applyAlignment="1"/>
    <xf numFmtId="189" fontId="0" fillId="0" borderId="0" xfId="2989" applyNumberFormat="1" applyFill="1" applyAlignment="1"/>
    <xf numFmtId="0" fontId="4" fillId="2" borderId="0" xfId="3715" applyFont="1" applyFill="1" applyAlignment="1">
      <alignment horizontal="left" vertical="center"/>
    </xf>
    <xf numFmtId="180" fontId="0" fillId="2" borderId="0" xfId="2989" applyNumberFormat="1" applyFill="1" applyAlignment="1"/>
    <xf numFmtId="189" fontId="0" fillId="2" borderId="0" xfId="2989" applyNumberFormat="1" applyFill="1" applyAlignment="1"/>
    <xf numFmtId="0" fontId="0" fillId="2" borderId="0" xfId="2989" applyFill="1" applyBorder="1">
      <alignment vertical="center"/>
    </xf>
    <xf numFmtId="189" fontId="33" fillId="2" borderId="0" xfId="2989" applyNumberFormat="1" applyFont="1" applyFill="1" applyAlignment="1">
      <alignment horizontal="center" vertical="center"/>
    </xf>
    <xf numFmtId="180" fontId="29" fillId="2" borderId="0" xfId="2989" applyNumberFormat="1" applyFont="1" applyFill="1" applyAlignment="1"/>
    <xf numFmtId="0" fontId="32" fillId="2" borderId="0" xfId="2989" applyFont="1" applyFill="1" applyBorder="1" applyAlignment="1">
      <alignment horizontal="right" vertical="center"/>
    </xf>
    <xf numFmtId="0" fontId="13" fillId="2" borderId="9" xfId="3764" applyFont="1" applyFill="1" applyBorder="1" applyAlignment="1">
      <alignment horizontal="center" vertical="center"/>
    </xf>
    <xf numFmtId="182" fontId="25" fillId="2" borderId="1" xfId="0" applyNumberFormat="1" applyFont="1" applyFill="1" applyBorder="1" applyAlignment="1" applyProtection="1">
      <alignment vertical="center"/>
    </xf>
    <xf numFmtId="0" fontId="13" fillId="2" borderId="1" xfId="3764" applyFont="1" applyFill="1" applyBorder="1" applyAlignment="1">
      <alignment horizontal="center" vertical="center"/>
    </xf>
    <xf numFmtId="0" fontId="29" fillId="0" borderId="10" xfId="2989" applyFont="1" applyFill="1" applyBorder="1" applyAlignment="1"/>
    <xf numFmtId="0" fontId="13" fillId="2" borderId="9" xfId="2989" applyFont="1" applyFill="1" applyBorder="1" applyAlignment="1">
      <alignment horizontal="center" vertical="center"/>
    </xf>
    <xf numFmtId="180" fontId="13" fillId="2" borderId="1" xfId="2989" applyNumberFormat="1" applyFont="1" applyFill="1" applyBorder="1" applyAlignment="1">
      <alignment horizontal="center" vertical="center"/>
    </xf>
    <xf numFmtId="3" fontId="13" fillId="2" borderId="9" xfId="0" applyNumberFormat="1" applyFont="1" applyFill="1" applyBorder="1" applyAlignment="1" applyProtection="1">
      <alignment vertical="center"/>
    </xf>
    <xf numFmtId="3" fontId="13" fillId="2" borderId="1" xfId="0" applyNumberFormat="1" applyFont="1" applyFill="1" applyBorder="1" applyAlignment="1" applyProtection="1">
      <alignment vertical="center"/>
    </xf>
    <xf numFmtId="185" fontId="29" fillId="0" borderId="10" xfId="2989" applyNumberFormat="1" applyFont="1" applyFill="1" applyBorder="1" applyAlignment="1"/>
    <xf numFmtId="3" fontId="13" fillId="2" borderId="1" xfId="0" applyNumberFormat="1" applyFont="1" applyFill="1" applyBorder="1" applyAlignment="1" applyProtection="1">
      <alignment horizontal="left" vertical="center" wrapText="1" indent="1"/>
    </xf>
    <xf numFmtId="0" fontId="29" fillId="0" borderId="1" xfId="2989" applyFont="1" applyFill="1" applyBorder="1" applyAlignment="1"/>
    <xf numFmtId="0" fontId="15" fillId="2" borderId="9" xfId="2989" applyFont="1" applyFill="1" applyBorder="1" applyAlignment="1">
      <alignment vertical="center"/>
    </xf>
    <xf numFmtId="189" fontId="13" fillId="2" borderId="1" xfId="3894" applyNumberFormat="1" applyFont="1" applyFill="1" applyBorder="1" applyAlignment="1">
      <alignment horizontal="right" vertical="center"/>
    </xf>
    <xf numFmtId="0" fontId="29" fillId="0" borderId="0" xfId="2989" applyFont="1" applyFill="1" applyBorder="1" applyAlignment="1"/>
    <xf numFmtId="0" fontId="13" fillId="2" borderId="9" xfId="2989" applyFont="1" applyFill="1" applyBorder="1" applyAlignment="1">
      <alignment vertical="center"/>
    </xf>
    <xf numFmtId="0" fontId="15" fillId="2" borderId="9" xfId="2989" applyFont="1" applyFill="1" applyBorder="1" applyAlignment="1"/>
    <xf numFmtId="189" fontId="15" fillId="2" borderId="1" xfId="2989" applyNumberFormat="1" applyFont="1" applyFill="1" applyBorder="1" applyAlignment="1">
      <alignment horizontal="right" vertical="center"/>
    </xf>
    <xf numFmtId="0" fontId="13" fillId="2" borderId="9" xfId="2989" applyFont="1" applyFill="1" applyBorder="1" applyAlignment="1"/>
    <xf numFmtId="0" fontId="13" fillId="2" borderId="9" xfId="0" applyFont="1" applyFill="1" applyBorder="1" applyAlignment="1">
      <alignment horizontal="center" vertical="center"/>
    </xf>
    <xf numFmtId="189" fontId="25" fillId="2" borderId="1" xfId="0" applyNumberFormat="1" applyFont="1" applyFill="1" applyBorder="1" applyAlignment="1">
      <alignment horizontal="right" vertical="center"/>
    </xf>
    <xf numFmtId="0" fontId="13" fillId="2" borderId="1" xfId="0" applyFont="1" applyFill="1" applyBorder="1" applyAlignment="1">
      <alignment horizontal="center" vertical="center"/>
    </xf>
    <xf numFmtId="182" fontId="25" fillId="2" borderId="10" xfId="0" applyNumberFormat="1" applyFont="1" applyFill="1" applyBorder="1" applyAlignment="1" applyProtection="1">
      <alignment vertical="center"/>
    </xf>
    <xf numFmtId="3" fontId="13" fillId="2" borderId="11" xfId="0" applyNumberFormat="1" applyFont="1" applyFill="1" applyBorder="1" applyAlignment="1" applyProtection="1">
      <alignment vertical="center"/>
    </xf>
    <xf numFmtId="185" fontId="13" fillId="2" borderId="12" xfId="0" applyNumberFormat="1" applyFont="1" applyFill="1" applyBorder="1" applyAlignment="1" applyProtection="1">
      <alignment vertical="center"/>
    </xf>
    <xf numFmtId="3" fontId="13" fillId="2" borderId="12" xfId="0" applyNumberFormat="1" applyFont="1" applyFill="1" applyBorder="1" applyAlignment="1" applyProtection="1">
      <alignment vertical="center"/>
    </xf>
    <xf numFmtId="182" fontId="13" fillId="2" borderId="13" xfId="0" applyNumberFormat="1" applyFont="1" applyFill="1" applyBorder="1" applyAlignment="1" applyProtection="1">
      <alignment vertical="center"/>
    </xf>
    <xf numFmtId="0" fontId="32" fillId="2" borderId="0" xfId="3765" applyFont="1" applyFill="1" applyAlignment="1">
      <alignment horizontal="left" vertical="center" wrapText="1"/>
    </xf>
    <xf numFmtId="0" fontId="29" fillId="0" borderId="0" xfId="0" applyFont="1" applyFill="1" applyAlignment="1">
      <alignment vertical="center"/>
    </xf>
    <xf numFmtId="189" fontId="29" fillId="0" borderId="0" xfId="0" applyNumberFormat="1" applyFont="1" applyFill="1" applyAlignment="1"/>
    <xf numFmtId="180" fontId="29" fillId="0" borderId="0" xfId="0" applyNumberFormat="1" applyFont="1" applyFill="1" applyAlignment="1">
      <alignment vertical="center"/>
    </xf>
    <xf numFmtId="189" fontId="10" fillId="0" borderId="0" xfId="0" applyNumberFormat="1" applyFont="1" applyFill="1" applyAlignment="1">
      <alignment horizontal="right"/>
    </xf>
    <xf numFmtId="0" fontId="29" fillId="0" borderId="0" xfId="0" applyFont="1" applyFill="1" applyAlignment="1"/>
    <xf numFmtId="0" fontId="30" fillId="0" borderId="0" xfId="3715" applyFont="1" applyFill="1" applyAlignment="1">
      <alignment horizontal="center" vertical="center"/>
    </xf>
    <xf numFmtId="0" fontId="0" fillId="0" borderId="0" xfId="3715" applyFill="1" applyBorder="1" applyAlignment="1">
      <alignment horizontal="center" vertical="center"/>
    </xf>
    <xf numFmtId="185" fontId="10" fillId="0" borderId="0" xfId="0" applyNumberFormat="1" applyFont="1" applyFill="1" applyBorder="1" applyAlignment="1" applyProtection="1">
      <alignment horizontal="right" vertical="center"/>
      <protection locked="0"/>
    </xf>
    <xf numFmtId="0" fontId="13" fillId="0" borderId="6" xfId="0" applyFont="1" applyFill="1" applyBorder="1" applyAlignment="1">
      <alignment horizontal="center" vertical="center"/>
    </xf>
    <xf numFmtId="189"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189" fontId="13" fillId="0" borderId="8" xfId="0" applyNumberFormat="1" applyFont="1" applyFill="1" applyBorder="1" applyAlignment="1">
      <alignment horizontal="center" vertical="center"/>
    </xf>
    <xf numFmtId="3" fontId="25" fillId="0" borderId="9" xfId="0" applyNumberFormat="1" applyFont="1" applyFill="1" applyBorder="1" applyAlignment="1" applyProtection="1">
      <alignment vertical="center"/>
    </xf>
    <xf numFmtId="3" fontId="25" fillId="2" borderId="1" xfId="0" applyNumberFormat="1" applyFont="1" applyFill="1" applyBorder="1" applyAlignment="1" applyProtection="1">
      <alignment vertical="center"/>
    </xf>
    <xf numFmtId="189" fontId="25" fillId="2" borderId="10" xfId="0" applyNumberFormat="1" applyFont="1" applyFill="1" applyBorder="1" applyAlignment="1">
      <alignment horizontal="right" vertical="center"/>
    </xf>
    <xf numFmtId="3" fontId="13" fillId="0" borderId="9" xfId="0" applyNumberFormat="1" applyFont="1" applyFill="1" applyBorder="1" applyAlignment="1" applyProtection="1">
      <alignment horizontal="left" vertical="center" indent="1"/>
    </xf>
    <xf numFmtId="185" fontId="13" fillId="0" borderId="1" xfId="0" applyNumberFormat="1" applyFont="1" applyFill="1" applyBorder="1" applyAlignment="1" applyProtection="1">
      <alignment vertical="center"/>
    </xf>
    <xf numFmtId="3" fontId="13" fillId="2" borderId="1" xfId="0" applyNumberFormat="1" applyFont="1" applyFill="1" applyBorder="1" applyAlignment="1" applyProtection="1">
      <alignment horizontal="left" vertical="center" indent="1"/>
    </xf>
    <xf numFmtId="189" fontId="34" fillId="0" borderId="0" xfId="0" applyNumberFormat="1" applyFont="1" applyFill="1" applyAlignment="1">
      <alignment horizontal="right"/>
    </xf>
    <xf numFmtId="3" fontId="13" fillId="0" borderId="1" xfId="0" applyNumberFormat="1" applyFont="1" applyFill="1" applyBorder="1" applyAlignment="1" applyProtection="1">
      <alignment horizontal="left" vertical="center" indent="1"/>
    </xf>
    <xf numFmtId="185" fontId="13" fillId="0" borderId="10" xfId="0" applyNumberFormat="1" applyFont="1" applyFill="1" applyBorder="1" applyAlignment="1" applyProtection="1">
      <alignment vertical="center"/>
    </xf>
    <xf numFmtId="3" fontId="18" fillId="0" borderId="9" xfId="0" applyNumberFormat="1" applyFont="1" applyFill="1" applyBorder="1" applyAlignment="1" applyProtection="1">
      <alignment horizontal="left" vertical="center" indent="1"/>
    </xf>
    <xf numFmtId="185" fontId="18" fillId="0" borderId="1" xfId="0" applyNumberFormat="1" applyFont="1" applyFill="1" applyBorder="1" applyAlignment="1" applyProtection="1">
      <alignment vertical="center"/>
    </xf>
    <xf numFmtId="3" fontId="18" fillId="0" borderId="1" xfId="0" applyNumberFormat="1" applyFont="1" applyFill="1" applyBorder="1" applyAlignment="1" applyProtection="1">
      <alignment horizontal="left" vertical="center" indent="1"/>
    </xf>
    <xf numFmtId="185" fontId="18" fillId="0" borderId="10" xfId="0" applyNumberFormat="1" applyFont="1" applyFill="1" applyBorder="1" applyAlignment="1" applyProtection="1">
      <alignment vertical="center"/>
    </xf>
    <xf numFmtId="185" fontId="18" fillId="2" borderId="10" xfId="0" applyNumberFormat="1" applyFont="1" applyFill="1" applyBorder="1" applyAlignment="1" applyProtection="1">
      <alignment vertical="center"/>
    </xf>
    <xf numFmtId="3" fontId="18" fillId="0" borderId="9" xfId="0" applyNumberFormat="1" applyFont="1" applyFill="1" applyBorder="1" applyAlignment="1" applyProtection="1">
      <alignment vertical="center"/>
    </xf>
    <xf numFmtId="0" fontId="29" fillId="0" borderId="9" xfId="0" applyFont="1" applyFill="1" applyBorder="1" applyAlignment="1">
      <alignment vertical="center"/>
    </xf>
    <xf numFmtId="0" fontId="0" fillId="0" borderId="1" xfId="3765" applyFill="1" applyBorder="1" applyAlignment="1">
      <alignment horizontal="left" vertical="center" wrapText="1"/>
    </xf>
    <xf numFmtId="0" fontId="29" fillId="0" borderId="11" xfId="0" applyFont="1" applyFill="1" applyBorder="1" applyAlignment="1">
      <alignment vertical="center"/>
    </xf>
    <xf numFmtId="189" fontId="29" fillId="0" borderId="12" xfId="0" applyNumberFormat="1" applyFont="1" applyFill="1" applyBorder="1" applyAlignment="1"/>
    <xf numFmtId="3" fontId="18" fillId="0" borderId="12" xfId="0" applyNumberFormat="1" applyFont="1" applyFill="1" applyBorder="1" applyAlignment="1" applyProtection="1">
      <alignment horizontal="left" vertical="center" indent="1"/>
    </xf>
    <xf numFmtId="185" fontId="18" fillId="2" borderId="13" xfId="0" applyNumberFormat="1" applyFont="1" applyFill="1" applyBorder="1" applyAlignment="1" applyProtection="1">
      <alignment vertical="center"/>
    </xf>
    <xf numFmtId="0" fontId="0" fillId="0" borderId="0" xfId="3765" applyFill="1" applyBorder="1" applyAlignment="1">
      <alignment horizontal="left" vertical="center" wrapText="1"/>
    </xf>
    <xf numFmtId="180" fontId="29" fillId="0" borderId="0" xfId="0" applyNumberFormat="1" applyFont="1" applyFill="1" applyAlignment="1">
      <alignment vertical="center" wrapText="1"/>
    </xf>
    <xf numFmtId="0" fontId="11" fillId="0" borderId="0" xfId="3715" applyFont="1" applyFill="1" applyAlignment="1">
      <alignment horizontal="center" vertical="center"/>
    </xf>
    <xf numFmtId="0" fontId="35" fillId="0" borderId="0" xfId="3715" applyFont="1" applyFill="1" applyAlignment="1">
      <alignment horizontal="center" vertical="center"/>
    </xf>
    <xf numFmtId="0" fontId="0" fillId="0" borderId="0" xfId="3715"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180" fontId="13" fillId="0" borderId="9" xfId="0" applyNumberFormat="1" applyFont="1" applyFill="1" applyBorder="1" applyAlignment="1">
      <alignment horizontal="center" vertical="center" wrapText="1"/>
    </xf>
    <xf numFmtId="49" fontId="15" fillId="0" borderId="9" xfId="0" applyNumberFormat="1" applyFont="1" applyFill="1" applyBorder="1" applyAlignment="1" applyProtection="1">
      <alignment vertical="center"/>
    </xf>
    <xf numFmtId="189" fontId="13" fillId="0" borderId="10" xfId="0" applyNumberFormat="1" applyFont="1" applyFill="1" applyBorder="1" applyAlignment="1">
      <alignment vertical="center"/>
    </xf>
    <xf numFmtId="189" fontId="18" fillId="0" borderId="10" xfId="0" applyNumberFormat="1" applyFont="1" applyFill="1" applyBorder="1" applyAlignment="1">
      <alignment vertical="center"/>
    </xf>
    <xf numFmtId="49" fontId="32" fillId="0" borderId="9" xfId="0" applyNumberFormat="1" applyFont="1" applyFill="1" applyBorder="1" applyAlignment="1" applyProtection="1">
      <alignment vertical="center"/>
    </xf>
    <xf numFmtId="49" fontId="32" fillId="0" borderId="11" xfId="0" applyNumberFormat="1" applyFont="1" applyFill="1" applyBorder="1" applyAlignment="1" applyProtection="1">
      <alignment vertical="center"/>
    </xf>
    <xf numFmtId="189" fontId="18" fillId="0" borderId="13" xfId="0" applyNumberFormat="1" applyFont="1" applyFill="1" applyBorder="1" applyAlignment="1">
      <alignment vertical="center"/>
    </xf>
    <xf numFmtId="182" fontId="25" fillId="2" borderId="1" xfId="0" applyNumberFormat="1" applyFont="1" applyFill="1" applyBorder="1" applyAlignment="1">
      <alignment horizontal="right" vertical="center"/>
    </xf>
    <xf numFmtId="182" fontId="25" fillId="2" borderId="10" xfId="0" applyNumberFormat="1" applyFont="1" applyFill="1" applyBorder="1" applyAlignment="1">
      <alignment horizontal="right" vertical="center"/>
    </xf>
    <xf numFmtId="0" fontId="13" fillId="2" borderId="9" xfId="0" applyFont="1" applyFill="1" applyBorder="1" applyAlignment="1">
      <alignment horizontal="left" vertical="center"/>
    </xf>
    <xf numFmtId="180" fontId="13" fillId="2" borderId="1" xfId="0" applyNumberFormat="1" applyFont="1" applyFill="1" applyBorder="1" applyAlignment="1">
      <alignment vertical="center"/>
    </xf>
    <xf numFmtId="182" fontId="13" fillId="2" borderId="1" xfId="0" applyNumberFormat="1" applyFont="1" applyFill="1" applyBorder="1" applyAlignment="1" applyProtection="1">
      <alignment vertical="center"/>
    </xf>
    <xf numFmtId="182" fontId="13" fillId="2" borderId="10" xfId="0" applyNumberFormat="1" applyFont="1" applyFill="1" applyBorder="1" applyAlignment="1" applyProtection="1">
      <alignment vertical="center"/>
    </xf>
    <xf numFmtId="180" fontId="13" fillId="0" borderId="1" xfId="0" applyNumberFormat="1" applyFont="1" applyFill="1" applyBorder="1" applyAlignment="1">
      <alignment vertical="center"/>
    </xf>
    <xf numFmtId="189" fontId="13" fillId="0" borderId="1" xfId="0" applyNumberFormat="1" applyFont="1" applyFill="1" applyBorder="1" applyAlignment="1">
      <alignment horizontal="right"/>
    </xf>
    <xf numFmtId="182" fontId="13" fillId="0" borderId="10" xfId="0" applyNumberFormat="1" applyFont="1" applyFill="1" applyBorder="1" applyAlignment="1">
      <alignment horizontal="right"/>
    </xf>
    <xf numFmtId="3" fontId="13" fillId="2" borderId="9" xfId="0" applyNumberFormat="1" applyFont="1" applyFill="1" applyBorder="1" applyAlignment="1" applyProtection="1">
      <alignment vertical="center" wrapText="1"/>
    </xf>
    <xf numFmtId="189" fontId="13" fillId="2" borderId="1" xfId="0" applyNumberFormat="1" applyFont="1" applyFill="1" applyBorder="1" applyAlignment="1"/>
    <xf numFmtId="182" fontId="13" fillId="2" borderId="10" xfId="0" applyNumberFormat="1" applyFont="1" applyFill="1" applyBorder="1" applyAlignment="1"/>
    <xf numFmtId="0" fontId="13" fillId="2" borderId="1" xfId="0" applyFont="1" applyFill="1" applyBorder="1" applyAlignment="1">
      <alignment horizontal="left" vertical="center"/>
    </xf>
    <xf numFmtId="189" fontId="13" fillId="2" borderId="1" xfId="0" applyNumberFormat="1" applyFont="1" applyFill="1" applyBorder="1" applyAlignment="1">
      <alignment horizontal="right" vertical="center"/>
    </xf>
    <xf numFmtId="182" fontId="13" fillId="2" borderId="1" xfId="0" applyNumberFormat="1" applyFont="1" applyFill="1" applyBorder="1" applyAlignment="1">
      <alignment horizontal="right" vertical="center"/>
    </xf>
    <xf numFmtId="182" fontId="13" fillId="2" borderId="10" xfId="0" applyNumberFormat="1" applyFont="1" applyFill="1" applyBorder="1" applyAlignment="1">
      <alignment horizontal="right" vertical="center"/>
    </xf>
    <xf numFmtId="0" fontId="36" fillId="2" borderId="9" xfId="3718" applyFont="1" applyFill="1" applyBorder="1">
      <alignment vertical="center"/>
    </xf>
    <xf numFmtId="0" fontId="36" fillId="0" borderId="9" xfId="3088" applyFont="1" applyFill="1" applyBorder="1">
      <alignment vertical="center"/>
    </xf>
    <xf numFmtId="189" fontId="13" fillId="0" borderId="1" xfId="0" applyNumberFormat="1" applyFont="1" applyFill="1" applyBorder="1" applyAlignment="1">
      <alignment horizontal="right" vertical="center"/>
    </xf>
    <xf numFmtId="3" fontId="13" fillId="0" borderId="1" xfId="0" applyNumberFormat="1" applyFont="1" applyFill="1" applyBorder="1" applyAlignment="1" applyProtection="1">
      <alignment vertical="center"/>
    </xf>
    <xf numFmtId="182" fontId="13" fillId="0" borderId="10" xfId="0" applyNumberFormat="1" applyFont="1" applyFill="1" applyBorder="1" applyAlignment="1">
      <alignment horizontal="right" vertical="center"/>
    </xf>
    <xf numFmtId="0" fontId="36" fillId="0" borderId="1" xfId="3088" applyFont="1" applyFill="1" applyBorder="1">
      <alignment vertical="center"/>
    </xf>
    <xf numFmtId="0" fontId="36" fillId="0" borderId="11" xfId="3088" applyFont="1" applyFill="1" applyBorder="1">
      <alignment vertical="center"/>
    </xf>
    <xf numFmtId="189" fontId="13" fillId="0" borderId="12" xfId="0" applyNumberFormat="1" applyFont="1" applyFill="1" applyBorder="1" applyAlignment="1">
      <alignment horizontal="right" vertical="center"/>
    </xf>
    <xf numFmtId="182" fontId="13" fillId="2" borderId="12" xfId="0" applyNumberFormat="1" applyFont="1" applyFill="1" applyBorder="1" applyAlignment="1">
      <alignment horizontal="right" vertical="center"/>
    </xf>
    <xf numFmtId="0" fontId="36" fillId="0" borderId="12" xfId="3088" applyFont="1" applyFill="1" applyBorder="1">
      <alignment vertical="center"/>
    </xf>
    <xf numFmtId="182" fontId="13" fillId="0" borderId="13" xfId="0" applyNumberFormat="1" applyFont="1" applyFill="1" applyBorder="1" applyAlignment="1">
      <alignment horizontal="right" vertical="center"/>
    </xf>
    <xf numFmtId="0" fontId="36" fillId="0" borderId="1" xfId="3088" applyFont="1" applyFill="1" applyBorder="1" applyAlignment="1">
      <alignment vertical="center" wrapText="1"/>
    </xf>
    <xf numFmtId="0" fontId="0" fillId="0" borderId="0" xfId="3765" applyFill="1">
      <alignment vertical="center"/>
    </xf>
    <xf numFmtId="0" fontId="37" fillId="0" borderId="0" xfId="3715" applyFont="1" applyFill="1" applyAlignment="1">
      <alignment horizontal="center" vertical="center" wrapText="1"/>
    </xf>
    <xf numFmtId="0" fontId="37" fillId="0" borderId="0" xfId="3715" applyFont="1" applyFill="1" applyAlignment="1">
      <alignment horizontal="center" vertical="center"/>
    </xf>
    <xf numFmtId="0" fontId="38" fillId="0" borderId="0" xfId="3715" applyFont="1" applyFill="1" applyBorder="1" applyAlignment="1">
      <alignment horizontal="center" vertical="center"/>
    </xf>
    <xf numFmtId="0" fontId="38" fillId="0" borderId="0" xfId="3715" applyFont="1" applyFill="1" applyBorder="1" applyAlignment="1">
      <alignment horizontal="right" vertical="center"/>
    </xf>
    <xf numFmtId="185" fontId="39" fillId="0" borderId="0" xfId="0" applyNumberFormat="1" applyFont="1" applyFill="1" applyBorder="1" applyAlignment="1" applyProtection="1">
      <alignment horizontal="right" vertical="center"/>
      <protection locked="0"/>
    </xf>
    <xf numFmtId="14" fontId="13" fillId="0" borderId="6" xfId="3878" applyNumberFormat="1" applyFont="1" applyFill="1" applyBorder="1" applyAlignment="1" applyProtection="1">
      <alignment horizontal="center" vertical="center"/>
      <protection locked="0"/>
    </xf>
    <xf numFmtId="189" fontId="15" fillId="0" borderId="8" xfId="3878" applyNumberFormat="1" applyFont="1" applyFill="1" applyBorder="1" applyAlignment="1" applyProtection="1">
      <alignment horizontal="center" vertical="center" wrapText="1"/>
      <protection locked="0"/>
    </xf>
    <xf numFmtId="14" fontId="25" fillId="0" borderId="14" xfId="3878" applyNumberFormat="1" applyFont="1" applyFill="1" applyBorder="1" applyAlignment="1" applyProtection="1">
      <alignment horizontal="center" vertical="center"/>
      <protection locked="0"/>
    </xf>
    <xf numFmtId="189" fontId="25" fillId="2" borderId="10" xfId="3715" applyNumberFormat="1" applyFont="1" applyFill="1" applyBorder="1" applyAlignment="1">
      <alignment horizontal="right" vertical="center"/>
    </xf>
    <xf numFmtId="0" fontId="13" fillId="0" borderId="14" xfId="0" applyFont="1" applyFill="1" applyBorder="1" applyAlignment="1">
      <alignment horizontal="center" vertical="center"/>
    </xf>
    <xf numFmtId="189" fontId="13" fillId="2" borderId="10" xfId="3715" applyNumberFormat="1" applyFont="1" applyFill="1" applyBorder="1" applyAlignment="1">
      <alignment horizontal="right" vertical="center"/>
    </xf>
    <xf numFmtId="0" fontId="10" fillId="2" borderId="1" xfId="3717" applyFont="1" applyFill="1" applyBorder="1" applyAlignment="1">
      <alignment vertical="center" wrapText="1"/>
    </xf>
    <xf numFmtId="0" fontId="10" fillId="2" borderId="1" xfId="3717" applyFont="1" applyFill="1" applyBorder="1" applyAlignment="1">
      <alignment horizontal="center" vertical="center" wrapText="1"/>
    </xf>
    <xf numFmtId="0" fontId="40" fillId="0" borderId="0" xfId="0" applyFont="1" applyFill="1">
      <alignment vertical="center"/>
    </xf>
    <xf numFmtId="0" fontId="38" fillId="0" borderId="0" xfId="0" applyFont="1" applyFill="1">
      <alignment vertical="center"/>
    </xf>
    <xf numFmtId="189" fontId="25" fillId="2" borderId="10" xfId="3715" applyNumberFormat="1" applyFont="1" applyFill="1" applyBorder="1" applyAlignment="1">
      <alignment horizontal="center" vertical="center"/>
    </xf>
    <xf numFmtId="189" fontId="13" fillId="2" borderId="10" xfId="3715" applyNumberFormat="1" applyFont="1" applyFill="1" applyBorder="1" applyAlignment="1">
      <alignment horizontal="center" vertical="center"/>
    </xf>
    <xf numFmtId="179" fontId="13" fillId="2" borderId="14" xfId="0" applyNumberFormat="1" applyFont="1" applyFill="1" applyBorder="1" applyAlignment="1">
      <alignment horizontal="center" vertical="center"/>
    </xf>
    <xf numFmtId="179" fontId="18" fillId="2" borderId="14" xfId="0" applyNumberFormat="1" applyFont="1" applyFill="1" applyBorder="1" applyAlignment="1">
      <alignment horizontal="center" vertical="center"/>
    </xf>
    <xf numFmtId="189" fontId="18" fillId="2" borderId="10" xfId="3715" applyNumberFormat="1" applyFont="1" applyFill="1" applyBorder="1" applyAlignment="1">
      <alignment horizontal="center" vertical="center"/>
    </xf>
    <xf numFmtId="179" fontId="18" fillId="2" borderId="15" xfId="0" applyNumberFormat="1" applyFont="1" applyFill="1" applyBorder="1" applyAlignment="1">
      <alignment horizontal="center" vertical="center"/>
    </xf>
    <xf numFmtId="189" fontId="18" fillId="2" borderId="13" xfId="3715" applyNumberFormat="1" applyFont="1" applyFill="1" applyBorder="1" applyAlignment="1">
      <alignment horizontal="center" vertical="center"/>
    </xf>
    <xf numFmtId="189" fontId="29" fillId="0" borderId="0" xfId="3784" applyNumberFormat="1" applyFont="1" applyFill="1" applyAlignment="1">
      <alignment horizontal="right"/>
    </xf>
    <xf numFmtId="0" fontId="29" fillId="0" borderId="0" xfId="3784" applyFont="1" applyFill="1"/>
    <xf numFmtId="0" fontId="32" fillId="0" borderId="0" xfId="3715" applyFont="1" applyFill="1" applyBorder="1" applyAlignment="1">
      <alignment horizontal="right" vertical="center"/>
    </xf>
    <xf numFmtId="0" fontId="13" fillId="0" borderId="6" xfId="3784" applyFont="1" applyFill="1" applyBorder="1" applyAlignment="1">
      <alignment horizontal="center" vertical="center"/>
    </xf>
    <xf numFmtId="0" fontId="13" fillId="0" borderId="7" xfId="3784" applyFont="1" applyFill="1" applyBorder="1" applyAlignment="1">
      <alignment horizontal="center" vertical="center"/>
    </xf>
    <xf numFmtId="0" fontId="13" fillId="0" borderId="8" xfId="3784" applyFont="1" applyFill="1" applyBorder="1" applyAlignment="1">
      <alignment horizontal="center" vertical="center"/>
    </xf>
    <xf numFmtId="0" fontId="15" fillId="0" borderId="9" xfId="3715" applyFont="1" applyFill="1" applyBorder="1">
      <alignment vertical="center"/>
    </xf>
    <xf numFmtId="189" fontId="13" fillId="0" borderId="1" xfId="3784" applyNumberFormat="1" applyFont="1" applyFill="1" applyBorder="1" applyAlignment="1">
      <alignment horizontal="right" vertical="center"/>
    </xf>
    <xf numFmtId="189" fontId="13" fillId="0" borderId="10" xfId="3784" applyNumberFormat="1" applyFont="1" applyFill="1" applyBorder="1" applyAlignment="1">
      <alignment horizontal="right" vertical="center"/>
    </xf>
    <xf numFmtId="0" fontId="15" fillId="0" borderId="9" xfId="3715" applyFont="1" applyFill="1" applyBorder="1" applyAlignment="1">
      <alignment horizontal="left" vertical="center" indent="2"/>
    </xf>
    <xf numFmtId="0" fontId="15" fillId="0" borderId="1" xfId="3715" applyFont="1" applyFill="1" applyBorder="1" applyAlignment="1">
      <alignment horizontal="left" vertical="center"/>
    </xf>
    <xf numFmtId="188" fontId="15" fillId="0" borderId="1" xfId="3715" applyNumberFormat="1" applyFont="1" applyFill="1" applyBorder="1" applyAlignment="1">
      <alignment horizontal="left" vertical="center"/>
    </xf>
    <xf numFmtId="0" fontId="32" fillId="0" borderId="9" xfId="3715" applyFont="1" applyFill="1" applyBorder="1" applyAlignment="1">
      <alignment horizontal="left" vertical="center" indent="2"/>
    </xf>
    <xf numFmtId="189" fontId="10" fillId="0" borderId="1" xfId="3784" applyNumberFormat="1" applyFont="1" applyFill="1" applyBorder="1" applyAlignment="1">
      <alignment horizontal="right" vertical="center"/>
    </xf>
    <xf numFmtId="188" fontId="32" fillId="0" borderId="1" xfId="3715" applyNumberFormat="1" applyFont="1" applyFill="1" applyBorder="1" applyAlignment="1">
      <alignment horizontal="left" vertical="center"/>
    </xf>
    <xf numFmtId="189" fontId="10" fillId="0" borderId="10" xfId="3784" applyNumberFormat="1" applyFont="1" applyFill="1" applyBorder="1" applyAlignment="1">
      <alignment horizontal="right" vertical="center"/>
    </xf>
    <xf numFmtId="0" fontId="41" fillId="0" borderId="9" xfId="0" applyFont="1" applyFill="1" applyBorder="1" applyAlignment="1">
      <alignment horizontal="left" vertical="center" indent="3"/>
    </xf>
    <xf numFmtId="0" fontId="32" fillId="0" borderId="9" xfId="3715" applyFont="1" applyFill="1" applyBorder="1">
      <alignment vertical="center"/>
    </xf>
    <xf numFmtId="0" fontId="32" fillId="2" borderId="9" xfId="3715" applyFont="1" applyFill="1" applyBorder="1">
      <alignment vertical="center"/>
    </xf>
    <xf numFmtId="0" fontId="32" fillId="2" borderId="1" xfId="3715" applyFont="1" applyFill="1" applyBorder="1">
      <alignment vertical="center"/>
    </xf>
    <xf numFmtId="188" fontId="32" fillId="0" borderId="1" xfId="3715" applyNumberFormat="1" applyFont="1" applyFill="1" applyBorder="1" applyAlignment="1">
      <alignment vertical="center"/>
    </xf>
    <xf numFmtId="0" fontId="32" fillId="0" borderId="11" xfId="3715" applyFont="1" applyFill="1" applyBorder="1">
      <alignment vertical="center"/>
    </xf>
    <xf numFmtId="189" fontId="10" fillId="0" borderId="12" xfId="3784" applyNumberFormat="1" applyFont="1" applyFill="1" applyBorder="1" applyAlignment="1">
      <alignment horizontal="right" vertical="center"/>
    </xf>
    <xf numFmtId="188" fontId="32" fillId="0" borderId="12" xfId="3715" applyNumberFormat="1" applyFont="1" applyFill="1" applyBorder="1" applyAlignment="1">
      <alignment vertical="center"/>
    </xf>
    <xf numFmtId="189" fontId="10" fillId="0" borderId="13" xfId="3784" applyNumberFormat="1" applyFont="1" applyFill="1" applyBorder="1" applyAlignment="1">
      <alignment horizontal="right" vertical="center"/>
    </xf>
    <xf numFmtId="0" fontId="0" fillId="0" borderId="0" xfId="3088" applyFont="1" applyFill="1" applyBorder="1" applyAlignment="1">
      <alignment horizontal="left" vertical="center" wrapText="1"/>
    </xf>
    <xf numFmtId="0" fontId="29" fillId="0" borderId="0" xfId="3784" applyFont="1" applyFill="1" applyBorder="1"/>
    <xf numFmtId="0" fontId="0" fillId="0" borderId="0" xfId="3088" applyFont="1" applyFill="1" applyBorder="1" applyAlignment="1">
      <alignment horizontal="center" vertical="center" wrapText="1"/>
    </xf>
    <xf numFmtId="0" fontId="42" fillId="0" borderId="0" xfId="0" applyFont="1" applyFill="1" applyAlignment="1">
      <alignment vertical="center"/>
    </xf>
    <xf numFmtId="0" fontId="43" fillId="0" borderId="0" xfId="0" applyFont="1" applyFill="1" applyAlignment="1">
      <alignment vertical="center"/>
    </xf>
    <xf numFmtId="0" fontId="43" fillId="0" borderId="0" xfId="0" applyFont="1" applyFill="1" applyBorder="1" applyAlignment="1">
      <alignment horizontal="center" vertical="center"/>
    </xf>
    <xf numFmtId="0" fontId="0" fillId="0" borderId="0" xfId="3715" applyBorder="1" applyAlignment="1">
      <alignment horizontal="right" vertical="center"/>
    </xf>
    <xf numFmtId="0" fontId="32" fillId="0" borderId="0" xfId="3715" applyFont="1" applyBorder="1" applyAlignment="1">
      <alignment horizontal="right" vertical="center"/>
    </xf>
    <xf numFmtId="0" fontId="13" fillId="0" borderId="8" xfId="0" applyFont="1" applyFill="1" applyBorder="1" applyAlignment="1">
      <alignment horizontal="center" vertical="center"/>
    </xf>
    <xf numFmtId="0" fontId="25" fillId="0" borderId="9" xfId="0" applyFont="1" applyBorder="1" applyAlignment="1">
      <alignment horizontal="center" vertical="center"/>
    </xf>
    <xf numFmtId="189" fontId="25" fillId="0" borderId="10" xfId="3784" applyNumberFormat="1" applyFont="1" applyFill="1" applyBorder="1" applyAlignment="1">
      <alignment horizontal="right" vertical="center"/>
    </xf>
    <xf numFmtId="185" fontId="13" fillId="2" borderId="9" xfId="0" applyNumberFormat="1" applyFont="1" applyFill="1" applyBorder="1" applyAlignment="1">
      <alignment horizontal="left" vertical="center"/>
    </xf>
    <xf numFmtId="185" fontId="13" fillId="2" borderId="9" xfId="0" applyNumberFormat="1" applyFont="1" applyFill="1" applyBorder="1" applyAlignment="1">
      <alignment horizontal="left" vertical="center" indent="1"/>
    </xf>
    <xf numFmtId="185" fontId="18" fillId="2" borderId="9" xfId="0" applyNumberFormat="1" applyFont="1" applyFill="1" applyBorder="1" applyAlignment="1">
      <alignment horizontal="left" vertical="center"/>
    </xf>
    <xf numFmtId="185" fontId="18" fillId="2" borderId="9" xfId="0" applyNumberFormat="1" applyFont="1" applyFill="1" applyBorder="1" applyAlignment="1">
      <alignment horizontal="left" vertical="center" indent="1"/>
    </xf>
    <xf numFmtId="185" fontId="18" fillId="2" borderId="9" xfId="0" applyNumberFormat="1" applyFont="1" applyFill="1" applyBorder="1" applyAlignment="1">
      <alignment vertical="center"/>
    </xf>
    <xf numFmtId="185" fontId="18" fillId="2" borderId="11" xfId="0" applyNumberFormat="1" applyFont="1" applyFill="1" applyBorder="1" applyAlignment="1">
      <alignment horizontal="left" vertical="center" indent="1"/>
    </xf>
    <xf numFmtId="189" fontId="13" fillId="0" borderId="13" xfId="3784" applyNumberFormat="1" applyFont="1" applyFill="1" applyBorder="1" applyAlignment="1">
      <alignment horizontal="right" vertical="center"/>
    </xf>
    <xf numFmtId="0" fontId="44" fillId="0" borderId="0" xfId="3878" applyFont="1" applyFill="1" applyAlignment="1" applyProtection="1">
      <alignment vertical="center" wrapText="1"/>
      <protection locked="0"/>
    </xf>
    <xf numFmtId="0" fontId="44" fillId="0" borderId="0" xfId="3878" applyFill="1" applyAlignment="1" applyProtection="1">
      <alignment vertical="center"/>
      <protection locked="0"/>
    </xf>
    <xf numFmtId="189" fontId="44" fillId="0" borderId="0" xfId="3878" applyNumberFormat="1" applyFill="1" applyAlignment="1" applyProtection="1">
      <alignment vertical="center"/>
      <protection locked="0"/>
    </xf>
    <xf numFmtId="0" fontId="43" fillId="0" borderId="0" xfId="3088" applyFont="1" applyFill="1" applyBorder="1" applyAlignment="1">
      <alignment horizontal="center" vertical="center"/>
    </xf>
    <xf numFmtId="0" fontId="0" fillId="2" borderId="0" xfId="3088" applyFill="1" applyBorder="1" applyAlignment="1">
      <alignment horizontal="center" vertical="center"/>
    </xf>
    <xf numFmtId="0" fontId="32" fillId="2" borderId="0" xfId="3088" applyFont="1" applyFill="1" applyBorder="1" applyAlignment="1">
      <alignment horizontal="right" vertical="center"/>
    </xf>
    <xf numFmtId="0" fontId="13" fillId="2" borderId="6" xfId="3088" applyFont="1" applyFill="1" applyBorder="1" applyAlignment="1">
      <alignment horizontal="center" vertical="center" wrapText="1"/>
    </xf>
    <xf numFmtId="189" fontId="13" fillId="2" borderId="7" xfId="3088" applyNumberFormat="1" applyFont="1" applyFill="1" applyBorder="1" applyAlignment="1">
      <alignment horizontal="center" vertical="center" wrapText="1"/>
    </xf>
    <xf numFmtId="189" fontId="13" fillId="2" borderId="8" xfId="3088" applyNumberFormat="1" applyFont="1" applyFill="1" applyBorder="1" applyAlignment="1">
      <alignment horizontal="center" vertical="center" wrapText="1"/>
    </xf>
    <xf numFmtId="0" fontId="13" fillId="2" borderId="9" xfId="3088" applyFont="1" applyFill="1" applyBorder="1" applyAlignment="1">
      <alignment horizontal="center" vertical="center" wrapText="1"/>
    </xf>
    <xf numFmtId="189" fontId="13" fillId="2" borderId="1" xfId="3088" applyNumberFormat="1" applyFont="1" applyFill="1" applyBorder="1" applyAlignment="1">
      <alignment horizontal="center" vertical="center" wrapText="1"/>
    </xf>
    <xf numFmtId="189" fontId="13" fillId="2" borderId="10" xfId="3088" applyNumberFormat="1" applyFont="1" applyFill="1" applyBorder="1" applyAlignment="1">
      <alignment horizontal="center" vertical="center" wrapText="1"/>
    </xf>
    <xf numFmtId="0" fontId="25" fillId="2" borderId="9" xfId="3088" applyFont="1" applyFill="1" applyBorder="1" applyAlignment="1">
      <alignment horizontal="center" vertical="center" wrapText="1"/>
    </xf>
    <xf numFmtId="189" fontId="25" fillId="2" borderId="1" xfId="3684" applyNumberFormat="1" applyFont="1" applyFill="1" applyBorder="1" applyAlignment="1">
      <alignment horizontal="right" vertical="center"/>
    </xf>
    <xf numFmtId="189" fontId="25" fillId="2" borderId="10" xfId="3684" applyNumberFormat="1" applyFont="1" applyFill="1" applyBorder="1" applyAlignment="1">
      <alignment horizontal="right" vertical="center"/>
    </xf>
    <xf numFmtId="49" fontId="15" fillId="2" borderId="9" xfId="0" applyNumberFormat="1" applyFont="1" applyFill="1" applyBorder="1" applyAlignment="1" applyProtection="1">
      <alignment horizontal="left" vertical="center" indent="1"/>
    </xf>
    <xf numFmtId="185" fontId="15" fillId="2" borderId="1" xfId="0" applyNumberFormat="1" applyFont="1" applyFill="1" applyBorder="1" applyAlignment="1" applyProtection="1">
      <alignment horizontal="right" vertical="center"/>
    </xf>
    <xf numFmtId="185" fontId="15" fillId="2" borderId="10" xfId="0" applyNumberFormat="1" applyFont="1" applyFill="1" applyBorder="1" applyAlignment="1" applyProtection="1">
      <alignment horizontal="right" vertical="center"/>
    </xf>
    <xf numFmtId="185" fontId="44" fillId="0" borderId="0" xfId="3878" applyNumberFormat="1" applyFill="1" applyAlignment="1" applyProtection="1">
      <alignment vertical="center"/>
      <protection locked="0"/>
    </xf>
    <xf numFmtId="49" fontId="15" fillId="0" borderId="9" xfId="0" applyNumberFormat="1" applyFont="1" applyFill="1" applyBorder="1" applyAlignment="1" applyProtection="1">
      <alignment horizontal="left" vertical="center" indent="1"/>
    </xf>
    <xf numFmtId="185" fontId="15" fillId="0" borderId="10" xfId="0" applyNumberFormat="1" applyFont="1" applyFill="1" applyBorder="1" applyAlignment="1" applyProtection="1">
      <alignment horizontal="right" vertical="center"/>
    </xf>
    <xf numFmtId="49" fontId="32" fillId="0" borderId="9" xfId="0" applyNumberFormat="1" applyFont="1" applyFill="1" applyBorder="1" applyAlignment="1" applyProtection="1">
      <alignment horizontal="left" vertical="center" indent="1"/>
    </xf>
    <xf numFmtId="185" fontId="32" fillId="2" borderId="1" xfId="0" applyNumberFormat="1" applyFont="1" applyFill="1" applyBorder="1" applyAlignment="1" applyProtection="1">
      <alignment horizontal="right" vertical="center"/>
    </xf>
    <xf numFmtId="185" fontId="32" fillId="0" borderId="10" xfId="0" applyNumberFormat="1" applyFont="1" applyFill="1" applyBorder="1" applyAlignment="1" applyProtection="1">
      <alignment horizontal="right" vertical="center"/>
    </xf>
    <xf numFmtId="0" fontId="44" fillId="0" borderId="11" xfId="3878" applyFill="1" applyBorder="1" applyAlignment="1" applyProtection="1">
      <alignment horizontal="left" vertical="center" indent="1"/>
      <protection locked="0"/>
    </xf>
    <xf numFmtId="185" fontId="32" fillId="2" borderId="12" xfId="0" applyNumberFormat="1" applyFont="1" applyFill="1" applyBorder="1" applyAlignment="1" applyProtection="1">
      <alignment horizontal="right" vertical="center"/>
    </xf>
    <xf numFmtId="185" fontId="15" fillId="2" borderId="12" xfId="0" applyNumberFormat="1" applyFont="1" applyFill="1" applyBorder="1" applyAlignment="1" applyProtection="1">
      <alignment horizontal="right" vertical="center"/>
    </xf>
    <xf numFmtId="185" fontId="32" fillId="0" borderId="13" xfId="0" applyNumberFormat="1" applyFont="1" applyFill="1" applyBorder="1" applyAlignment="1" applyProtection="1">
      <alignment horizontal="right" vertical="center"/>
    </xf>
    <xf numFmtId="0" fontId="42" fillId="0" borderId="0" xfId="3088" applyFont="1" applyFill="1" applyAlignment="1">
      <alignment vertical="center"/>
    </xf>
    <xf numFmtId="0" fontId="43" fillId="0" borderId="0" xfId="3088" applyFont="1" applyFill="1" applyAlignment="1">
      <alignment vertical="center"/>
    </xf>
    <xf numFmtId="0" fontId="30" fillId="0" borderId="0" xfId="3715" applyFont="1" applyFill="1" applyAlignment="1">
      <alignment horizontal="center" vertical="center" wrapText="1"/>
    </xf>
    <xf numFmtId="0" fontId="0" fillId="0" borderId="0" xfId="3088" applyFill="1" applyBorder="1" applyAlignment="1">
      <alignment horizontal="right" vertical="center"/>
    </xf>
    <xf numFmtId="0" fontId="13" fillId="0" borderId="6" xfId="3684" applyFont="1" applyFill="1" applyBorder="1" applyAlignment="1">
      <alignment horizontal="center" vertical="center"/>
    </xf>
    <xf numFmtId="189" fontId="13" fillId="0" borderId="8" xfId="3878" applyNumberFormat="1" applyFont="1" applyFill="1" applyBorder="1" applyAlignment="1" applyProtection="1">
      <alignment horizontal="center" vertical="center" wrapText="1"/>
      <protection locked="0"/>
    </xf>
    <xf numFmtId="49" fontId="25" fillId="0" borderId="9" xfId="0" applyNumberFormat="1" applyFont="1" applyFill="1" applyBorder="1" applyAlignment="1" applyProtection="1">
      <alignment vertical="center"/>
    </xf>
    <xf numFmtId="185" fontId="25" fillId="0" borderId="10" xfId="0" applyNumberFormat="1" applyFont="1" applyFill="1" applyBorder="1" applyAlignment="1" applyProtection="1">
      <alignment horizontal="right" vertical="center"/>
    </xf>
    <xf numFmtId="185" fontId="43" fillId="0" borderId="0" xfId="3088" applyNumberFormat="1" applyFont="1" applyFill="1" applyAlignment="1">
      <alignment vertical="center"/>
    </xf>
    <xf numFmtId="185" fontId="18" fillId="0" borderId="13" xfId="0" applyNumberFormat="1" applyFont="1" applyFill="1" applyBorder="1" applyAlignment="1" applyProtection="1">
      <alignment vertical="center"/>
    </xf>
    <xf numFmtId="0" fontId="0" fillId="0" borderId="0" xfId="3088" applyFill="1">
      <alignment vertical="center"/>
    </xf>
    <xf numFmtId="189" fontId="0" fillId="0" borderId="0" xfId="3088" applyNumberFormat="1" applyFill="1">
      <alignment vertical="center"/>
    </xf>
    <xf numFmtId="191" fontId="0" fillId="0" borderId="0" xfId="3088" applyNumberFormat="1" applyFill="1">
      <alignment vertical="center"/>
    </xf>
    <xf numFmtId="0" fontId="45" fillId="0" borderId="0" xfId="3088" applyFont="1" applyFill="1" applyAlignment="1">
      <alignment horizontal="center" vertical="center"/>
    </xf>
    <xf numFmtId="189" fontId="45" fillId="0" borderId="0" xfId="3088" applyNumberFormat="1" applyFont="1" applyFill="1" applyAlignment="1">
      <alignment horizontal="center" vertical="center"/>
    </xf>
    <xf numFmtId="191" fontId="45" fillId="0" borderId="0" xfId="3088" applyNumberFormat="1" applyFont="1" applyFill="1" applyAlignment="1">
      <alignment horizontal="center" vertical="center"/>
    </xf>
    <xf numFmtId="0" fontId="46" fillId="0" borderId="6" xfId="3088" applyFont="1" applyFill="1" applyBorder="1" applyAlignment="1">
      <alignment horizontal="center" vertical="center"/>
    </xf>
    <xf numFmtId="189" fontId="46" fillId="0" borderId="7" xfId="3878" applyNumberFormat="1" applyFont="1" applyFill="1" applyBorder="1" applyAlignment="1" applyProtection="1">
      <alignment horizontal="center" vertical="center" wrapText="1"/>
      <protection locked="0"/>
    </xf>
    <xf numFmtId="191" fontId="46" fillId="0" borderId="7" xfId="3878" applyNumberFormat="1" applyFont="1" applyFill="1" applyBorder="1" applyAlignment="1" applyProtection="1">
      <alignment horizontal="center" vertical="center" wrapText="1"/>
      <protection locked="0"/>
    </xf>
    <xf numFmtId="0" fontId="46" fillId="0" borderId="7" xfId="3088" applyFont="1" applyFill="1" applyBorder="1" applyAlignment="1">
      <alignment horizontal="center" vertical="center"/>
    </xf>
    <xf numFmtId="0" fontId="46" fillId="0" borderId="8" xfId="3878" applyFont="1" applyFill="1" applyBorder="1" applyAlignment="1" applyProtection="1">
      <alignment horizontal="center" vertical="center" wrapText="1"/>
      <protection locked="0"/>
    </xf>
    <xf numFmtId="0" fontId="46" fillId="0" borderId="9" xfId="3088" applyFont="1" applyFill="1" applyBorder="1" applyAlignment="1">
      <alignment horizontal="center" vertical="center"/>
    </xf>
    <xf numFmtId="189" fontId="47" fillId="0" borderId="1" xfId="3088" applyNumberFormat="1" applyFont="1" applyFill="1" applyBorder="1">
      <alignment vertical="center"/>
    </xf>
    <xf numFmtId="191" fontId="46" fillId="0" borderId="1" xfId="3878" applyNumberFormat="1" applyFont="1" applyFill="1" applyBorder="1" applyAlignment="1" applyProtection="1">
      <alignment horizontal="center" vertical="center" wrapText="1"/>
      <protection locked="0"/>
    </xf>
    <xf numFmtId="0" fontId="46" fillId="0" borderId="1" xfId="3088" applyFont="1" applyFill="1" applyBorder="1" applyAlignment="1">
      <alignment horizontal="center" vertical="center"/>
    </xf>
    <xf numFmtId="0" fontId="46" fillId="0" borderId="10" xfId="3878" applyFont="1" applyFill="1" applyBorder="1" applyAlignment="1" applyProtection="1">
      <alignment horizontal="center" vertical="center" wrapText="1"/>
      <protection locked="0"/>
    </xf>
    <xf numFmtId="0" fontId="46" fillId="0" borderId="9" xfId="3875" applyFont="1" applyFill="1" applyBorder="1" applyAlignment="1" applyProtection="1">
      <alignment horizontal="left" vertical="center" wrapText="1"/>
      <protection locked="0"/>
    </xf>
    <xf numFmtId="182" fontId="47" fillId="0" borderId="1" xfId="3088" applyNumberFormat="1" applyFont="1" applyFill="1" applyBorder="1" applyAlignment="1">
      <alignment horizontal="right" vertical="center"/>
    </xf>
    <xf numFmtId="0" fontId="46" fillId="0" borderId="1" xfId="3875" applyFont="1" applyFill="1" applyBorder="1" applyAlignment="1" applyProtection="1">
      <alignment horizontal="left" vertical="center" wrapText="1"/>
      <protection locked="0"/>
    </xf>
    <xf numFmtId="182" fontId="47" fillId="0" borderId="10" xfId="3088" applyNumberFormat="1" applyFont="1" applyFill="1" applyBorder="1" applyAlignment="1">
      <alignment horizontal="right" vertical="center"/>
    </xf>
    <xf numFmtId="0" fontId="48" fillId="0" borderId="9" xfId="3088" applyFont="1" applyFill="1" applyBorder="1">
      <alignment vertical="center"/>
    </xf>
    <xf numFmtId="189" fontId="48" fillId="0" borderId="1" xfId="3088" applyNumberFormat="1" applyFont="1" applyFill="1" applyBorder="1" applyAlignment="1">
      <alignment horizontal="right" vertical="center"/>
    </xf>
    <xf numFmtId="182" fontId="48" fillId="0" borderId="1" xfId="3088" applyNumberFormat="1" applyFont="1" applyFill="1" applyBorder="1" applyAlignment="1">
      <alignment horizontal="right" vertical="center"/>
    </xf>
    <xf numFmtId="0" fontId="48" fillId="0" borderId="1" xfId="3088" applyFont="1" applyFill="1" applyBorder="1">
      <alignment vertical="center"/>
    </xf>
    <xf numFmtId="182" fontId="48" fillId="0" borderId="10" xfId="3088" applyNumberFormat="1" applyFont="1" applyFill="1" applyBorder="1" applyAlignment="1">
      <alignment horizontal="right" vertical="center"/>
    </xf>
    <xf numFmtId="0" fontId="48" fillId="0" borderId="9" xfId="3088" applyFont="1" applyFill="1" applyBorder="1" applyAlignment="1">
      <alignment horizontal="left" vertical="center" indent="1"/>
    </xf>
    <xf numFmtId="0" fontId="0" fillId="0" borderId="0" xfId="3088" applyFont="1" applyFill="1">
      <alignment vertical="center"/>
    </xf>
    <xf numFmtId="49" fontId="32" fillId="0" borderId="1" xfId="0" applyNumberFormat="1" applyFont="1" applyFill="1" applyBorder="1" applyAlignment="1" applyProtection="1">
      <alignment vertical="center"/>
    </xf>
    <xf numFmtId="0" fontId="48" fillId="0" borderId="9" xfId="3088" applyFont="1" applyFill="1" applyBorder="1" applyAlignment="1">
      <alignment horizontal="left" vertical="center" wrapText="1" indent="1"/>
    </xf>
    <xf numFmtId="0" fontId="49" fillId="0" borderId="9" xfId="3088" applyFont="1" applyFill="1" applyBorder="1" applyAlignment="1">
      <alignment horizontal="left" vertical="center" indent="1"/>
    </xf>
    <xf numFmtId="0" fontId="0" fillId="0" borderId="9" xfId="3088" applyFill="1" applyBorder="1">
      <alignment vertical="center"/>
    </xf>
    <xf numFmtId="189" fontId="32" fillId="0" borderId="1" xfId="3088" applyNumberFormat="1" applyFont="1" applyFill="1" applyBorder="1">
      <alignment vertical="center"/>
    </xf>
    <xf numFmtId="191" fontId="32" fillId="0" borderId="1" xfId="3088" applyNumberFormat="1" applyFont="1" applyFill="1" applyBorder="1">
      <alignment vertical="center"/>
    </xf>
    <xf numFmtId="0" fontId="32" fillId="0" borderId="9" xfId="3088" applyFont="1" applyFill="1" applyBorder="1">
      <alignment vertical="center"/>
    </xf>
    <xf numFmtId="0" fontId="47" fillId="0" borderId="10" xfId="3088" applyFont="1" applyFill="1" applyBorder="1" applyAlignment="1">
      <alignment horizontal="right" vertical="center"/>
    </xf>
    <xf numFmtId="185" fontId="32" fillId="0" borderId="1" xfId="3715" applyNumberFormat="1" applyFont="1" applyFill="1" applyBorder="1" applyAlignment="1">
      <alignment horizontal="right" vertical="center"/>
    </xf>
    <xf numFmtId="0" fontId="48" fillId="0" borderId="10" xfId="3088" applyFont="1" applyFill="1" applyBorder="1">
      <alignment vertical="center"/>
    </xf>
    <xf numFmtId="0" fontId="48" fillId="0" borderId="11" xfId="3088" applyFont="1" applyFill="1" applyBorder="1">
      <alignment vertical="center"/>
    </xf>
    <xf numFmtId="185" fontId="32" fillId="0" borderId="12" xfId="3715" applyNumberFormat="1" applyFont="1" applyFill="1" applyBorder="1" applyAlignment="1">
      <alignment horizontal="right" vertical="center"/>
    </xf>
    <xf numFmtId="182" fontId="48" fillId="0" borderId="12" xfId="3088" applyNumberFormat="1" applyFont="1" applyFill="1" applyBorder="1" applyAlignment="1">
      <alignment horizontal="right" vertical="center"/>
    </xf>
    <xf numFmtId="0" fontId="48" fillId="0" borderId="12" xfId="3088" applyFont="1" applyFill="1" applyBorder="1">
      <alignment vertical="center"/>
    </xf>
    <xf numFmtId="189" fontId="48" fillId="0" borderId="12" xfId="3088" applyNumberFormat="1" applyFont="1" applyFill="1" applyBorder="1" applyAlignment="1">
      <alignment horizontal="right" vertical="center"/>
    </xf>
    <xf numFmtId="0" fontId="48" fillId="0" borderId="13" xfId="3088" applyFont="1" applyFill="1" applyBorder="1">
      <alignment vertical="center"/>
    </xf>
    <xf numFmtId="179" fontId="0" fillId="0" borderId="0" xfId="3088" applyNumberFormat="1" applyFill="1">
      <alignment vertical="center"/>
    </xf>
    <xf numFmtId="179" fontId="0" fillId="0" borderId="0" xfId="3088" applyNumberFormat="1" applyFont="1" applyFill="1">
      <alignment vertical="center"/>
    </xf>
    <xf numFmtId="177" fontId="50" fillId="0" borderId="0" xfId="3721" applyNumberFormat="1" applyFont="1" applyBorder="1" applyAlignment="1">
      <alignment vertical="center"/>
    </xf>
    <xf numFmtId="41" fontId="51" fillId="2" borderId="0" xfId="3892" applyFont="1" applyFill="1" applyBorder="1" applyAlignment="1">
      <alignment vertical="center"/>
    </xf>
    <xf numFmtId="41" fontId="51" fillId="0" borderId="0" xfId="3892" applyFont="1" applyFill="1" applyBorder="1" applyAlignment="1">
      <alignment vertical="center"/>
    </xf>
    <xf numFmtId="177" fontId="50" fillId="0" borderId="0" xfId="3721" applyNumberFormat="1" applyFont="1" applyAlignment="1">
      <alignment vertical="center"/>
    </xf>
    <xf numFmtId="41" fontId="50" fillId="0" borderId="0" xfId="3892" applyFont="1" applyAlignment="1">
      <alignment vertical="center"/>
    </xf>
    <xf numFmtId="176" fontId="50" fillId="0" borderId="0" xfId="3721" applyNumberFormat="1" applyFont="1" applyAlignment="1">
      <alignment vertical="center"/>
    </xf>
    <xf numFmtId="0" fontId="4" fillId="0" borderId="0" xfId="3715" applyFont="1" applyFill="1" applyAlignment="1">
      <alignment vertical="center"/>
    </xf>
    <xf numFmtId="0" fontId="43" fillId="0" borderId="0" xfId="0" applyFont="1" applyFill="1" applyBorder="1" applyAlignment="1">
      <alignment vertical="center"/>
    </xf>
    <xf numFmtId="177" fontId="52" fillId="3" borderId="0" xfId="3721" applyNumberFormat="1" applyFont="1" applyFill="1" applyAlignment="1" applyProtection="1">
      <alignment horizontal="center" vertical="center"/>
    </xf>
    <xf numFmtId="41" fontId="50" fillId="0" borderId="0" xfId="3892" applyFont="1" applyFill="1" applyBorder="1" applyAlignment="1" applyProtection="1">
      <alignment horizontal="center" vertical="center"/>
    </xf>
    <xf numFmtId="176" fontId="34" fillId="3" borderId="0" xfId="3721" applyNumberFormat="1" applyFont="1" applyFill="1" applyBorder="1" applyAlignment="1" applyProtection="1">
      <alignment horizontal="right" vertical="center"/>
    </xf>
    <xf numFmtId="177" fontId="53" fillId="3" borderId="6" xfId="3784" applyNumberFormat="1" applyFont="1" applyFill="1" applyBorder="1" applyAlignment="1" applyProtection="1">
      <alignment horizontal="center" vertical="center"/>
    </xf>
    <xf numFmtId="177" fontId="53" fillId="3" borderId="7" xfId="3784" applyNumberFormat="1" applyFont="1" applyFill="1" applyBorder="1" applyAlignment="1" applyProtection="1">
      <alignment horizontal="center" vertical="center"/>
    </xf>
    <xf numFmtId="41" fontId="53" fillId="3" borderId="7" xfId="3892" applyFont="1" applyFill="1" applyBorder="1" applyAlignment="1" applyProtection="1">
      <alignment horizontal="center" vertical="center"/>
    </xf>
    <xf numFmtId="176" fontId="53" fillId="2" borderId="8" xfId="3721" applyNumberFormat="1" applyFont="1" applyFill="1" applyBorder="1" applyAlignment="1">
      <alignment horizontal="center" vertical="center" wrapText="1"/>
    </xf>
    <xf numFmtId="177" fontId="53" fillId="3" borderId="9" xfId="3784" applyNumberFormat="1" applyFont="1" applyFill="1" applyBorder="1" applyAlignment="1" applyProtection="1">
      <alignment horizontal="center" vertical="center"/>
    </xf>
    <xf numFmtId="177" fontId="53" fillId="3" borderId="1" xfId="3784" applyNumberFormat="1" applyFont="1" applyFill="1" applyBorder="1" applyAlignment="1" applyProtection="1">
      <alignment horizontal="center" vertical="center"/>
    </xf>
    <xf numFmtId="185" fontId="54" fillId="2" borderId="1" xfId="3892" applyNumberFormat="1" applyFont="1" applyFill="1" applyBorder="1" applyAlignment="1" applyProtection="1">
      <alignment horizontal="right" vertical="center"/>
    </xf>
    <xf numFmtId="182" fontId="54" fillId="2" borderId="10" xfId="3721" applyNumberFormat="1" applyFont="1" applyFill="1" applyBorder="1" applyAlignment="1" applyProtection="1">
      <alignment horizontal="right" vertical="center"/>
    </xf>
    <xf numFmtId="177" fontId="46" fillId="3" borderId="9" xfId="3784" applyNumberFormat="1" applyFont="1" applyFill="1" applyBorder="1" applyAlignment="1" applyProtection="1">
      <alignment horizontal="left" vertical="center" wrapText="1"/>
    </xf>
    <xf numFmtId="177" fontId="46" fillId="4" borderId="1" xfId="3784" applyNumberFormat="1" applyFont="1" applyFill="1" applyBorder="1" applyAlignment="1" applyProtection="1">
      <alignment horizontal="left" vertical="center" wrapText="1"/>
    </xf>
    <xf numFmtId="177" fontId="10" fillId="0" borderId="9" xfId="3784" applyNumberFormat="1" applyFont="1" applyFill="1" applyBorder="1" applyAlignment="1" applyProtection="1">
      <alignment horizontal="left" vertical="center" wrapText="1" indent="2"/>
    </xf>
    <xf numFmtId="177" fontId="10" fillId="4" borderId="1" xfId="3784" applyNumberFormat="1" applyFont="1" applyFill="1" applyBorder="1" applyAlignment="1" applyProtection="1">
      <alignment horizontal="left" vertical="center" wrapText="1" indent="2"/>
    </xf>
    <xf numFmtId="185" fontId="10" fillId="2" borderId="1" xfId="3892" applyNumberFormat="1" applyFont="1" applyFill="1" applyBorder="1" applyAlignment="1" applyProtection="1">
      <alignment horizontal="right" vertical="center"/>
    </xf>
    <xf numFmtId="182" fontId="10" fillId="2" borderId="10" xfId="3721" applyNumberFormat="1" applyFont="1" applyFill="1" applyBorder="1" applyAlignment="1" applyProtection="1">
      <alignment horizontal="right" vertical="center"/>
    </xf>
    <xf numFmtId="177" fontId="46" fillId="0" borderId="9" xfId="3784" applyNumberFormat="1" applyFont="1" applyFill="1" applyBorder="1" applyAlignment="1" applyProtection="1">
      <alignment horizontal="left" vertical="center" wrapText="1"/>
    </xf>
    <xf numFmtId="177" fontId="46" fillId="4" borderId="2" xfId="3784" applyNumberFormat="1" applyFont="1" applyFill="1" applyBorder="1" applyAlignment="1" applyProtection="1">
      <alignment horizontal="left" vertical="center" wrapText="1"/>
    </xf>
    <xf numFmtId="41" fontId="50" fillId="0" borderId="10" xfId="3892" applyFont="1" applyBorder="1" applyAlignment="1">
      <alignment vertical="center"/>
    </xf>
    <xf numFmtId="177" fontId="46" fillId="0" borderId="11" xfId="3784" applyNumberFormat="1" applyFont="1" applyFill="1" applyBorder="1" applyAlignment="1" applyProtection="1">
      <alignment horizontal="left" vertical="center" wrapText="1"/>
    </xf>
    <xf numFmtId="177" fontId="50" fillId="0" borderId="5" xfId="3721" applyNumberFormat="1" applyFont="1" applyBorder="1" applyAlignment="1">
      <alignment vertical="center"/>
    </xf>
    <xf numFmtId="185" fontId="54" fillId="2" borderId="12" xfId="3892" applyNumberFormat="1" applyFont="1" applyFill="1" applyBorder="1" applyAlignment="1" applyProtection="1">
      <alignment horizontal="right" vertical="center"/>
    </xf>
    <xf numFmtId="176" fontId="50" fillId="0" borderId="13" xfId="3721" applyNumberFormat="1" applyFont="1" applyBorder="1" applyAlignment="1">
      <alignment vertical="center"/>
    </xf>
    <xf numFmtId="0" fontId="0" fillId="0" borderId="0" xfId="3715" applyFill="1">
      <alignment vertical="center"/>
    </xf>
    <xf numFmtId="41" fontId="50" fillId="2" borderId="0" xfId="3892" applyFont="1" applyFill="1" applyAlignment="1">
      <alignment vertical="center"/>
    </xf>
    <xf numFmtId="176" fontId="50" fillId="2" borderId="0" xfId="3721" applyNumberFormat="1" applyFont="1" applyFill="1" applyAlignment="1">
      <alignment vertical="center"/>
    </xf>
    <xf numFmtId="41" fontId="50" fillId="2" borderId="0" xfId="3892" applyFont="1" applyFill="1" applyBorder="1" applyAlignment="1" applyProtection="1">
      <alignment horizontal="center" vertical="center"/>
    </xf>
    <xf numFmtId="176" fontId="34" fillId="2" borderId="0" xfId="3721" applyNumberFormat="1" applyFont="1" applyFill="1" applyBorder="1" applyAlignment="1" applyProtection="1">
      <alignment horizontal="right" vertical="center"/>
    </xf>
    <xf numFmtId="41" fontId="53" fillId="2" borderId="7" xfId="3892" applyFont="1" applyFill="1" applyBorder="1" applyAlignment="1" applyProtection="1">
      <alignment horizontal="center" vertical="center"/>
    </xf>
    <xf numFmtId="176" fontId="53" fillId="2" borderId="10" xfId="3721" applyNumberFormat="1" applyFont="1" applyFill="1" applyBorder="1" applyAlignment="1">
      <alignment horizontal="right" vertical="center" wrapText="1"/>
    </xf>
    <xf numFmtId="177" fontId="10" fillId="0" borderId="9" xfId="3784" applyNumberFormat="1" applyFont="1" applyFill="1" applyBorder="1" applyAlignment="1" applyProtection="1">
      <alignment horizontal="left" vertical="center" wrapText="1" indent="1"/>
    </xf>
    <xf numFmtId="176" fontId="46" fillId="2" borderId="10" xfId="3721" applyNumberFormat="1" applyFont="1" applyFill="1" applyBorder="1" applyAlignment="1">
      <alignment horizontal="right" vertical="center" wrapText="1"/>
    </xf>
    <xf numFmtId="0" fontId="54" fillId="2" borderId="10" xfId="3721" applyNumberFormat="1" applyFont="1" applyFill="1" applyBorder="1" applyAlignment="1" applyProtection="1">
      <alignment horizontal="right" vertical="center"/>
    </xf>
    <xf numFmtId="177" fontId="46" fillId="0" borderId="9" xfId="3784" applyNumberFormat="1" applyFont="1" applyFill="1" applyBorder="1" applyAlignment="1" applyProtection="1">
      <alignment horizontal="left" vertical="center" wrapText="1" indent="1"/>
    </xf>
    <xf numFmtId="182" fontId="54" fillId="2" borderId="13" xfId="3721" applyNumberFormat="1" applyFont="1" applyFill="1" applyBorder="1" applyAlignment="1" applyProtection="1">
      <alignment horizontal="right" vertical="center"/>
    </xf>
    <xf numFmtId="0" fontId="29" fillId="2" borderId="0" xfId="3762" applyFont="1" applyFill="1" applyAlignment="1">
      <alignment vertical="center"/>
    </xf>
    <xf numFmtId="0" fontId="29" fillId="2" borderId="0" xfId="3762" applyFont="1" applyFill="1">
      <alignment vertical="center"/>
    </xf>
    <xf numFmtId="185" fontId="31" fillId="2" borderId="0" xfId="3680" applyNumberFormat="1" applyFont="1" applyFill="1" applyBorder="1" applyAlignment="1">
      <alignment horizontal="center" vertical="center"/>
    </xf>
    <xf numFmtId="0" fontId="46" fillId="2" borderId="6" xfId="3715" applyFont="1" applyFill="1" applyBorder="1" applyAlignment="1">
      <alignment horizontal="center" vertical="center"/>
    </xf>
    <xf numFmtId="189" fontId="46" fillId="2" borderId="7" xfId="3878" applyNumberFormat="1" applyFont="1" applyFill="1" applyBorder="1" applyAlignment="1" applyProtection="1">
      <alignment horizontal="center" vertical="center" wrapText="1"/>
      <protection locked="0"/>
    </xf>
    <xf numFmtId="0" fontId="46" fillId="2" borderId="7" xfId="3878" applyFont="1" applyFill="1" applyBorder="1" applyAlignment="1" applyProtection="1">
      <alignment horizontal="center" vertical="center" wrapText="1"/>
      <protection locked="0"/>
    </xf>
    <xf numFmtId="0" fontId="46" fillId="2" borderId="7" xfId="3715" applyFont="1" applyFill="1" applyBorder="1" applyAlignment="1">
      <alignment horizontal="center" vertical="center"/>
    </xf>
    <xf numFmtId="0" fontId="46" fillId="2" borderId="9" xfId="3680" applyFont="1" applyFill="1" applyBorder="1" applyAlignment="1">
      <alignment horizontal="center" vertical="center"/>
    </xf>
    <xf numFmtId="185" fontId="54" fillId="2" borderId="1" xfId="0" applyNumberFormat="1" applyFont="1" applyFill="1" applyBorder="1" applyAlignment="1" applyProtection="1">
      <alignment vertical="center"/>
    </xf>
    <xf numFmtId="189" fontId="54" fillId="2" borderId="1" xfId="3894" applyNumberFormat="1" applyFont="1" applyFill="1" applyBorder="1" applyAlignment="1">
      <alignment horizontal="right" vertical="center"/>
    </xf>
    <xf numFmtId="182" fontId="55" fillId="2" borderId="1" xfId="3715" applyNumberFormat="1" applyFont="1" applyFill="1" applyBorder="1">
      <alignment vertical="center"/>
    </xf>
    <xf numFmtId="0" fontId="46" fillId="2" borderId="1" xfId="3680" applyFont="1" applyFill="1" applyBorder="1" applyAlignment="1">
      <alignment horizontal="center" vertical="center"/>
    </xf>
    <xf numFmtId="0" fontId="46" fillId="2" borderId="9" xfId="3680" applyFont="1" applyFill="1" applyBorder="1" applyAlignment="1">
      <alignment horizontal="left" vertical="center"/>
    </xf>
    <xf numFmtId="0" fontId="46" fillId="2" borderId="1" xfId="3680" applyFont="1" applyFill="1" applyBorder="1" applyAlignment="1">
      <alignment horizontal="left" vertical="center"/>
    </xf>
    <xf numFmtId="189" fontId="32" fillId="2" borderId="9" xfId="3715" applyNumberFormat="1" applyFont="1" applyFill="1" applyBorder="1">
      <alignment vertical="center"/>
    </xf>
    <xf numFmtId="185" fontId="18" fillId="2" borderId="1" xfId="0" applyNumberFormat="1" applyFont="1" applyFill="1" applyBorder="1" applyAlignment="1" applyProtection="1">
      <alignment vertical="center"/>
    </xf>
    <xf numFmtId="189" fontId="10" fillId="2" borderId="1" xfId="3894" applyNumberFormat="1" applyFont="1" applyFill="1" applyBorder="1" applyAlignment="1">
      <alignment horizontal="right" vertical="center"/>
    </xf>
    <xf numFmtId="182" fontId="32" fillId="2" borderId="1" xfId="3715" applyNumberFormat="1" applyFont="1" applyFill="1" applyBorder="1">
      <alignment vertical="center"/>
    </xf>
    <xf numFmtId="189" fontId="32" fillId="2" borderId="1" xfId="3715" applyNumberFormat="1" applyFont="1" applyFill="1" applyBorder="1">
      <alignment vertical="center"/>
    </xf>
    <xf numFmtId="189" fontId="32" fillId="2" borderId="9" xfId="3715" applyNumberFormat="1" applyFont="1" applyFill="1" applyBorder="1" applyAlignment="1">
      <alignment horizontal="left" vertical="center" indent="1"/>
    </xf>
    <xf numFmtId="189" fontId="32" fillId="2" borderId="1" xfId="3715" applyNumberFormat="1" applyFont="1" applyFill="1" applyBorder="1" applyAlignment="1">
      <alignment horizontal="left" vertical="center" indent="1"/>
    </xf>
    <xf numFmtId="189" fontId="32" fillId="2" borderId="9" xfId="3715" applyNumberFormat="1" applyFont="1" applyFill="1" applyBorder="1" applyAlignment="1">
      <alignment horizontal="left" vertical="center" wrapText="1" indent="1"/>
    </xf>
    <xf numFmtId="0" fontId="56" fillId="2" borderId="11" xfId="3762" applyFont="1" applyFill="1" applyBorder="1" applyAlignment="1">
      <alignment horizontal="center" vertical="center"/>
    </xf>
    <xf numFmtId="0" fontId="57" fillId="2" borderId="12" xfId="3762" applyFont="1" applyFill="1" applyBorder="1" applyAlignment="1">
      <alignment horizontal="center" vertical="center"/>
    </xf>
    <xf numFmtId="0" fontId="58" fillId="2" borderId="12" xfId="3680" applyFont="1" applyFill="1" applyBorder="1" applyAlignment="1">
      <alignment horizontal="left" vertical="center"/>
    </xf>
    <xf numFmtId="0" fontId="0" fillId="2" borderId="0" xfId="2989" applyFont="1" applyFill="1" applyAlignment="1">
      <alignment horizontal="left" vertical="center" wrapText="1"/>
    </xf>
    <xf numFmtId="0" fontId="10" fillId="2" borderId="0" xfId="3762" applyFont="1" applyFill="1">
      <alignment vertical="center"/>
    </xf>
    <xf numFmtId="0" fontId="46" fillId="2" borderId="8" xfId="3878" applyFont="1" applyFill="1" applyBorder="1" applyAlignment="1" applyProtection="1">
      <alignment horizontal="center" vertical="center" wrapText="1"/>
      <protection locked="0"/>
    </xf>
    <xf numFmtId="182" fontId="55" fillId="2" borderId="10" xfId="3715" applyNumberFormat="1" applyFont="1" applyFill="1" applyBorder="1">
      <alignment vertical="center"/>
    </xf>
    <xf numFmtId="182" fontId="32" fillId="2" borderId="10" xfId="3715" applyNumberFormat="1" applyFont="1" applyFill="1" applyBorder="1">
      <alignment vertical="center"/>
    </xf>
    <xf numFmtId="0" fontId="57" fillId="2" borderId="13" xfId="3762" applyFont="1" applyFill="1" applyBorder="1" applyAlignment="1">
      <alignment horizontal="center" vertical="center"/>
    </xf>
    <xf numFmtId="0" fontId="29" fillId="2" borderId="0" xfId="2989" applyFont="1" applyFill="1" applyAlignment="1"/>
    <xf numFmtId="0" fontId="0" fillId="2" borderId="0" xfId="2989" applyFill="1" applyAlignment="1"/>
    <xf numFmtId="189" fontId="0" fillId="2" borderId="0" xfId="2989" applyNumberFormat="1" applyFill="1" applyAlignment="1">
      <alignment horizontal="center" vertical="center"/>
    </xf>
    <xf numFmtId="0" fontId="11" fillId="2" borderId="0" xfId="2989" applyFont="1" applyFill="1" applyAlignment="1">
      <alignment horizontal="center" vertical="center"/>
    </xf>
    <xf numFmtId="0" fontId="46" fillId="2" borderId="7" xfId="3764" applyFont="1" applyFill="1" applyBorder="1" applyAlignment="1">
      <alignment horizontal="center" vertical="center"/>
    </xf>
    <xf numFmtId="0" fontId="46" fillId="2" borderId="9" xfId="3715" applyFont="1" applyFill="1" applyBorder="1" applyAlignment="1">
      <alignment horizontal="center" vertical="center"/>
    </xf>
    <xf numFmtId="189" fontId="54" fillId="2" borderId="1" xfId="2989" applyNumberFormat="1" applyFont="1" applyFill="1" applyBorder="1" applyAlignment="1">
      <alignment horizontal="right" vertical="center"/>
    </xf>
    <xf numFmtId="182" fontId="53" fillId="2" borderId="1" xfId="3764" applyNumberFormat="1" applyFont="1" applyFill="1" applyBorder="1" applyAlignment="1">
      <alignment horizontal="right" vertical="center"/>
    </xf>
    <xf numFmtId="0" fontId="46" fillId="2" borderId="1" xfId="3764" applyFont="1" applyFill="1" applyBorder="1" applyAlignment="1">
      <alignment horizontal="center" vertical="center"/>
    </xf>
    <xf numFmtId="0" fontId="46" fillId="2" borderId="9" xfId="2989" applyFont="1" applyFill="1" applyBorder="1" applyAlignment="1">
      <alignment vertical="center"/>
    </xf>
    <xf numFmtId="180" fontId="46" fillId="2" borderId="1" xfId="2989" applyNumberFormat="1" applyFont="1" applyFill="1" applyBorder="1" applyAlignment="1">
      <alignment vertical="center"/>
    </xf>
    <xf numFmtId="0" fontId="32" fillId="2" borderId="9" xfId="2989" applyFont="1" applyFill="1" applyBorder="1">
      <alignment vertical="center"/>
    </xf>
    <xf numFmtId="182" fontId="46" fillId="2" borderId="1" xfId="3764" applyNumberFormat="1" applyFont="1" applyFill="1" applyBorder="1" applyAlignment="1">
      <alignment horizontal="right" vertical="center"/>
    </xf>
    <xf numFmtId="0" fontId="32" fillId="2" borderId="1" xfId="2989" applyFont="1" applyFill="1" applyBorder="1">
      <alignment vertical="center"/>
    </xf>
    <xf numFmtId="176" fontId="10" fillId="2" borderId="1" xfId="3894" applyNumberFormat="1" applyFont="1" applyFill="1" applyBorder="1" applyAlignment="1">
      <alignment horizontal="right" vertical="center"/>
    </xf>
    <xf numFmtId="179" fontId="32" fillId="2" borderId="1" xfId="2989" applyNumberFormat="1" applyFont="1" applyFill="1" applyBorder="1" applyAlignment="1">
      <alignment horizontal="left" vertical="center" indent="1"/>
    </xf>
    <xf numFmtId="189" fontId="56" fillId="2" borderId="1" xfId="3894" applyNumberFormat="1" applyFont="1" applyFill="1" applyBorder="1" applyAlignment="1">
      <alignment horizontal="right" vertical="center"/>
    </xf>
    <xf numFmtId="189" fontId="56" fillId="2" borderId="1" xfId="3894" applyNumberFormat="1" applyFont="1" applyFill="1" applyBorder="1" applyAlignment="1">
      <alignment horizontal="center" vertical="center"/>
    </xf>
    <xf numFmtId="3" fontId="18" fillId="2" borderId="1" xfId="0" applyNumberFormat="1" applyFont="1" applyFill="1" applyBorder="1" applyAlignment="1" applyProtection="1">
      <alignment horizontal="left" vertical="center" wrapText="1" indent="1"/>
    </xf>
    <xf numFmtId="0" fontId="32" fillId="2" borderId="9" xfId="2989" applyFont="1" applyFill="1" applyBorder="1" applyAlignment="1">
      <alignment vertical="center"/>
    </xf>
    <xf numFmtId="0" fontId="32" fillId="2" borderId="16" xfId="2989" applyFont="1" applyFill="1" applyBorder="1" applyAlignment="1"/>
    <xf numFmtId="189" fontId="32" fillId="2" borderId="17" xfId="2989" applyNumberFormat="1" applyFont="1" applyFill="1" applyBorder="1" applyAlignment="1">
      <alignment horizontal="center" vertical="center"/>
    </xf>
    <xf numFmtId="189" fontId="32" fillId="2" borderId="1" xfId="2989" applyNumberFormat="1" applyFont="1" applyFill="1" applyBorder="1">
      <alignment vertical="center"/>
    </xf>
    <xf numFmtId="0" fontId="46" fillId="2" borderId="1" xfId="2989" applyFont="1" applyFill="1" applyBorder="1" applyAlignment="1">
      <alignment vertical="center"/>
    </xf>
    <xf numFmtId="0" fontId="18" fillId="2" borderId="9" xfId="0" applyFont="1" applyFill="1" applyBorder="1" applyAlignment="1">
      <alignment horizontal="left" vertical="center"/>
    </xf>
    <xf numFmtId="189" fontId="32" fillId="2" borderId="1" xfId="2989" applyNumberFormat="1" applyFont="1" applyFill="1" applyBorder="1" applyAlignment="1">
      <alignment horizontal="center" vertical="center"/>
    </xf>
    <xf numFmtId="0" fontId="18" fillId="2" borderId="1" xfId="0" applyFont="1" applyFill="1" applyBorder="1" applyAlignment="1">
      <alignment horizontal="left" vertical="center"/>
    </xf>
    <xf numFmtId="0" fontId="32" fillId="2" borderId="11" xfId="2989" applyFont="1" applyFill="1" applyBorder="1" applyAlignment="1"/>
    <xf numFmtId="189" fontId="32" fillId="2" borderId="12" xfId="2989" applyNumberFormat="1" applyFont="1" applyFill="1" applyBorder="1" applyAlignment="1">
      <alignment horizontal="center" vertical="center"/>
    </xf>
    <xf numFmtId="0" fontId="18" fillId="2" borderId="12" xfId="0" applyFont="1" applyFill="1" applyBorder="1" applyAlignment="1">
      <alignment horizontal="left" vertical="center"/>
    </xf>
    <xf numFmtId="189" fontId="10" fillId="2" borderId="12" xfId="3894" applyNumberFormat="1" applyFont="1" applyFill="1" applyBorder="1" applyAlignment="1">
      <alignment horizontal="right" vertical="center"/>
    </xf>
    <xf numFmtId="0" fontId="0" fillId="2" borderId="0" xfId="2989" applyFill="1" applyAlignment="1">
      <alignment horizontal="left" vertical="center" wrapText="1"/>
    </xf>
    <xf numFmtId="182" fontId="54" fillId="2" borderId="10" xfId="3894" applyNumberFormat="1" applyFont="1" applyFill="1" applyBorder="1" applyAlignment="1">
      <alignment horizontal="right" vertical="center"/>
    </xf>
    <xf numFmtId="0" fontId="56" fillId="2" borderId="10" xfId="2989" applyFont="1" applyFill="1" applyBorder="1" applyAlignment="1"/>
    <xf numFmtId="0" fontId="32" fillId="2" borderId="10" xfId="2989" applyFont="1" applyFill="1" applyBorder="1">
      <alignment vertical="center"/>
    </xf>
    <xf numFmtId="180" fontId="59" fillId="2" borderId="10" xfId="2989" applyNumberFormat="1" applyFont="1" applyFill="1" applyBorder="1" applyAlignment="1">
      <alignment vertical="center"/>
    </xf>
    <xf numFmtId="182" fontId="55" fillId="2" borderId="10" xfId="3715" applyNumberFormat="1" applyFont="1" applyFill="1" applyBorder="1" applyAlignment="1">
      <alignment horizontal="right" vertical="center"/>
    </xf>
    <xf numFmtId="182" fontId="32" fillId="2" borderId="10" xfId="3715" applyNumberFormat="1" applyFont="1" applyFill="1" applyBorder="1" applyAlignment="1">
      <alignment horizontal="right" vertical="center"/>
    </xf>
    <xf numFmtId="182" fontId="32" fillId="2" borderId="13" xfId="3715" applyNumberFormat="1" applyFont="1" applyFill="1" applyBorder="1" applyAlignment="1">
      <alignment horizontal="right" vertical="center"/>
    </xf>
    <xf numFmtId="0" fontId="60" fillId="0" borderId="0" xfId="0" applyFont="1" applyFill="1" applyAlignment="1"/>
    <xf numFmtId="188" fontId="39" fillId="0" borderId="0" xfId="3765" applyNumberFormat="1" applyFont="1" applyFill="1" applyBorder="1" applyAlignment="1">
      <alignment horizontal="right" vertical="center"/>
    </xf>
    <xf numFmtId="14" fontId="10" fillId="0" borderId="6" xfId="3878" applyNumberFormat="1" applyFont="1" applyFill="1" applyBorder="1" applyAlignment="1" applyProtection="1">
      <alignment horizontal="center" vertical="center"/>
      <protection locked="0"/>
    </xf>
    <xf numFmtId="189" fontId="32" fillId="0" borderId="8" xfId="3878" applyNumberFormat="1" applyFont="1" applyFill="1" applyBorder="1" applyAlignment="1" applyProtection="1">
      <alignment horizontal="center" vertical="center" wrapText="1"/>
      <protection locked="0"/>
    </xf>
    <xf numFmtId="14" fontId="10" fillId="0" borderId="9" xfId="3878" applyNumberFormat="1" applyFont="1" applyFill="1" applyBorder="1" applyAlignment="1" applyProtection="1">
      <alignment horizontal="center" vertical="center"/>
      <protection locked="0"/>
    </xf>
    <xf numFmtId="189" fontId="10" fillId="2" borderId="10" xfId="3715" applyNumberFormat="1" applyFont="1" applyFill="1" applyBorder="1" applyAlignment="1">
      <alignment horizontal="right" vertical="center"/>
    </xf>
    <xf numFmtId="0" fontId="54" fillId="0" borderId="9" xfId="0" applyFont="1" applyFill="1" applyBorder="1" applyAlignment="1">
      <alignment horizontal="center" vertical="center"/>
    </xf>
    <xf numFmtId="0" fontId="10" fillId="0" borderId="9" xfId="0" applyFont="1" applyFill="1" applyBorder="1" applyAlignment="1">
      <alignment horizontal="left" vertical="center"/>
    </xf>
    <xf numFmtId="179" fontId="10" fillId="2" borderId="9" xfId="0" applyNumberFormat="1" applyFont="1" applyFill="1" applyBorder="1" applyAlignment="1">
      <alignment horizontal="left" vertical="center"/>
    </xf>
    <xf numFmtId="180" fontId="29" fillId="0" borderId="0" xfId="3764" applyNumberFormat="1" applyFont="1" applyFill="1" applyAlignment="1">
      <alignment vertical="center"/>
    </xf>
    <xf numFmtId="0" fontId="29" fillId="0" borderId="0" xfId="3764" applyFont="1" applyFill="1"/>
    <xf numFmtId="0" fontId="22" fillId="0" borderId="0" xfId="3715" applyFont="1" applyFill="1" applyAlignment="1">
      <alignment horizontal="left" vertical="center"/>
    </xf>
    <xf numFmtId="0" fontId="23" fillId="0" borderId="0" xfId="3715" applyFont="1" applyFill="1" applyAlignment="1">
      <alignment horizontal="center" vertical="center"/>
    </xf>
    <xf numFmtId="0" fontId="61" fillId="0" borderId="0" xfId="3715" applyFont="1" applyFill="1" applyAlignment="1">
      <alignment horizontal="center" vertical="center"/>
    </xf>
    <xf numFmtId="0" fontId="46" fillId="0" borderId="6" xfId="3764" applyFont="1" applyFill="1" applyBorder="1" applyAlignment="1">
      <alignment horizontal="center" vertical="center"/>
    </xf>
    <xf numFmtId="189" fontId="46" fillId="0" borderId="8" xfId="3764" applyNumberFormat="1" applyFont="1" applyFill="1" applyBorder="1" applyAlignment="1">
      <alignment horizontal="center" vertical="center"/>
    </xf>
    <xf numFmtId="0" fontId="53" fillId="0" borderId="9" xfId="3764" applyFont="1" applyFill="1" applyBorder="1" applyAlignment="1">
      <alignment horizontal="left" vertical="center"/>
    </xf>
    <xf numFmtId="0" fontId="13" fillId="0" borderId="10" xfId="3764" applyFont="1" applyFill="1" applyBorder="1" applyAlignment="1">
      <alignment vertical="center"/>
    </xf>
    <xf numFmtId="0" fontId="19" fillId="0" borderId="9" xfId="0" applyNumberFormat="1" applyFont="1" applyFill="1" applyBorder="1" applyAlignment="1" applyProtection="1">
      <alignment horizontal="left" vertical="center"/>
    </xf>
    <xf numFmtId="0" fontId="18" fillId="0" borderId="9" xfId="0" applyNumberFormat="1" applyFont="1" applyFill="1" applyBorder="1" applyAlignment="1" applyProtection="1">
      <alignment horizontal="left" vertical="center"/>
    </xf>
    <xf numFmtId="0" fontId="29" fillId="2" borderId="0" xfId="3760" applyFont="1" applyFill="1" applyAlignment="1">
      <alignment vertical="center"/>
    </xf>
    <xf numFmtId="189" fontId="29" fillId="2" borderId="0" xfId="3760" applyNumberFormat="1" applyFont="1" applyFill="1"/>
    <xf numFmtId="180" fontId="29" fillId="2" borderId="0" xfId="3760" applyNumberFormat="1" applyFont="1" applyFill="1" applyAlignment="1">
      <alignment vertical="center"/>
    </xf>
    <xf numFmtId="0" fontId="29" fillId="2" borderId="0" xfId="3760" applyFont="1" applyFill="1"/>
    <xf numFmtId="0" fontId="0" fillId="2" borderId="0" xfId="3715" applyFill="1" applyBorder="1" applyAlignment="1">
      <alignment horizontal="center" vertical="center"/>
    </xf>
    <xf numFmtId="0" fontId="46" fillId="2" borderId="6" xfId="3760" applyFont="1" applyFill="1" applyBorder="1" applyAlignment="1">
      <alignment horizontal="center" vertical="center"/>
    </xf>
    <xf numFmtId="0" fontId="46" fillId="2" borderId="7" xfId="3760" applyFont="1" applyFill="1" applyBorder="1" applyAlignment="1">
      <alignment horizontal="center" vertical="center"/>
    </xf>
    <xf numFmtId="0" fontId="46" fillId="2" borderId="9" xfId="3760" applyFont="1" applyFill="1" applyBorder="1" applyAlignment="1">
      <alignment horizontal="center" vertical="center"/>
    </xf>
    <xf numFmtId="0" fontId="55" fillId="2" borderId="1" xfId="3715" applyFont="1" applyFill="1" applyBorder="1">
      <alignment vertical="center"/>
    </xf>
    <xf numFmtId="189" fontId="55" fillId="2" borderId="1" xfId="3715" applyNumberFormat="1" applyFont="1" applyFill="1" applyBorder="1">
      <alignment vertical="center"/>
    </xf>
    <xf numFmtId="182" fontId="53" fillId="2" borderId="1" xfId="3760" applyNumberFormat="1" applyFont="1" applyFill="1" applyBorder="1" applyAlignment="1">
      <alignment horizontal="right" vertical="center"/>
    </xf>
    <xf numFmtId="0" fontId="46" fillId="2" borderId="1" xfId="3760" applyFont="1" applyFill="1" applyBorder="1" applyAlignment="1">
      <alignment horizontal="center" vertical="center"/>
    </xf>
    <xf numFmtId="185" fontId="55" fillId="2" borderId="1" xfId="3715" applyNumberFormat="1" applyFont="1" applyFill="1" applyBorder="1">
      <alignment vertical="center"/>
    </xf>
    <xf numFmtId="0" fontId="46" fillId="2" borderId="9" xfId="3760" applyFont="1" applyFill="1" applyBorder="1" applyAlignment="1">
      <alignment horizontal="left" vertical="center"/>
    </xf>
    <xf numFmtId="182" fontId="55" fillId="2" borderId="1" xfId="3715" applyNumberFormat="1" applyFont="1" applyFill="1" applyBorder="1" applyAlignment="1">
      <alignment horizontal="right" vertical="center"/>
    </xf>
    <xf numFmtId="0" fontId="46" fillId="2" borderId="1" xfId="3760" applyFont="1" applyFill="1" applyBorder="1" applyAlignment="1">
      <alignment horizontal="left" vertical="center"/>
    </xf>
    <xf numFmtId="0" fontId="32" fillId="2" borderId="9" xfId="3715" applyFont="1" applyFill="1" applyBorder="1" applyAlignment="1">
      <alignment vertical="center"/>
    </xf>
    <xf numFmtId="185" fontId="32" fillId="2" borderId="1" xfId="3715" applyNumberFormat="1" applyFont="1" applyFill="1" applyBorder="1" applyAlignment="1">
      <alignment horizontal="right" vertical="center"/>
    </xf>
    <xf numFmtId="182" fontId="32" fillId="2" borderId="1" xfId="3715" applyNumberFormat="1" applyFont="1" applyFill="1" applyBorder="1" applyAlignment="1">
      <alignment horizontal="right" vertical="center"/>
    </xf>
    <xf numFmtId="185" fontId="32" fillId="2" borderId="1" xfId="3715" applyNumberFormat="1" applyFont="1" applyFill="1" applyBorder="1" applyAlignment="1">
      <alignment vertical="center"/>
    </xf>
    <xf numFmtId="189" fontId="10" fillId="2" borderId="1" xfId="0" applyNumberFormat="1" applyFont="1" applyFill="1" applyBorder="1" applyAlignment="1">
      <alignment horizontal="right" vertical="center"/>
    </xf>
    <xf numFmtId="189" fontId="10" fillId="2" borderId="1" xfId="3760" applyNumberFormat="1" applyFont="1" applyFill="1" applyBorder="1" applyAlignment="1">
      <alignment horizontal="right" vertical="center"/>
    </xf>
    <xf numFmtId="182" fontId="46" fillId="2" borderId="1" xfId="3760" applyNumberFormat="1" applyFont="1" applyFill="1" applyBorder="1" applyAlignment="1">
      <alignment horizontal="right" vertical="center"/>
    </xf>
    <xf numFmtId="3" fontId="18" fillId="2" borderId="1" xfId="0" applyNumberFormat="1" applyFont="1" applyFill="1" applyBorder="1" applyAlignment="1" applyProtection="1">
      <alignment vertical="center"/>
    </xf>
    <xf numFmtId="0" fontId="48" fillId="2" borderId="1" xfId="3718" applyFont="1" applyFill="1" applyBorder="1" applyAlignment="1">
      <alignment vertical="center" wrapText="1"/>
    </xf>
    <xf numFmtId="180" fontId="56" fillId="2" borderId="1" xfId="3760" applyNumberFormat="1" applyFont="1" applyFill="1" applyBorder="1" applyAlignment="1">
      <alignment vertical="center"/>
    </xf>
    <xf numFmtId="0" fontId="48" fillId="2" borderId="9" xfId="3718" applyFont="1" applyFill="1" applyBorder="1">
      <alignment vertical="center"/>
    </xf>
    <xf numFmtId="0" fontId="48" fillId="2" borderId="1" xfId="3718" applyFont="1" applyFill="1" applyBorder="1">
      <alignment vertical="center"/>
    </xf>
    <xf numFmtId="0" fontId="18" fillId="2" borderId="11" xfId="0" applyFont="1" applyFill="1" applyBorder="1" applyAlignment="1">
      <alignment horizontal="left" vertical="center"/>
    </xf>
    <xf numFmtId="0" fontId="56" fillId="2" borderId="12" xfId="3760" applyFont="1" applyFill="1" applyBorder="1"/>
    <xf numFmtId="189" fontId="10" fillId="2" borderId="12" xfId="3760" applyNumberFormat="1" applyFont="1" applyFill="1" applyBorder="1" applyAlignment="1">
      <alignment horizontal="right" vertical="center"/>
    </xf>
    <xf numFmtId="182" fontId="46" fillId="2" borderId="12" xfId="3760" applyNumberFormat="1" applyFont="1" applyFill="1" applyBorder="1" applyAlignment="1">
      <alignment horizontal="right" vertical="center"/>
    </xf>
    <xf numFmtId="0" fontId="0" fillId="2" borderId="0" xfId="3715" applyFill="1" applyAlignment="1">
      <alignment horizontal="left" vertical="center" wrapText="1"/>
    </xf>
    <xf numFmtId="3" fontId="18" fillId="2" borderId="0" xfId="0" applyNumberFormat="1" applyFont="1" applyFill="1" applyBorder="1" applyAlignment="1" applyProtection="1">
      <alignment horizontal="right" vertical="center"/>
    </xf>
    <xf numFmtId="182" fontId="53" fillId="2" borderId="10" xfId="3760" applyNumberFormat="1" applyFont="1" applyFill="1" applyBorder="1" applyAlignment="1">
      <alignment horizontal="right" vertical="center"/>
    </xf>
    <xf numFmtId="182" fontId="46" fillId="2" borderId="10" xfId="3760" applyNumberFormat="1" applyFont="1" applyFill="1" applyBorder="1" applyAlignment="1">
      <alignment horizontal="right" vertical="center"/>
    </xf>
    <xf numFmtId="0" fontId="32" fillId="0" borderId="1" xfId="0" applyFont="1" applyBorder="1">
      <alignment vertical="center"/>
    </xf>
    <xf numFmtId="0" fontId="56" fillId="2" borderId="13" xfId="3760" applyFont="1" applyFill="1" applyBorder="1"/>
    <xf numFmtId="0" fontId="0" fillId="0" borderId="0" xfId="3765" applyFill="1" applyAlignment="1">
      <alignment horizontal="left" vertical="center" indent="2"/>
    </xf>
    <xf numFmtId="0" fontId="38" fillId="0" borderId="0" xfId="3715" applyFont="1" applyFill="1" applyBorder="1" applyAlignment="1">
      <alignment horizontal="left" vertical="center" indent="2"/>
    </xf>
    <xf numFmtId="185" fontId="62" fillId="0" borderId="0" xfId="0" applyNumberFormat="1" applyFont="1" applyFill="1" applyBorder="1" applyAlignment="1" applyProtection="1">
      <alignment horizontal="right" vertical="center"/>
      <protection locked="0"/>
    </xf>
    <xf numFmtId="14" fontId="10" fillId="0" borderId="1" xfId="3878" applyNumberFormat="1" applyFont="1" applyFill="1" applyBorder="1" applyAlignment="1" applyProtection="1">
      <alignment horizontal="center" vertical="center"/>
      <protection locked="0"/>
    </xf>
    <xf numFmtId="189" fontId="32" fillId="0" borderId="1" xfId="3878" applyNumberFormat="1" applyFont="1" applyFill="1" applyBorder="1" applyAlignment="1" applyProtection="1">
      <alignment horizontal="center" vertical="center" wrapText="1"/>
      <protection locked="0"/>
    </xf>
    <xf numFmtId="189" fontId="10" fillId="2" borderId="1" xfId="3715" applyNumberFormat="1" applyFont="1" applyFill="1" applyBorder="1" applyAlignment="1">
      <alignment horizontal="right" vertical="center"/>
    </xf>
    <xf numFmtId="0" fontId="54" fillId="0" borderId="1" xfId="0" applyFont="1" applyFill="1" applyBorder="1" applyAlignment="1">
      <alignment horizontal="center" vertical="center"/>
    </xf>
    <xf numFmtId="179" fontId="10" fillId="2" borderId="1" xfId="0" applyNumberFormat="1" applyFont="1" applyFill="1" applyBorder="1" applyAlignment="1">
      <alignment horizontal="left" vertical="center"/>
    </xf>
    <xf numFmtId="0" fontId="10" fillId="0" borderId="1" xfId="0" applyFont="1" applyFill="1" applyBorder="1" applyAlignment="1">
      <alignment horizontal="left" vertical="center"/>
    </xf>
    <xf numFmtId="0" fontId="32" fillId="0" borderId="1" xfId="3765" applyFont="1" applyFill="1" applyBorder="1">
      <alignment vertical="center"/>
    </xf>
    <xf numFmtId="0" fontId="32" fillId="0" borderId="1" xfId="3765" applyFont="1" applyFill="1" applyBorder="1" applyAlignment="1">
      <alignment vertical="center"/>
    </xf>
    <xf numFmtId="0" fontId="55" fillId="0" borderId="1" xfId="3765" applyFont="1" applyFill="1" applyBorder="1" applyAlignment="1">
      <alignment horizontal="center" vertical="center"/>
    </xf>
    <xf numFmtId="0" fontId="55" fillId="0" borderId="0" xfId="3765" applyFont="1" applyFill="1" applyAlignment="1">
      <alignment horizontal="center" vertical="center"/>
    </xf>
    <xf numFmtId="0" fontId="32" fillId="0" borderId="1" xfId="3765" applyFont="1" applyFill="1" applyBorder="1" applyAlignment="1">
      <alignment horizontal="left" vertical="center"/>
    </xf>
    <xf numFmtId="189" fontId="32" fillId="0" borderId="18" xfId="3878" applyNumberFormat="1" applyFont="1" applyFill="1" applyBorder="1" applyAlignment="1" applyProtection="1">
      <alignment horizontal="center" vertical="center" wrapText="1"/>
      <protection locked="0"/>
    </xf>
    <xf numFmtId="14" fontId="10" fillId="0" borderId="14" xfId="3878" applyNumberFormat="1" applyFont="1" applyFill="1" applyBorder="1" applyAlignment="1" applyProtection="1">
      <alignment horizontal="center" vertical="center"/>
      <protection locked="0"/>
    </xf>
    <xf numFmtId="189" fontId="10" fillId="2" borderId="1" xfId="3715" applyNumberFormat="1" applyFont="1" applyFill="1" applyBorder="1" applyAlignment="1">
      <alignment horizontal="center" vertical="center"/>
    </xf>
    <xf numFmtId="189" fontId="10" fillId="2" borderId="10" xfId="3715" applyNumberFormat="1" applyFont="1" applyFill="1" applyBorder="1" applyAlignment="1">
      <alignment horizontal="center" vertical="center"/>
    </xf>
    <xf numFmtId="0" fontId="10" fillId="0" borderId="14" xfId="0" applyFont="1" applyFill="1" applyBorder="1" applyAlignment="1">
      <alignment horizontal="center" vertical="center"/>
    </xf>
    <xf numFmtId="179" fontId="10" fillId="2" borderId="14" xfId="0" applyNumberFormat="1" applyFont="1" applyFill="1" applyBorder="1" applyAlignment="1">
      <alignment horizontal="center" vertical="center"/>
    </xf>
    <xf numFmtId="179" fontId="10" fillId="2" borderId="15" xfId="0" applyNumberFormat="1" applyFont="1" applyFill="1" applyBorder="1" applyAlignment="1">
      <alignment horizontal="center" vertical="center"/>
    </xf>
    <xf numFmtId="189" fontId="10" fillId="2" borderId="12" xfId="3715" applyNumberFormat="1" applyFont="1" applyFill="1" applyBorder="1" applyAlignment="1">
      <alignment horizontal="center" vertical="center"/>
    </xf>
    <xf numFmtId="189" fontId="10" fillId="2" borderId="13" xfId="3715" applyNumberFormat="1" applyFont="1" applyFill="1" applyBorder="1" applyAlignment="1">
      <alignment horizontal="center" vertical="center"/>
    </xf>
    <xf numFmtId="0" fontId="0" fillId="0" borderId="0" xfId="3715" applyFill="1" applyBorder="1" applyAlignment="1">
      <alignment vertical="center"/>
    </xf>
    <xf numFmtId="0" fontId="32" fillId="0" borderId="6" xfId="3715" applyFont="1" applyFill="1" applyBorder="1" applyAlignment="1">
      <alignment horizontal="center" vertical="center"/>
    </xf>
    <xf numFmtId="0" fontId="32" fillId="0" borderId="7" xfId="3715" applyFont="1" applyFill="1" applyBorder="1" applyAlignment="1">
      <alignment horizontal="center" vertical="center"/>
    </xf>
    <xf numFmtId="0" fontId="32" fillId="0" borderId="8" xfId="3715" applyFont="1" applyFill="1" applyBorder="1" applyAlignment="1">
      <alignment horizontal="center" vertical="center"/>
    </xf>
    <xf numFmtId="185" fontId="32" fillId="0" borderId="1" xfId="3715" applyNumberFormat="1" applyFont="1" applyFill="1" applyBorder="1">
      <alignment vertical="center"/>
    </xf>
    <xf numFmtId="0" fontId="32" fillId="0" borderId="1" xfId="3715" applyFont="1" applyFill="1" applyBorder="1">
      <alignment vertical="center"/>
    </xf>
    <xf numFmtId="185" fontId="32" fillId="0" borderId="10" xfId="3715" applyNumberFormat="1" applyFont="1" applyFill="1" applyBorder="1">
      <alignment vertical="center"/>
    </xf>
    <xf numFmtId="0" fontId="32" fillId="0" borderId="1" xfId="3715" applyFont="1" applyFill="1" applyBorder="1" applyAlignment="1">
      <alignment horizontal="left" vertical="center"/>
    </xf>
    <xf numFmtId="185" fontId="29" fillId="0" borderId="0" xfId="3784" applyNumberFormat="1" applyFont="1" applyFill="1"/>
    <xf numFmtId="0" fontId="32" fillId="0" borderId="1" xfId="3715" applyFont="1" applyFill="1" applyBorder="1" applyAlignment="1">
      <alignment horizontal="left" vertical="center" indent="2"/>
    </xf>
    <xf numFmtId="0" fontId="29" fillId="0" borderId="1" xfId="3784" applyFont="1" applyFill="1" applyBorder="1"/>
    <xf numFmtId="0" fontId="29" fillId="0" borderId="10" xfId="3784" applyFont="1" applyFill="1" applyBorder="1"/>
    <xf numFmtId="185" fontId="32" fillId="0" borderId="12" xfId="3715" applyNumberFormat="1" applyFont="1" applyFill="1" applyBorder="1">
      <alignment vertical="center"/>
    </xf>
    <xf numFmtId="0" fontId="32" fillId="0" borderId="12" xfId="3715" applyFont="1" applyFill="1" applyBorder="1">
      <alignment vertical="center"/>
    </xf>
    <xf numFmtId="185" fontId="32" fillId="0" borderId="13" xfId="3715" applyNumberFormat="1" applyFont="1" applyFill="1" applyBorder="1">
      <alignment vertical="center"/>
    </xf>
    <xf numFmtId="0" fontId="38" fillId="2" borderId="0" xfId="3715" applyFont="1" applyFill="1" applyBorder="1" applyAlignment="1">
      <alignment horizontal="left" vertical="center" wrapText="1"/>
    </xf>
    <xf numFmtId="0" fontId="63" fillId="2" borderId="0" xfId="0" applyFont="1" applyFill="1" applyAlignment="1">
      <alignment vertical="center"/>
    </xf>
    <xf numFmtId="0" fontId="42" fillId="0" borderId="0" xfId="0" applyFont="1" applyFill="1" applyBorder="1" applyAlignment="1">
      <alignment vertical="center"/>
    </xf>
    <xf numFmtId="0" fontId="0" fillId="0" borderId="5" xfId="3715" applyFill="1" applyBorder="1" applyAlignment="1">
      <alignment horizontal="right" vertical="center"/>
    </xf>
    <xf numFmtId="0" fontId="46" fillId="0" borderId="6" xfId="3784" applyFont="1" applyFill="1" applyBorder="1" applyAlignment="1">
      <alignment horizontal="center" vertical="center"/>
    </xf>
    <xf numFmtId="0" fontId="63" fillId="2" borderId="8" xfId="3784" applyFont="1" applyFill="1" applyBorder="1" applyAlignment="1">
      <alignment horizontal="center" vertical="center"/>
    </xf>
    <xf numFmtId="0" fontId="19" fillId="0" borderId="1" xfId="0" applyNumberFormat="1" applyFont="1" applyFill="1" applyBorder="1" applyAlignment="1" applyProtection="1">
      <alignment horizontal="center" vertical="center"/>
    </xf>
    <xf numFmtId="0" fontId="63" fillId="2" borderId="19" xfId="3784" applyFont="1" applyFill="1" applyBorder="1" applyAlignment="1">
      <alignment horizontal="right" vertical="center"/>
    </xf>
    <xf numFmtId="0" fontId="19" fillId="0" borderId="1" xfId="0" applyNumberFormat="1" applyFont="1" applyFill="1" applyBorder="1" applyAlignment="1" applyProtection="1">
      <alignment horizontal="left" vertical="center"/>
    </xf>
    <xf numFmtId="0" fontId="63" fillId="0" borderId="10" xfId="0" applyFont="1" applyFill="1" applyBorder="1" applyAlignment="1">
      <alignment vertical="center"/>
    </xf>
    <xf numFmtId="0" fontId="18" fillId="0" borderId="1" xfId="0" applyNumberFormat="1" applyFont="1" applyFill="1" applyBorder="1" applyAlignment="1" applyProtection="1">
      <alignment horizontal="left" vertical="center"/>
    </xf>
    <xf numFmtId="0" fontId="19" fillId="0" borderId="1" xfId="0" applyNumberFormat="1" applyFont="1" applyFill="1" applyBorder="1" applyAlignment="1" applyProtection="1">
      <alignment vertical="center"/>
    </xf>
    <xf numFmtId="0" fontId="18" fillId="0" borderId="1" xfId="0" applyNumberFormat="1" applyFont="1" applyFill="1" applyBorder="1" applyAlignment="1" applyProtection="1">
      <alignment vertical="center"/>
    </xf>
    <xf numFmtId="0" fontId="64" fillId="0" borderId="20" xfId="0" applyFont="1" applyFill="1" applyBorder="1" applyAlignment="1">
      <alignment vertical="center" wrapText="1"/>
    </xf>
    <xf numFmtId="0" fontId="0" fillId="0" borderId="0" xfId="3715" applyFill="1" applyAlignment="1">
      <alignment horizontal="left" vertical="center"/>
    </xf>
    <xf numFmtId="0" fontId="65" fillId="0" borderId="0" xfId="3715" applyFont="1" applyFill="1" applyAlignment="1">
      <alignment horizontal="center" vertical="center"/>
    </xf>
    <xf numFmtId="0" fontId="66" fillId="0" borderId="0" xfId="3715" applyFont="1" applyFill="1" applyAlignment="1">
      <alignment horizontal="center" vertical="center"/>
    </xf>
    <xf numFmtId="189" fontId="47" fillId="2" borderId="1" xfId="3088" applyNumberFormat="1" applyFont="1" applyFill="1" applyBorder="1">
      <alignment vertical="center"/>
    </xf>
    <xf numFmtId="182" fontId="53" fillId="2" borderId="1" xfId="3878" applyNumberFormat="1" applyFont="1" applyFill="1" applyBorder="1" applyAlignment="1" applyProtection="1">
      <alignment horizontal="right" vertical="center" wrapText="1"/>
      <protection locked="0"/>
    </xf>
    <xf numFmtId="0" fontId="46" fillId="2" borderId="1" xfId="3715" applyFont="1" applyFill="1" applyBorder="1" applyAlignment="1">
      <alignment horizontal="center" vertical="center"/>
    </xf>
    <xf numFmtId="0" fontId="46" fillId="2" borderId="9" xfId="3875" applyFont="1" applyFill="1" applyBorder="1" applyAlignment="1" applyProtection="1">
      <alignment horizontal="left" vertical="center" wrapText="1"/>
      <protection locked="0"/>
    </xf>
    <xf numFmtId="0" fontId="46" fillId="2" borderId="1" xfId="3875" applyFont="1" applyFill="1" applyBorder="1" applyAlignment="1" applyProtection="1">
      <alignment horizontal="left" vertical="center" wrapText="1"/>
      <protection locked="0"/>
    </xf>
    <xf numFmtId="189" fontId="48" fillId="2" borderId="1" xfId="3088" applyNumberFormat="1" applyFont="1" applyFill="1" applyBorder="1" applyAlignment="1">
      <alignment horizontal="right" vertical="center"/>
    </xf>
    <xf numFmtId="182" fontId="46" fillId="2" borderId="1" xfId="3878" applyNumberFormat="1" applyFont="1" applyFill="1" applyBorder="1" applyAlignment="1" applyProtection="1">
      <alignment horizontal="right" vertical="center" wrapText="1"/>
      <protection locked="0"/>
    </xf>
    <xf numFmtId="0" fontId="48" fillId="2" borderId="1" xfId="3088" applyFont="1" applyFill="1" applyBorder="1">
      <alignment vertical="center"/>
    </xf>
    <xf numFmtId="0" fontId="32" fillId="2" borderId="9" xfId="3715" applyFont="1" applyFill="1" applyBorder="1" applyAlignment="1">
      <alignment horizontal="left" vertical="center" indent="1"/>
    </xf>
    <xf numFmtId="0" fontId="48" fillId="2" borderId="1" xfId="3088" applyFont="1" applyFill="1" applyBorder="1" applyAlignment="1">
      <alignment horizontal="left" vertical="center" indent="1"/>
    </xf>
    <xf numFmtId="0" fontId="48" fillId="2" borderId="9" xfId="3088" applyFont="1" applyFill="1" applyBorder="1" applyAlignment="1">
      <alignment horizontal="left" vertical="center" indent="1"/>
    </xf>
    <xf numFmtId="189" fontId="32" fillId="2" borderId="1" xfId="3088" applyNumberFormat="1" applyFont="1" applyFill="1" applyBorder="1">
      <alignment vertical="center"/>
    </xf>
    <xf numFmtId="0" fontId="48" fillId="2" borderId="11" xfId="3718" applyFont="1" applyFill="1" applyBorder="1">
      <alignment vertical="center"/>
    </xf>
    <xf numFmtId="185" fontId="32" fillId="2" borderId="12" xfId="3715" applyNumberFormat="1" applyFont="1" applyFill="1" applyBorder="1" applyAlignment="1">
      <alignment horizontal="right" vertical="center"/>
    </xf>
    <xf numFmtId="182" fontId="46" fillId="2" borderId="12" xfId="3878" applyNumberFormat="1" applyFont="1" applyFill="1" applyBorder="1" applyAlignment="1" applyProtection="1">
      <alignment horizontal="right" vertical="center" wrapText="1"/>
      <protection locked="0"/>
    </xf>
    <xf numFmtId="0" fontId="48" fillId="2" borderId="12" xfId="3718" applyFont="1" applyFill="1" applyBorder="1">
      <alignment vertical="center"/>
    </xf>
    <xf numFmtId="0" fontId="0" fillId="2" borderId="21" xfId="3715" applyFont="1" applyFill="1" applyBorder="1" applyAlignment="1">
      <alignment horizontal="left" vertical="center" wrapText="1"/>
    </xf>
    <xf numFmtId="189" fontId="66" fillId="0" borderId="0" xfId="3715" applyNumberFormat="1" applyFont="1" applyFill="1" applyAlignment="1">
      <alignment horizontal="center" vertical="center"/>
    </xf>
    <xf numFmtId="0" fontId="48" fillId="2" borderId="0" xfId="3088" applyFont="1" applyFill="1" applyBorder="1">
      <alignment vertical="center"/>
    </xf>
    <xf numFmtId="189" fontId="0" fillId="0" borderId="0" xfId="3715" applyNumberFormat="1" applyFill="1">
      <alignment vertical="center"/>
    </xf>
    <xf numFmtId="182" fontId="53" fillId="2" borderId="10" xfId="3878" applyNumberFormat="1" applyFont="1" applyFill="1" applyBorder="1" applyAlignment="1" applyProtection="1">
      <alignment horizontal="right" vertical="center" wrapText="1"/>
      <protection locked="0"/>
    </xf>
    <xf numFmtId="182" fontId="46" fillId="2" borderId="10" xfId="3878" applyNumberFormat="1" applyFont="1" applyFill="1" applyBorder="1" applyAlignment="1" applyProtection="1">
      <alignment horizontal="right" vertical="center" wrapText="1"/>
      <protection locked="0"/>
    </xf>
    <xf numFmtId="0" fontId="32" fillId="2" borderId="10" xfId="3715" applyFont="1" applyFill="1" applyBorder="1" applyAlignment="1">
      <alignment horizontal="right" vertical="center"/>
    </xf>
    <xf numFmtId="0" fontId="32" fillId="2" borderId="13" xfId="3715" applyFont="1" applyFill="1" applyBorder="1" applyAlignment="1">
      <alignment horizontal="right" vertical="center"/>
    </xf>
    <xf numFmtId="0" fontId="32" fillId="2" borderId="1" xfId="3715" applyFont="1" applyFill="1" applyBorder="1" applyAlignment="1">
      <alignment vertical="center"/>
    </xf>
    <xf numFmtId="0" fontId="32" fillId="2" borderId="10" xfId="3715" applyFont="1" applyFill="1" applyBorder="1">
      <alignment vertical="center"/>
    </xf>
    <xf numFmtId="0" fontId="32" fillId="2" borderId="13" xfId="3715" applyFont="1" applyFill="1" applyBorder="1">
      <alignment vertical="center"/>
    </xf>
    <xf numFmtId="177" fontId="23" fillId="3" borderId="0" xfId="3721" applyNumberFormat="1" applyFont="1" applyFill="1" applyAlignment="1" applyProtection="1">
      <alignment horizontal="center" vertical="center"/>
    </xf>
    <xf numFmtId="185" fontId="25" fillId="3" borderId="1" xfId="3892" applyNumberFormat="1" applyFont="1" applyFill="1" applyBorder="1" applyAlignment="1" applyProtection="1">
      <alignment horizontal="right" vertical="center"/>
    </xf>
    <xf numFmtId="185" fontId="25" fillId="2" borderId="1" xfId="3892" applyNumberFormat="1" applyFont="1" applyFill="1" applyBorder="1" applyAlignment="1" applyProtection="1">
      <alignment horizontal="right" vertical="center"/>
    </xf>
    <xf numFmtId="185" fontId="13" fillId="2" borderId="1" xfId="3892" applyNumberFormat="1" applyFont="1" applyFill="1" applyBorder="1" applyAlignment="1" applyProtection="1">
      <alignment horizontal="right" vertical="center"/>
    </xf>
    <xf numFmtId="185" fontId="25" fillId="2" borderId="12" xfId="3892" applyNumberFormat="1" applyFont="1" applyFill="1" applyBorder="1" applyAlignment="1" applyProtection="1">
      <alignment horizontal="right" vertical="center"/>
    </xf>
    <xf numFmtId="177" fontId="46" fillId="0" borderId="22" xfId="3784" applyNumberFormat="1" applyFont="1" applyFill="1" applyBorder="1" applyAlignment="1" applyProtection="1">
      <alignment horizontal="left" vertical="center" wrapText="1"/>
    </xf>
    <xf numFmtId="177" fontId="46" fillId="0" borderId="0" xfId="3784" applyNumberFormat="1" applyFont="1" applyFill="1" applyBorder="1" applyAlignment="1" applyProtection="1">
      <alignment horizontal="left" vertical="center" wrapText="1"/>
    </xf>
    <xf numFmtId="0" fontId="67" fillId="0" borderId="0" xfId="0" applyFont="1" applyAlignment="1"/>
    <xf numFmtId="0" fontId="0" fillId="0" borderId="0" xfId="3719"/>
    <xf numFmtId="0" fontId="68" fillId="0" borderId="0" xfId="0" applyFont="1" applyAlignment="1">
      <alignment horizontal="center" vertical="center"/>
    </xf>
    <xf numFmtId="0" fontId="69" fillId="0" borderId="0" xfId="0" applyFont="1" applyAlignment="1">
      <alignment horizontal="center" vertical="center"/>
    </xf>
    <xf numFmtId="0" fontId="70" fillId="0" borderId="0" xfId="0" applyFont="1" applyBorder="1" applyAlignment="1">
      <alignment horizontal="left" vertical="center"/>
    </xf>
    <xf numFmtId="0" fontId="71" fillId="0" borderId="0" xfId="0" applyFont="1" applyBorder="1" applyAlignment="1"/>
    <xf numFmtId="0" fontId="72" fillId="0" borderId="0" xfId="3719" applyFont="1" applyBorder="1"/>
    <xf numFmtId="0" fontId="0" fillId="0" borderId="0" xfId="3767">
      <alignment vertical="center"/>
    </xf>
    <xf numFmtId="0" fontId="4" fillId="0" borderId="0" xfId="3767" applyFont="1">
      <alignment vertical="center"/>
    </xf>
    <xf numFmtId="0" fontId="73" fillId="0" borderId="0" xfId="3767" applyFont="1" applyAlignment="1">
      <alignment horizontal="center" vertical="center" wrapText="1"/>
    </xf>
    <xf numFmtId="57" fontId="74" fillId="0" borderId="0" xfId="3767" applyNumberFormat="1" applyFont="1" applyAlignment="1">
      <alignment horizontal="center" vertical="center"/>
    </xf>
    <xf numFmtId="0" fontId="75" fillId="0" borderId="0" xfId="3767" applyFont="1" applyAlignment="1">
      <alignment vertical="center"/>
    </xf>
    <xf numFmtId="0" fontId="74" fillId="0" borderId="0" xfId="3767" applyFont="1" applyAlignment="1">
      <alignment vertical="center"/>
    </xf>
    <xf numFmtId="177" fontId="23" fillId="3" borderId="0" xfId="3721" applyNumberFormat="1" applyFont="1" applyFill="1" applyAlignment="1" applyProtection="1" quotePrefix="1">
      <alignment horizontal="center" vertical="center"/>
    </xf>
    <xf numFmtId="177" fontId="52" fillId="3" borderId="0" xfId="3721" applyNumberFormat="1" applyFont="1" applyFill="1" applyAlignment="1" applyProtection="1" quotePrefix="1">
      <alignment horizontal="center" vertical="center"/>
    </xf>
  </cellXfs>
  <cellStyles count="3991">
    <cellStyle name="常规" xfId="0" builtinId="0"/>
    <cellStyle name="20% - 强调文字颜色 2 85" xfId="1"/>
    <cellStyle name="20% - 强调文字颜色 2 90" xfId="2"/>
    <cellStyle name="40% - 强调文字颜色 3 86" xfId="3"/>
    <cellStyle name="40% - 强调文字颜色 3 91" xfId="4"/>
    <cellStyle name="货币[0]" xfId="5" builtinId="7"/>
    <cellStyle name="常规 39" xfId="6"/>
    <cellStyle name="常规 44" xfId="7"/>
    <cellStyle name="注释 109" xfId="8"/>
    <cellStyle name="注释 114" xfId="9"/>
    <cellStyle name="货币" xfId="10" builtinId="4"/>
    <cellStyle name="20% - 强调文字颜色 3" xfId="11" builtinId="38"/>
    <cellStyle name="输入" xfId="12" builtinId="20"/>
    <cellStyle name="20% - 强调文字颜色 1 84" xfId="13"/>
    <cellStyle name="20% - 强调文字颜色 1 79" xfId="14"/>
    <cellStyle name="40% - 强调文字颜色 2 85" xfId="15"/>
    <cellStyle name="40% - 强调文字颜色 2 90" xfId="16"/>
    <cellStyle name="千位分隔[0]" xfId="17" builtinId="6"/>
    <cellStyle name="注释 251" xfId="18"/>
    <cellStyle name="注释 246" xfId="19"/>
    <cellStyle name="注释 196" xfId="20"/>
    <cellStyle name="40% - 强调文字颜色 3 143" xfId="21"/>
    <cellStyle name="40% - 强调文字颜色 3 138" xfId="22"/>
    <cellStyle name="20% - 强调文字颜色 2 128" xfId="23"/>
    <cellStyle name="20% - 强调文字颜色 2 133" xfId="24"/>
    <cellStyle name="差" xfId="25" builtinId="27"/>
    <cellStyle name="20% - 强调文字颜色 1 103" xfId="26"/>
    <cellStyle name="40% - 强调文字颜色 2 108" xfId="27"/>
    <cellStyle name="40% - 强调文字颜色 2 113" xfId="28"/>
    <cellStyle name="40% - 强调文字颜色 3" xfId="29" builtinId="39"/>
    <cellStyle name="千位分隔" xfId="30" builtinId="3"/>
    <cellStyle name="60% - 强调文字颜色 3" xfId="31" builtinId="40"/>
    <cellStyle name="超链接" xfId="32" builtinId="8"/>
    <cellStyle name="40% - 强调文字颜色 2 12" xfId="33"/>
    <cellStyle name="20% - 强调文字颜色 1 11" xfId="34"/>
    <cellStyle name="百分比" xfId="35" builtinId="5"/>
    <cellStyle name="已访问的超链接" xfId="36" builtinId="9"/>
    <cellStyle name="注释" xfId="37" builtinId="10"/>
    <cellStyle name="40% - 强调文字颜色 4 120" xfId="38"/>
    <cellStyle name="40% - 强调文字颜色 4 115" xfId="39"/>
    <cellStyle name="20% - 强调文字颜色 3 110" xfId="40"/>
    <cellStyle name="20% - 强调文字颜色 3 105" xfId="41"/>
    <cellStyle name="40% - 强调文字颜色 2 50" xfId="42"/>
    <cellStyle name="40% - 强调文字颜色 2 45" xfId="43"/>
    <cellStyle name="20% - 强调文字颜色 4 5" xfId="44"/>
    <cellStyle name="20% - 强调文字颜色 1 39" xfId="45"/>
    <cellStyle name="20% - 强调文字颜色 1 44" xfId="46"/>
    <cellStyle name="60% - 强调文字颜色 2" xfId="47" builtinId="36"/>
    <cellStyle name="标题 4" xfId="48" builtinId="19"/>
    <cellStyle name="警告文本" xfId="49" builtinId="11"/>
    <cellStyle name="常规 250" xfId="50"/>
    <cellStyle name="常规 245" xfId="51"/>
    <cellStyle name="常规 195" xfId="52"/>
    <cellStyle name="20% - 强调文字颜色 6 84" xfId="53"/>
    <cellStyle name="20% - 强调文字颜色 6 79" xfId="54"/>
    <cellStyle name="标题" xfId="55" builtinId="15"/>
    <cellStyle name="40% - 强调文字颜色 2 123" xfId="56"/>
    <cellStyle name="40% - 强调文字颜色 2 118" xfId="57"/>
    <cellStyle name="20% - 强调文字颜色 1 113" xfId="58"/>
    <cellStyle name="20% - 强调文字颜色 1 108" xfId="59"/>
    <cellStyle name="解释性文本" xfId="60" builtinId="53"/>
    <cellStyle name="标题 1" xfId="61" builtinId="16"/>
    <cellStyle name="标题 2" xfId="62" builtinId="17"/>
    <cellStyle name="60% - 强调文字颜色 1" xfId="63" builtinId="32"/>
    <cellStyle name="标题 3" xfId="64" builtinId="18"/>
    <cellStyle name="60% - 强调文字颜色 4" xfId="65" builtinId="44"/>
    <cellStyle name="输出" xfId="66" builtinId="21"/>
    <cellStyle name="注释 210" xfId="67"/>
    <cellStyle name="注释 205" xfId="68"/>
    <cellStyle name="注释 160" xfId="69"/>
    <cellStyle name="注释 155" xfId="70"/>
    <cellStyle name="常规 90" xfId="71"/>
    <cellStyle name="常规 85" xfId="72"/>
    <cellStyle name="40% - 强调文字颜色 3 102" xfId="73"/>
    <cellStyle name="计算" xfId="74" builtinId="22"/>
    <cellStyle name="检查单元格" xfId="75" builtinId="23"/>
    <cellStyle name="20% - 强调文字颜色 6" xfId="76" builtinId="50"/>
    <cellStyle name="强调文字颜色 2" xfId="77" builtinId="33"/>
    <cellStyle name="40% - 强调文字颜色 5 124" xfId="78"/>
    <cellStyle name="40% - 强调文字颜色 5 119" xfId="79"/>
    <cellStyle name="20% - 强调文字颜色 4 114" xfId="80"/>
    <cellStyle name="20% - 强调文字颜色 4 109" xfId="81"/>
    <cellStyle name="40% - 强调文字颜色 3 32" xfId="82"/>
    <cellStyle name="40% - 强调文字颜色 3 27" xfId="83"/>
    <cellStyle name="20% - 强调文字颜色 2 31" xfId="84"/>
    <cellStyle name="20% - 强调文字颜色 2 26" xfId="85"/>
    <cellStyle name="40% - 强调文字颜色 2 213" xfId="86"/>
    <cellStyle name="40% - 强调文字颜色 2 208" xfId="87"/>
    <cellStyle name="40% - 强调文字颜色 2 163" xfId="88"/>
    <cellStyle name="40% - 强调文字颜色 2 158" xfId="89"/>
    <cellStyle name="20% - 强调文字颜色 1 148" xfId="90"/>
    <cellStyle name="20% - 强调文字颜色 1 153" xfId="91"/>
    <cellStyle name="20% - 强调文字颜色 1 203" xfId="92"/>
    <cellStyle name="链接单元格" xfId="93" builtinId="24"/>
    <cellStyle name="汇总" xfId="94" builtinId="25"/>
    <cellStyle name="40% - 强调文字颜色 2 261" xfId="95"/>
    <cellStyle name="40% - 强调文字颜色 2 256" xfId="96"/>
    <cellStyle name="20% - 强调文字颜色 1 196" xfId="97"/>
    <cellStyle name="20% - 强调文字颜色 1 246" xfId="98"/>
    <cellStyle name="20% - 强调文字颜色 1 251" xfId="99"/>
    <cellStyle name="40% - 强调文字颜色 2 143" xfId="100"/>
    <cellStyle name="40% - 强调文字颜色 2 138" xfId="101"/>
    <cellStyle name="20% - 强调文字颜色 1 128" xfId="102"/>
    <cellStyle name="20% - 强调文字颜色 1 133" xfId="103"/>
    <cellStyle name="好" xfId="104" builtinId="26"/>
    <cellStyle name="适中" xfId="105" builtinId="28"/>
    <cellStyle name="40% - 强调文字颜色 6 20" xfId="106"/>
    <cellStyle name="40% - 强调文字颜色 6 15" xfId="107"/>
    <cellStyle name="20% - 强调文字颜色 5 14" xfId="108"/>
    <cellStyle name="20% - 强调文字颜色 5" xfId="109" builtinId="46"/>
    <cellStyle name="强调文字颜色 1" xfId="110" builtinId="29"/>
    <cellStyle name="40% - 强调文字颜色 5 123" xfId="111"/>
    <cellStyle name="40% - 强调文字颜色 5 118" xfId="112"/>
    <cellStyle name="20% - 强调文字颜色 4 113" xfId="113"/>
    <cellStyle name="20% - 强调文字颜色 4 108" xfId="114"/>
    <cellStyle name="40% - 强调文字颜色 3 31" xfId="115"/>
    <cellStyle name="40% - 强调文字颜色 3 26" xfId="116"/>
    <cellStyle name="20% - 强调文字颜色 2 30" xfId="117"/>
    <cellStyle name="20% - 强调文字颜色 2 25" xfId="118"/>
    <cellStyle name="20% - 强调文字颜色 1" xfId="119" builtinId="30"/>
    <cellStyle name="40% - 强调文字颜色 1" xfId="120" builtinId="31"/>
    <cellStyle name="20% - 强调文字颜色 2" xfId="121" builtinId="34"/>
    <cellStyle name="40% - 强调文字颜色 2" xfId="122" builtinId="35"/>
    <cellStyle name="强调文字颜色 3" xfId="123" builtinId="37"/>
    <cellStyle name="40% - 强调文字颜色 5 130" xfId="124"/>
    <cellStyle name="40% - 强调文字颜色 5 125" xfId="125"/>
    <cellStyle name="20% - 强调文字颜色 4 120" xfId="126"/>
    <cellStyle name="20% - 强调文字颜色 4 115" xfId="127"/>
    <cellStyle name="强调文字颜色 4" xfId="128" builtinId="41"/>
    <cellStyle name="40% - 强调文字颜色 5 131" xfId="129"/>
    <cellStyle name="40% - 强调文字颜色 5 126" xfId="130"/>
    <cellStyle name="20% - 强调文字颜色 4 121" xfId="131"/>
    <cellStyle name="20% - 强调文字颜色 4 116" xfId="132"/>
    <cellStyle name="20% - 强调文字颜色 4" xfId="133" builtinId="42"/>
    <cellStyle name="40% - 强调文字颜色 4" xfId="134" builtinId="43"/>
    <cellStyle name="强调文字颜色 5" xfId="135" builtinId="45"/>
    <cellStyle name="40% - 强调文字颜色 5 132" xfId="136"/>
    <cellStyle name="40% - 强调文字颜色 5 127" xfId="137"/>
    <cellStyle name="20% - 强调文字颜色 4 122" xfId="138"/>
    <cellStyle name="20% - 强调文字颜色 4 117" xfId="139"/>
    <cellStyle name="40% - 强调文字颜色 5" xfId="140" builtinId="47"/>
    <cellStyle name="60% - 强调文字颜色 5" xfId="141" builtinId="48"/>
    <cellStyle name="强调文字颜色 6" xfId="142" builtinId="49"/>
    <cellStyle name="40% - 强调文字颜色 5 133" xfId="143"/>
    <cellStyle name="40% - 强调文字颜色 5 128" xfId="144"/>
    <cellStyle name="20% - 强调文字颜色 4 123" xfId="145"/>
    <cellStyle name="20% - 强调文字颜色 4 118" xfId="146"/>
    <cellStyle name="40% - 强调文字颜色 6" xfId="147" builtinId="51"/>
    <cellStyle name="60% - 强调文字颜色 6" xfId="148" builtinId="52"/>
    <cellStyle name="千位分隔 2 3 2 2 2 3" xfId="149"/>
    <cellStyle name="40% - 强调文字颜色 2 111" xfId="150"/>
    <cellStyle name="40% - 强调文字颜色 2 106" xfId="151"/>
    <cellStyle name="20% - 强调文字颜色 1 101" xfId="152"/>
    <cellStyle name="40% - 强调文字颜色 2 112" xfId="153"/>
    <cellStyle name="40% - 强调文字颜色 2 107" xfId="154"/>
    <cellStyle name="20% - 强调文字颜色 1 102" xfId="155"/>
    <cellStyle name="40% - 强调文字颜色 2 114" xfId="156"/>
    <cellStyle name="40% - 强调文字颜色 2 109" xfId="157"/>
    <cellStyle name="20% - 强调文字颜色 1 104" xfId="158"/>
    <cellStyle name="40% - 强调文字颜色 2 120" xfId="159"/>
    <cellStyle name="40% - 强调文字颜色 2 115" xfId="160"/>
    <cellStyle name="20% - 强调文字颜色 1 110" xfId="161"/>
    <cellStyle name="20% - 强调文字颜色 1 105" xfId="162"/>
    <cellStyle name="40% - 强调文字颜色 2 121" xfId="163"/>
    <cellStyle name="40% - 强调文字颜色 2 116" xfId="164"/>
    <cellStyle name="20% - 强调文字颜色 1 111" xfId="165"/>
    <cellStyle name="20% - 强调文字颜色 1 106" xfId="166"/>
    <cellStyle name="40% - 强调文字颜色 2 11" xfId="167"/>
    <cellStyle name="20% - 强调文字颜色 1 10" xfId="168"/>
    <cellStyle name="千位分隔 2 3 2 2 2 2" xfId="169"/>
    <cellStyle name="40% - 强调文字颜色 2 110" xfId="170"/>
    <cellStyle name="40% - 强调文字颜色 2 105" xfId="171"/>
    <cellStyle name="20% - 强调文字颜色 1 100" xfId="172"/>
    <cellStyle name="40% - 强调文字颜色 2 122" xfId="173"/>
    <cellStyle name="40% - 强调文字颜色 2 117" xfId="174"/>
    <cellStyle name="20% - 强调文字颜色 1 112" xfId="175"/>
    <cellStyle name="20% - 强调文字颜色 1 107" xfId="176"/>
    <cellStyle name="40% - 强调文字颜色 2 124" xfId="177"/>
    <cellStyle name="40% - 强调文字颜色 2 119" xfId="178"/>
    <cellStyle name="20% - 强调文字颜色 1 109" xfId="179"/>
    <cellStyle name="20% - 强调文字颜色 1 114" xfId="180"/>
    <cellStyle name="40% - 强调文字颜色 2 130" xfId="181"/>
    <cellStyle name="40% - 强调文字颜色 2 125" xfId="182"/>
    <cellStyle name="20% - 强调文字颜色 1 115" xfId="183"/>
    <cellStyle name="20% - 强调文字颜色 1 120" xfId="184"/>
    <cellStyle name="40% - 强调文字颜色 2 131" xfId="185"/>
    <cellStyle name="40% - 强调文字颜色 2 126" xfId="186"/>
    <cellStyle name="20% - 强调文字颜色 1 116" xfId="187"/>
    <cellStyle name="20% - 强调文字颜色 1 121" xfId="188"/>
    <cellStyle name="40% - 强调文字颜色 2 132" xfId="189"/>
    <cellStyle name="40% - 强调文字颜色 2 127" xfId="190"/>
    <cellStyle name="20% - 强调文字颜色 1 117" xfId="191"/>
    <cellStyle name="20% - 强调文字颜色 1 122" xfId="192"/>
    <cellStyle name="40% - 强调文字颜色 2 133" xfId="193"/>
    <cellStyle name="40% - 强调文字颜色 2 128" xfId="194"/>
    <cellStyle name="20% - 强调文字颜色 1 118" xfId="195"/>
    <cellStyle name="20% - 强调文字颜色 1 123" xfId="196"/>
    <cellStyle name="40% - 强调文字颜色 2 134" xfId="197"/>
    <cellStyle name="40% - 强调文字颜色 2 129" xfId="198"/>
    <cellStyle name="20% - 强调文字颜色 1 119" xfId="199"/>
    <cellStyle name="20% - 强调文字颜色 1 124" xfId="200"/>
    <cellStyle name="40% - 强调文字颜色 2 13" xfId="201"/>
    <cellStyle name="20% - 强调文字颜色 1 12" xfId="202"/>
    <cellStyle name="40% - 强调文字颜色 2 140" xfId="203"/>
    <cellStyle name="40% - 强调文字颜色 2 135" xfId="204"/>
    <cellStyle name="20% - 强调文字颜色 1 125" xfId="205"/>
    <cellStyle name="20% - 强调文字颜色 1 130" xfId="206"/>
    <cellStyle name="40% - 强调文字颜色 2 141" xfId="207"/>
    <cellStyle name="40% - 强调文字颜色 2 136" xfId="208"/>
    <cellStyle name="20% - 强调文字颜色 1 126" xfId="209"/>
    <cellStyle name="20% - 强调文字颜色 1 131" xfId="210"/>
    <cellStyle name="40% - 强调文字颜色 2 142" xfId="211"/>
    <cellStyle name="40% - 强调文字颜色 2 137" xfId="212"/>
    <cellStyle name="20% - 强调文字颜色 1 127" xfId="213"/>
    <cellStyle name="20% - 强调文字颜色 1 132" xfId="214"/>
    <cellStyle name="40% - 强调文字颜色 2 144" xfId="215"/>
    <cellStyle name="40% - 强调文字颜色 2 139" xfId="216"/>
    <cellStyle name="20% - 强调文字颜色 1 129" xfId="217"/>
    <cellStyle name="20% - 强调文字颜色 1 134" xfId="218"/>
    <cellStyle name="40% - 强调文字颜色 2 14" xfId="219"/>
    <cellStyle name="20% - 强调文字颜色 1 13" xfId="220"/>
    <cellStyle name="40% - 强调文字颜色 2 200" xfId="221"/>
    <cellStyle name="40% - 强调文字颜色 2 150" xfId="222"/>
    <cellStyle name="40% - 强调文字颜色 2 145" xfId="223"/>
    <cellStyle name="20% - 强调文字颜色 1 135" xfId="224"/>
    <cellStyle name="20% - 强调文字颜色 1 140" xfId="225"/>
    <cellStyle name="40% - 强调文字颜色 2 201" xfId="226"/>
    <cellStyle name="40% - 强调文字颜色 2 151" xfId="227"/>
    <cellStyle name="40% - 强调文字颜色 2 146" xfId="228"/>
    <cellStyle name="20% - 强调文字颜色 1 136" xfId="229"/>
    <cellStyle name="20% - 强调文字颜色 1 141" xfId="230"/>
    <cellStyle name="40% - 强调文字颜色 2 202" xfId="231"/>
    <cellStyle name="40% - 强调文字颜色 2 152" xfId="232"/>
    <cellStyle name="40% - 强调文字颜色 2 147" xfId="233"/>
    <cellStyle name="20% - 强调文字颜色 1 137" xfId="234"/>
    <cellStyle name="20% - 强调文字颜色 1 142" xfId="235"/>
    <cellStyle name="40% - 强调文字颜色 2 203" xfId="236"/>
    <cellStyle name="40% - 强调文字颜色 2 153" xfId="237"/>
    <cellStyle name="40% - 强调文字颜色 2 148" xfId="238"/>
    <cellStyle name="20% - 强调文字颜色 1 138" xfId="239"/>
    <cellStyle name="20% - 强调文字颜色 1 143" xfId="240"/>
    <cellStyle name="40% - 强调文字颜色 2 204" xfId="241"/>
    <cellStyle name="40% - 强调文字颜色 2 154" xfId="242"/>
    <cellStyle name="40% - 强调文字颜色 2 149" xfId="243"/>
    <cellStyle name="20% - 强调文字颜色 1 139" xfId="244"/>
    <cellStyle name="20% - 强调文字颜色 1 144" xfId="245"/>
    <cellStyle name="40% - 强调文字颜色 2 20" xfId="246"/>
    <cellStyle name="40% - 强调文字颜色 2 15" xfId="247"/>
    <cellStyle name="20% - 强调文字颜色 1 14" xfId="248"/>
    <cellStyle name="40% - 强调文字颜色 2 210" xfId="249"/>
    <cellStyle name="40% - 强调文字颜色 2 205" xfId="250"/>
    <cellStyle name="40% - 强调文字颜色 2 160" xfId="251"/>
    <cellStyle name="40% - 强调文字颜色 2 155" xfId="252"/>
    <cellStyle name="20% - 强调文字颜色 1 145" xfId="253"/>
    <cellStyle name="20% - 强调文字颜色 1 150" xfId="254"/>
    <cellStyle name="20% - 强调文字颜色 1 200" xfId="255"/>
    <cellStyle name="40% - 强调文字颜色 2 211" xfId="256"/>
    <cellStyle name="40% - 强调文字颜色 2 206" xfId="257"/>
    <cellStyle name="40% - 强调文字颜色 2 161" xfId="258"/>
    <cellStyle name="40% - 强调文字颜色 2 156" xfId="259"/>
    <cellStyle name="20% - 强调文字颜色 1 146" xfId="260"/>
    <cellStyle name="20% - 强调文字颜色 1 151" xfId="261"/>
    <cellStyle name="20% - 强调文字颜色 1 201" xfId="262"/>
    <cellStyle name="40% - 强调文字颜色 2 212" xfId="263"/>
    <cellStyle name="40% - 强调文字颜色 2 207" xfId="264"/>
    <cellStyle name="40% - 强调文字颜色 2 162" xfId="265"/>
    <cellStyle name="40% - 强调文字颜色 2 157" xfId="266"/>
    <cellStyle name="20% - 强调文字颜色 1 147" xfId="267"/>
    <cellStyle name="20% - 强调文字颜色 1 152" xfId="268"/>
    <cellStyle name="20% - 强调文字颜色 1 202" xfId="269"/>
    <cellStyle name="40% - 强调文字颜色 2 214" xfId="270"/>
    <cellStyle name="40% - 强调文字颜色 2 209" xfId="271"/>
    <cellStyle name="40% - 强调文字颜色 2 164" xfId="272"/>
    <cellStyle name="40% - 强调文字颜色 2 159" xfId="273"/>
    <cellStyle name="20% - 强调文字颜色 1 149" xfId="274"/>
    <cellStyle name="20% - 强调文字颜色 1 154" xfId="275"/>
    <cellStyle name="20% - 强调文字颜色 1 204" xfId="276"/>
    <cellStyle name="40% - 强调文字颜色 2 21" xfId="277"/>
    <cellStyle name="40% - 强调文字颜色 2 16" xfId="278"/>
    <cellStyle name="20% - 强调文字颜色 1 15" xfId="279"/>
    <cellStyle name="20% - 强调文字颜色 1 20" xfId="280"/>
    <cellStyle name="40% - 强调文字颜色 2 220" xfId="281"/>
    <cellStyle name="40% - 强调文字颜色 2 215" xfId="282"/>
    <cellStyle name="40% - 强调文字颜色 2 170" xfId="283"/>
    <cellStyle name="40% - 强调文字颜色 2 165" xfId="284"/>
    <cellStyle name="20% - 强调文字颜色 1 155" xfId="285"/>
    <cellStyle name="20% - 强调文字颜色 1 160" xfId="286"/>
    <cellStyle name="20% - 强调文字颜色 1 205" xfId="287"/>
    <cellStyle name="20% - 强调文字颜色 1 210" xfId="288"/>
    <cellStyle name="40% - 强调文字颜色 2 221" xfId="289"/>
    <cellStyle name="40% - 强调文字颜色 2 216" xfId="290"/>
    <cellStyle name="40% - 强调文字颜色 2 171" xfId="291"/>
    <cellStyle name="40% - 强调文字颜色 2 166" xfId="292"/>
    <cellStyle name="20% - 强调文字颜色 1 156" xfId="293"/>
    <cellStyle name="20% - 强调文字颜色 1 161" xfId="294"/>
    <cellStyle name="20% - 强调文字颜色 1 206" xfId="295"/>
    <cellStyle name="20% - 强调文字颜色 1 211" xfId="296"/>
    <cellStyle name="40% - 强调文字颜色 2 222" xfId="297"/>
    <cellStyle name="40% - 强调文字颜色 2 217" xfId="298"/>
    <cellStyle name="40% - 强调文字颜色 2 172" xfId="299"/>
    <cellStyle name="40% - 强调文字颜色 2 167" xfId="300"/>
    <cellStyle name="20% - 强调文字颜色 1 157" xfId="301"/>
    <cellStyle name="20% - 强调文字颜色 1 162" xfId="302"/>
    <cellStyle name="20% - 强调文字颜色 1 207" xfId="303"/>
    <cellStyle name="20% - 强调文字颜色 1 212" xfId="304"/>
    <cellStyle name="40% - 强调文字颜色 2 223" xfId="305"/>
    <cellStyle name="40% - 强调文字颜色 2 218" xfId="306"/>
    <cellStyle name="40% - 强调文字颜色 2 173" xfId="307"/>
    <cellStyle name="40% - 强调文字颜色 2 168" xfId="308"/>
    <cellStyle name="20% - 强调文字颜色 1 158" xfId="309"/>
    <cellStyle name="20% - 强调文字颜色 1 163" xfId="310"/>
    <cellStyle name="20% - 强调文字颜色 1 208" xfId="311"/>
    <cellStyle name="20% - 强调文字颜色 1 213" xfId="312"/>
    <cellStyle name="40% - 强调文字颜色 2 224" xfId="313"/>
    <cellStyle name="40% - 强调文字颜色 2 219" xfId="314"/>
    <cellStyle name="40% - 强调文字颜色 2 174" xfId="315"/>
    <cellStyle name="40% - 强调文字颜色 2 169" xfId="316"/>
    <cellStyle name="20% - 强调文字颜色 1 159" xfId="317"/>
    <cellStyle name="20% - 强调文字颜色 1 164" xfId="318"/>
    <cellStyle name="20% - 强调文字颜色 1 209" xfId="319"/>
    <cellStyle name="20% - 强调文字颜色 1 214" xfId="320"/>
    <cellStyle name="40% - 强调文字颜色 2 22" xfId="321"/>
    <cellStyle name="40% - 强调文字颜色 2 17" xfId="322"/>
    <cellStyle name="20% - 强调文字颜色 1 16" xfId="323"/>
    <cellStyle name="20% - 强调文字颜色 1 21" xfId="324"/>
    <cellStyle name="40% - 强调文字颜色 2 230" xfId="325"/>
    <cellStyle name="40% - 强调文字颜色 2 225" xfId="326"/>
    <cellStyle name="40% - 强调文字颜色 2 180" xfId="327"/>
    <cellStyle name="40% - 强调文字颜色 2 175" xfId="328"/>
    <cellStyle name="20% - 强调文字颜色 1 165" xfId="329"/>
    <cellStyle name="20% - 强调文字颜色 1 170" xfId="330"/>
    <cellStyle name="20% - 强调文字颜色 1 215" xfId="331"/>
    <cellStyle name="20% - 强调文字颜色 1 220" xfId="332"/>
    <cellStyle name="40% - 强调文字颜色 2 231" xfId="333"/>
    <cellStyle name="40% - 强调文字颜色 2 226" xfId="334"/>
    <cellStyle name="40% - 强调文字颜色 2 181" xfId="335"/>
    <cellStyle name="40% - 强调文字颜色 2 176" xfId="336"/>
    <cellStyle name="20% - 强调文字颜色 1 166" xfId="337"/>
    <cellStyle name="20% - 强调文字颜色 1 171" xfId="338"/>
    <cellStyle name="20% - 强调文字颜色 1 216" xfId="339"/>
    <cellStyle name="20% - 强调文字颜色 1 221" xfId="340"/>
    <cellStyle name="40% - 强调文字颜色 2 232" xfId="341"/>
    <cellStyle name="40% - 强调文字颜色 2 227" xfId="342"/>
    <cellStyle name="40% - 强调文字颜色 2 182" xfId="343"/>
    <cellStyle name="40% - 强调文字颜色 2 177" xfId="344"/>
    <cellStyle name="20% - 强调文字颜色 1 167" xfId="345"/>
    <cellStyle name="20% - 强调文字颜色 1 172" xfId="346"/>
    <cellStyle name="20% - 强调文字颜色 1 217" xfId="347"/>
    <cellStyle name="20% - 强调文字颜色 1 222" xfId="348"/>
    <cellStyle name="40% - 强调文字颜色 2 233" xfId="349"/>
    <cellStyle name="40% - 强调文字颜色 2 228" xfId="350"/>
    <cellStyle name="40% - 强调文字颜色 2 183" xfId="351"/>
    <cellStyle name="40% - 强调文字颜色 2 178" xfId="352"/>
    <cellStyle name="20% - 强调文字颜色 1 168" xfId="353"/>
    <cellStyle name="20% - 强调文字颜色 1 173" xfId="354"/>
    <cellStyle name="20% - 强调文字颜色 1 218" xfId="355"/>
    <cellStyle name="20% - 强调文字颜色 1 223" xfId="356"/>
    <cellStyle name="40% - 强调文字颜色 2 234" xfId="357"/>
    <cellStyle name="40% - 强调文字颜色 2 229" xfId="358"/>
    <cellStyle name="40% - 强调文字颜色 2 184" xfId="359"/>
    <cellStyle name="40% - 强调文字颜色 2 179" xfId="360"/>
    <cellStyle name="20% - 强调文字颜色 1 169" xfId="361"/>
    <cellStyle name="20% - 强调文字颜色 1 174" xfId="362"/>
    <cellStyle name="20% - 强调文字颜色 1 219" xfId="363"/>
    <cellStyle name="20% - 强调文字颜色 1 224" xfId="364"/>
    <cellStyle name="40% - 强调文字颜色 2 23" xfId="365"/>
    <cellStyle name="40% - 强调文字颜色 2 18" xfId="366"/>
    <cellStyle name="20% - 强调文字颜色 1 17" xfId="367"/>
    <cellStyle name="20% - 强调文字颜色 1 22" xfId="368"/>
    <cellStyle name="40% - 强调文字颜色 2 240" xfId="369"/>
    <cellStyle name="40% - 强调文字颜色 2 235" xfId="370"/>
    <cellStyle name="40% - 强调文字颜色 2 190" xfId="371"/>
    <cellStyle name="40% - 强调文字颜色 2 185" xfId="372"/>
    <cellStyle name="20% - 强调文字颜色 1 175" xfId="373"/>
    <cellStyle name="20% - 强调文字颜色 1 180" xfId="374"/>
    <cellStyle name="20% - 强调文字颜色 1 225" xfId="375"/>
    <cellStyle name="20% - 强调文字颜色 1 230" xfId="376"/>
    <cellStyle name="40% - 强调文字颜色 2 241" xfId="377"/>
    <cellStyle name="40% - 强调文字颜色 2 236" xfId="378"/>
    <cellStyle name="40% - 强调文字颜色 2 191" xfId="379"/>
    <cellStyle name="40% - 强调文字颜色 2 186" xfId="380"/>
    <cellStyle name="20% - 强调文字颜色 1 176" xfId="381"/>
    <cellStyle name="20% - 强调文字颜色 1 181" xfId="382"/>
    <cellStyle name="20% - 强调文字颜色 1 226" xfId="383"/>
    <cellStyle name="20% - 强调文字颜色 1 231" xfId="384"/>
    <cellStyle name="40% - 强调文字颜色 2 242" xfId="385"/>
    <cellStyle name="40% - 强调文字颜色 2 237" xfId="386"/>
    <cellStyle name="40% - 强调文字颜色 2 192" xfId="387"/>
    <cellStyle name="40% - 强调文字颜色 2 187" xfId="388"/>
    <cellStyle name="20% - 强调文字颜色 1 177" xfId="389"/>
    <cellStyle name="20% - 强调文字颜色 1 182" xfId="390"/>
    <cellStyle name="20% - 强调文字颜色 1 227" xfId="391"/>
    <cellStyle name="20% - 强调文字颜色 1 232" xfId="392"/>
    <cellStyle name="40% - 强调文字颜色 2 243" xfId="393"/>
    <cellStyle name="40% - 强调文字颜色 2 238" xfId="394"/>
    <cellStyle name="40% - 强调文字颜色 2 193" xfId="395"/>
    <cellStyle name="40% - 强调文字颜色 2 188" xfId="396"/>
    <cellStyle name="20% - 强调文字颜色 1 178" xfId="397"/>
    <cellStyle name="20% - 强调文字颜色 1 183" xfId="398"/>
    <cellStyle name="20% - 强调文字颜色 1 228" xfId="399"/>
    <cellStyle name="20% - 强调文字颜色 1 233" xfId="400"/>
    <cellStyle name="40% - 强调文字颜色 2 244" xfId="401"/>
    <cellStyle name="40% - 强调文字颜色 2 239" xfId="402"/>
    <cellStyle name="40% - 强调文字颜色 2 194" xfId="403"/>
    <cellStyle name="40% - 强调文字颜色 2 189" xfId="404"/>
    <cellStyle name="20% - 强调文字颜色 1 179" xfId="405"/>
    <cellStyle name="20% - 强调文字颜色 1 184" xfId="406"/>
    <cellStyle name="20% - 强调文字颜色 1 229" xfId="407"/>
    <cellStyle name="20% - 强调文字颜色 1 234" xfId="408"/>
    <cellStyle name="40% - 强调文字颜色 2 24" xfId="409"/>
    <cellStyle name="40% - 强调文字颜色 2 19" xfId="410"/>
    <cellStyle name="20% - 强调文字颜色 1 18" xfId="411"/>
    <cellStyle name="20% - 强调文字颜色 1 23" xfId="412"/>
    <cellStyle name="40% - 强调文字颜色 2 250" xfId="413"/>
    <cellStyle name="40% - 强调文字颜色 2 245" xfId="414"/>
    <cellStyle name="40% - 强调文字颜色 2 195" xfId="415"/>
    <cellStyle name="20% - 强调文字颜色 1 185" xfId="416"/>
    <cellStyle name="20% - 强调文字颜色 1 190" xfId="417"/>
    <cellStyle name="20% - 强调文字颜色 1 235" xfId="418"/>
    <cellStyle name="20% - 强调文字颜色 1 240" xfId="419"/>
    <cellStyle name="40% - 强调文字颜色 2 251" xfId="420"/>
    <cellStyle name="40% - 强调文字颜色 2 246" xfId="421"/>
    <cellStyle name="40% - 强调文字颜色 2 196" xfId="422"/>
    <cellStyle name="20% - 强调文字颜色 1 186" xfId="423"/>
    <cellStyle name="20% - 强调文字颜色 1 191" xfId="424"/>
    <cellStyle name="20% - 强调文字颜色 1 236" xfId="425"/>
    <cellStyle name="20% - 强调文字颜色 1 241" xfId="426"/>
    <cellStyle name="40% - 强调文字颜色 2 252" xfId="427"/>
    <cellStyle name="40% - 强调文字颜色 2 247" xfId="428"/>
    <cellStyle name="40% - 强调文字颜色 2 197" xfId="429"/>
    <cellStyle name="20% - 强调文字颜色 1 187" xfId="430"/>
    <cellStyle name="20% - 强调文字颜色 1 192" xfId="431"/>
    <cellStyle name="20% - 强调文字颜色 1 237" xfId="432"/>
    <cellStyle name="20% - 强调文字颜色 1 242" xfId="433"/>
    <cellStyle name="40% - 强调文字颜色 2 253" xfId="434"/>
    <cellStyle name="40% - 强调文字颜色 2 248" xfId="435"/>
    <cellStyle name="40% - 强调文字颜色 2 198" xfId="436"/>
    <cellStyle name="20% - 强调文字颜色 1 188" xfId="437"/>
    <cellStyle name="20% - 强调文字颜色 1 193" xfId="438"/>
    <cellStyle name="20% - 强调文字颜色 1 238" xfId="439"/>
    <cellStyle name="20% - 强调文字颜色 1 243" xfId="440"/>
    <cellStyle name="40% - 强调文字颜色 2 254" xfId="441"/>
    <cellStyle name="40% - 强调文字颜色 2 249" xfId="442"/>
    <cellStyle name="40% - 强调文字颜色 2 199" xfId="443"/>
    <cellStyle name="20% - 强调文字颜色 1 189" xfId="444"/>
    <cellStyle name="20% - 强调文字颜色 1 194" xfId="445"/>
    <cellStyle name="20% - 强调文字颜色 1 239" xfId="446"/>
    <cellStyle name="20% - 强调文字颜色 1 244" xfId="447"/>
    <cellStyle name="40% - 强调文字颜色 2 30" xfId="448"/>
    <cellStyle name="40% - 强调文字颜色 2 25" xfId="449"/>
    <cellStyle name="20% - 强调文字颜色 1 19" xfId="450"/>
    <cellStyle name="20% - 强调文字颜色 1 24" xfId="451"/>
    <cellStyle name="40% - 强调文字颜色 2 260" xfId="452"/>
    <cellStyle name="40% - 强调文字颜色 2 255" xfId="453"/>
    <cellStyle name="20% - 强调文字颜色 1 195" xfId="454"/>
    <cellStyle name="20% - 强调文字颜色 1 245" xfId="455"/>
    <cellStyle name="20% - 强调文字颜色 1 250" xfId="456"/>
    <cellStyle name="40% - 强调文字颜色 2 262" xfId="457"/>
    <cellStyle name="40% - 强调文字颜色 2 257" xfId="458"/>
    <cellStyle name="20% - 强调文字颜色 1 197" xfId="459"/>
    <cellStyle name="20% - 强调文字颜色 1 247" xfId="460"/>
    <cellStyle name="20% - 强调文字颜色 1 252" xfId="461"/>
    <cellStyle name="40% - 强调文字颜色 2 263" xfId="462"/>
    <cellStyle name="40% - 强调文字颜色 2 258" xfId="463"/>
    <cellStyle name="20% - 强调文字颜色 1 198" xfId="464"/>
    <cellStyle name="20% - 强调文字颜色 1 248" xfId="465"/>
    <cellStyle name="20% - 强调文字颜色 1 253" xfId="466"/>
    <cellStyle name="40% - 强调文字颜色 2 264" xfId="467"/>
    <cellStyle name="40% - 强调文字颜色 2 259" xfId="468"/>
    <cellStyle name="20% - 强调文字颜色 1 199" xfId="469"/>
    <cellStyle name="20% - 强调文字颜色 1 249" xfId="470"/>
    <cellStyle name="20% - 强调文字颜色 1 254" xfId="471"/>
    <cellStyle name="20% - 强调文字颜色 1 2" xfId="472"/>
    <cellStyle name="40% - 强调文字颜色 3 240" xfId="473"/>
    <cellStyle name="40% - 强调文字颜色 3 235" xfId="474"/>
    <cellStyle name="40% - 强调文字颜色 3 190" xfId="475"/>
    <cellStyle name="40% - 强调文字颜色 3 185" xfId="476"/>
    <cellStyle name="20% - 强调文字颜色 2 175" xfId="477"/>
    <cellStyle name="20% - 强调文字颜色 2 180" xfId="478"/>
    <cellStyle name="20% - 强调文字颜色 2 225" xfId="479"/>
    <cellStyle name="20% - 强调文字颜色 2 230" xfId="480"/>
    <cellStyle name="40% - 强调文字颜色 2 31" xfId="481"/>
    <cellStyle name="40% - 强调文字颜色 2 26" xfId="482"/>
    <cellStyle name="20% - 强调文字颜色 1 25" xfId="483"/>
    <cellStyle name="20% - 强调文字颜色 1 30" xfId="484"/>
    <cellStyle name="40% - 强调文字颜色 2 270" xfId="485"/>
    <cellStyle name="40% - 强调文字颜色 2 265" xfId="486"/>
    <cellStyle name="20% - 强调文字颜色 1 255" xfId="487"/>
    <cellStyle name="20% - 强调文字颜色 1 260" xfId="488"/>
    <cellStyle name="40% - 强调文字颜色 2 271" xfId="489"/>
    <cellStyle name="40% - 强调文字颜色 2 266" xfId="490"/>
    <cellStyle name="20% - 强调文字颜色 1 256" xfId="491"/>
    <cellStyle name="20% - 强调文字颜色 1 261" xfId="492"/>
    <cellStyle name="40% - 强调文字颜色 2 272" xfId="493"/>
    <cellStyle name="40% - 强调文字颜色 2 267" xfId="494"/>
    <cellStyle name="20% - 强调文字颜色 1 257" xfId="495"/>
    <cellStyle name="20% - 强调文字颜色 1 262" xfId="496"/>
    <cellStyle name="40% - 强调文字颜色 2 273" xfId="497"/>
    <cellStyle name="40% - 强调文字颜色 2 268" xfId="498"/>
    <cellStyle name="20% - 强调文字颜色 1 258" xfId="499"/>
    <cellStyle name="20% - 强调文字颜色 1 263" xfId="500"/>
    <cellStyle name="40% - 强调文字颜色 2 274" xfId="501"/>
    <cellStyle name="40% - 强调文字颜色 2 269" xfId="502"/>
    <cellStyle name="20% - 强调文字颜色 1 259" xfId="503"/>
    <cellStyle name="20% - 强调文字颜色 1 264" xfId="504"/>
    <cellStyle name="40% - 强调文字颜色 2 32" xfId="505"/>
    <cellStyle name="40% - 强调文字颜色 2 27" xfId="506"/>
    <cellStyle name="20% - 强调文字颜色 1 26" xfId="507"/>
    <cellStyle name="20% - 强调文字颜色 1 31" xfId="508"/>
    <cellStyle name="40% - 强调文字颜色 2 275" xfId="509"/>
    <cellStyle name="20% - 强调文字颜色 1 265" xfId="510"/>
    <cellStyle name="20% - 强调文字颜色 1 270" xfId="511"/>
    <cellStyle name="20% - 强调文字颜色 1 271" xfId="512"/>
    <cellStyle name="20% - 强调文字颜色 1 266" xfId="513"/>
    <cellStyle name="40% - 强调文字颜色 2 276" xfId="514"/>
    <cellStyle name="20% - 强调文字颜色 1 272" xfId="515"/>
    <cellStyle name="20% - 强调文字颜色 1 267" xfId="516"/>
    <cellStyle name="40% - 强调文字颜色 2 277" xfId="517"/>
    <cellStyle name="20% - 强调文字颜色 1 273" xfId="518"/>
    <cellStyle name="20% - 强调文字颜色 1 268" xfId="519"/>
    <cellStyle name="20% - 强调文字颜色 1 274" xfId="520"/>
    <cellStyle name="20% - 强调文字颜色 1 269" xfId="521"/>
    <cellStyle name="20% - 强调文字颜色 1 32" xfId="522"/>
    <cellStyle name="20% - 强调文字颜色 1 27" xfId="523"/>
    <cellStyle name="40% - 强调文字颜色 2 28" xfId="524"/>
    <cellStyle name="40% - 强调文字颜色 2 33" xfId="525"/>
    <cellStyle name="20% - 强调文字颜色 1 275" xfId="526"/>
    <cellStyle name="20% - 强调文字颜色 1 276" xfId="527"/>
    <cellStyle name="20% - 强调文字颜色 1 277" xfId="528"/>
    <cellStyle name="20% - 强调文字颜色 1 33" xfId="529"/>
    <cellStyle name="20% - 强调文字颜色 1 28" xfId="530"/>
    <cellStyle name="40% - 强调文字颜色 2 29" xfId="531"/>
    <cellStyle name="40% - 强调文字颜色 2 34" xfId="532"/>
    <cellStyle name="20% - 强调文字颜色 1 34" xfId="533"/>
    <cellStyle name="20% - 强调文字颜色 1 29" xfId="534"/>
    <cellStyle name="40% - 强调文字颜色 2 35" xfId="535"/>
    <cellStyle name="40% - 强调文字颜色 2 40" xfId="536"/>
    <cellStyle name="20% - 强调文字颜色 2 231" xfId="537"/>
    <cellStyle name="20% - 强调文字颜色 2 226" xfId="538"/>
    <cellStyle name="20% - 强调文字颜色 2 181" xfId="539"/>
    <cellStyle name="20% - 强调文字颜色 2 176" xfId="540"/>
    <cellStyle name="40% - 强调文字颜色 3 186" xfId="541"/>
    <cellStyle name="40% - 强调文字颜色 3 191" xfId="542"/>
    <cellStyle name="40% - 强调文字颜色 3 236" xfId="543"/>
    <cellStyle name="40% - 强调文字颜色 3 241" xfId="544"/>
    <cellStyle name="20% - 强调文字颜色 1 3" xfId="545"/>
    <cellStyle name="20% - 强调文字颜色 1 40" xfId="546"/>
    <cellStyle name="20% - 强调文字颜色 1 35" xfId="547"/>
    <cellStyle name="40% - 强调文字颜色 2 36" xfId="548"/>
    <cellStyle name="40% - 强调文字颜色 2 41" xfId="549"/>
    <cellStyle name="20% - 强调文字颜色 1 41" xfId="550"/>
    <cellStyle name="20% - 强调文字颜色 1 36" xfId="551"/>
    <cellStyle name="20% - 强调文字颜色 4 2" xfId="552"/>
    <cellStyle name="40% - 强调文字颜色 2 37" xfId="553"/>
    <cellStyle name="40% - 强调文字颜色 2 42" xfId="554"/>
    <cellStyle name="20% - 强调文字颜色 1 42" xfId="555"/>
    <cellStyle name="20% - 强调文字颜色 1 37" xfId="556"/>
    <cellStyle name="20% - 强调文字颜色 4 3" xfId="557"/>
    <cellStyle name="40% - 强调文字颜色 2 38" xfId="558"/>
    <cellStyle name="40% - 强调文字颜色 2 43" xfId="559"/>
    <cellStyle name="20% - 强调文字颜色 1 43" xfId="560"/>
    <cellStyle name="20% - 强调文字颜色 1 38" xfId="561"/>
    <cellStyle name="20% - 强调文字颜色 4 4" xfId="562"/>
    <cellStyle name="40% - 强调文字颜色 2 39" xfId="563"/>
    <cellStyle name="40% - 强调文字颜色 2 44" xfId="564"/>
    <cellStyle name="20% - 强调文字颜色 2 232" xfId="565"/>
    <cellStyle name="20% - 强调文字颜色 2 227" xfId="566"/>
    <cellStyle name="20% - 强调文字颜色 2 182" xfId="567"/>
    <cellStyle name="20% - 强调文字颜色 2 177" xfId="568"/>
    <cellStyle name="40% - 强调文字颜色 3 187" xfId="569"/>
    <cellStyle name="40% - 强调文字颜色 3 192" xfId="570"/>
    <cellStyle name="40% - 强调文字颜色 3 237" xfId="571"/>
    <cellStyle name="40% - 强调文字颜色 3 242" xfId="572"/>
    <cellStyle name="20% - 强调文字颜色 1 4" xfId="573"/>
    <cellStyle name="20% - 强调文字颜色 1 50" xfId="574"/>
    <cellStyle name="20% - 强调文字颜色 1 45" xfId="575"/>
    <cellStyle name="20% - 强调文字颜色 4 6" xfId="576"/>
    <cellStyle name="40% - 强调文字颜色 2 46" xfId="577"/>
    <cellStyle name="40% - 强调文字颜色 2 51" xfId="578"/>
    <cellStyle name="20% - 强调文字颜色 1 51" xfId="579"/>
    <cellStyle name="20% - 强调文字颜色 1 46" xfId="580"/>
    <cellStyle name="20% - 强调文字颜色 4 7" xfId="581"/>
    <cellStyle name="40% - 强调文字颜色 2 47" xfId="582"/>
    <cellStyle name="40% - 强调文字颜色 2 52" xfId="583"/>
    <cellStyle name="20% - 强调文字颜色 1 52" xfId="584"/>
    <cellStyle name="20% - 强调文字颜色 1 47" xfId="585"/>
    <cellStyle name="20% - 强调文字颜色 4 8" xfId="586"/>
    <cellStyle name="40% - 强调文字颜色 2 48" xfId="587"/>
    <cellStyle name="40% - 强调文字颜色 2 53" xfId="588"/>
    <cellStyle name="20% - 强调文字颜色 1 53" xfId="589"/>
    <cellStyle name="20% - 强调文字颜色 1 48" xfId="590"/>
    <cellStyle name="20% - 强调文字颜色 4 9" xfId="591"/>
    <cellStyle name="40% - 强调文字颜色 2 49" xfId="592"/>
    <cellStyle name="40% - 强调文字颜色 2 54" xfId="593"/>
    <cellStyle name="20% - 强调文字颜色 1 54" xfId="594"/>
    <cellStyle name="20% - 强调文字颜色 1 49" xfId="595"/>
    <cellStyle name="40% - 强调文字颜色 2 55" xfId="596"/>
    <cellStyle name="40% - 强调文字颜色 2 60" xfId="597"/>
    <cellStyle name="20% - 强调文字颜色 2 233" xfId="598"/>
    <cellStyle name="20% - 强调文字颜色 2 228" xfId="599"/>
    <cellStyle name="20% - 强调文字颜色 2 183" xfId="600"/>
    <cellStyle name="20% - 强调文字颜色 2 178" xfId="601"/>
    <cellStyle name="40% - 强调文字颜色 3 188" xfId="602"/>
    <cellStyle name="40% - 强调文字颜色 3 193" xfId="603"/>
    <cellStyle name="40% - 强调文字颜色 3 238" xfId="604"/>
    <cellStyle name="40% - 强调文字颜色 3 243" xfId="605"/>
    <cellStyle name="20% - 强调文字颜色 1 5" xfId="606"/>
    <cellStyle name="20% - 强调文字颜色 1 60" xfId="607"/>
    <cellStyle name="20% - 强调文字颜色 1 55" xfId="608"/>
    <cellStyle name="40% - 强调文字颜色 2 56" xfId="609"/>
    <cellStyle name="40% - 强调文字颜色 2 61" xfId="610"/>
    <cellStyle name="20% - 强调文字颜色 1 61" xfId="611"/>
    <cellStyle name="20% - 强调文字颜色 1 56" xfId="612"/>
    <cellStyle name="40% - 强调文字颜色 2 57" xfId="613"/>
    <cellStyle name="40% - 强调文字颜色 2 62" xfId="614"/>
    <cellStyle name="20% - 强调文字颜色 1 62" xfId="615"/>
    <cellStyle name="20% - 强调文字颜色 1 57" xfId="616"/>
    <cellStyle name="40% - 强调文字颜色 2 58" xfId="617"/>
    <cellStyle name="40% - 强调文字颜色 2 63" xfId="618"/>
    <cellStyle name="20% - 强调文字颜色 1 63" xfId="619"/>
    <cellStyle name="20% - 强调文字颜色 1 58" xfId="620"/>
    <cellStyle name="40% - 强调文字颜色 2 59" xfId="621"/>
    <cellStyle name="40% - 强调文字颜色 2 64" xfId="622"/>
    <cellStyle name="20% - 强调文字颜色 1 64" xfId="623"/>
    <cellStyle name="20% - 强调文字颜色 1 59" xfId="624"/>
    <cellStyle name="40% - 强调文字颜色 2 65" xfId="625"/>
    <cellStyle name="40% - 强调文字颜色 2 70" xfId="626"/>
    <cellStyle name="20% - 强调文字颜色 2 234" xfId="627"/>
    <cellStyle name="20% - 强调文字颜色 2 229" xfId="628"/>
    <cellStyle name="20% - 强调文字颜色 2 184" xfId="629"/>
    <cellStyle name="20% - 强调文字颜色 2 179" xfId="630"/>
    <cellStyle name="40% - 强调文字颜色 3 189" xfId="631"/>
    <cellStyle name="40% - 强调文字颜色 3 194" xfId="632"/>
    <cellStyle name="40% - 强调文字颜色 3 239" xfId="633"/>
    <cellStyle name="40% - 强调文字颜色 3 244" xfId="634"/>
    <cellStyle name="20% - 强调文字颜色 1 6" xfId="635"/>
    <cellStyle name="20% - 强调文字颜色 1 70" xfId="636"/>
    <cellStyle name="20% - 强调文字颜色 1 65" xfId="637"/>
    <cellStyle name="40% - 强调文字颜色 2 66" xfId="638"/>
    <cellStyle name="40% - 强调文字颜色 2 71" xfId="639"/>
    <cellStyle name="20% - 强调文字颜色 1 71" xfId="640"/>
    <cellStyle name="20% - 强调文字颜色 1 66" xfId="641"/>
    <cellStyle name="40% - 强调文字颜色 2 67" xfId="642"/>
    <cellStyle name="40% - 强调文字颜色 2 72" xfId="643"/>
    <cellStyle name="20% - 强调文字颜色 1 72" xfId="644"/>
    <cellStyle name="20% - 强调文字颜色 1 67" xfId="645"/>
    <cellStyle name="40% - 强调文字颜色 2 68" xfId="646"/>
    <cellStyle name="40% - 强调文字颜色 2 73" xfId="647"/>
    <cellStyle name="20% - 强调文字颜色 1 73" xfId="648"/>
    <cellStyle name="20% - 强调文字颜色 1 68" xfId="649"/>
    <cellStyle name="40% - 强调文字颜色 2 69" xfId="650"/>
    <cellStyle name="40% - 强调文字颜色 2 74" xfId="651"/>
    <cellStyle name="20% - 强调文字颜色 1 74" xfId="652"/>
    <cellStyle name="20% - 强调文字颜色 1 69" xfId="653"/>
    <cellStyle name="40% - 强调文字颜色 2 75" xfId="654"/>
    <cellStyle name="40% - 强调文字颜色 2 80" xfId="655"/>
    <cellStyle name="20% - 强调文字颜色 2 240" xfId="656"/>
    <cellStyle name="20% - 强调文字颜色 2 235" xfId="657"/>
    <cellStyle name="20% - 强调文字颜色 2 190" xfId="658"/>
    <cellStyle name="20% - 强调文字颜色 2 185" xfId="659"/>
    <cellStyle name="40% - 强调文字颜色 3 195" xfId="660"/>
    <cellStyle name="40% - 强调文字颜色 3 245" xfId="661"/>
    <cellStyle name="40% - 强调文字颜色 3 250" xfId="662"/>
    <cellStyle name="20% - 强调文字颜色 1 7" xfId="663"/>
    <cellStyle name="20% - 强调文字颜色 1 80" xfId="664"/>
    <cellStyle name="20% - 强调文字颜色 1 75" xfId="665"/>
    <cellStyle name="40% - 强调文字颜色 2 76" xfId="666"/>
    <cellStyle name="40% - 强调文字颜色 2 81" xfId="667"/>
    <cellStyle name="20% - 强调文字颜色 1 81" xfId="668"/>
    <cellStyle name="20% - 强调文字颜色 1 76" xfId="669"/>
    <cellStyle name="40% - 强调文字颜色 2 77" xfId="670"/>
    <cellStyle name="40% - 强调文字颜色 2 82" xfId="671"/>
    <cellStyle name="20% - 强调文字颜色 1 82" xfId="672"/>
    <cellStyle name="20% - 强调文字颜色 1 77" xfId="673"/>
    <cellStyle name="40% - 强调文字颜色 2 78" xfId="674"/>
    <cellStyle name="40% - 强调文字颜色 2 83" xfId="675"/>
    <cellStyle name="20% - 强调文字颜色 1 83" xfId="676"/>
    <cellStyle name="20% - 强调文字颜色 1 78" xfId="677"/>
    <cellStyle name="40% - 强调文字颜色 2 79" xfId="678"/>
    <cellStyle name="40% - 强调文字颜色 2 84" xfId="679"/>
    <cellStyle name="20% - 强调文字颜色 2 241" xfId="680"/>
    <cellStyle name="20% - 强调文字颜色 2 236" xfId="681"/>
    <cellStyle name="20% - 强调文字颜色 2 191" xfId="682"/>
    <cellStyle name="20% - 强调文字颜色 2 186" xfId="683"/>
    <cellStyle name="40% - 强调文字颜色 3 196" xfId="684"/>
    <cellStyle name="40% - 强调文字颜色 3 246" xfId="685"/>
    <cellStyle name="40% - 强调文字颜色 3 251" xfId="686"/>
    <cellStyle name="20% - 强调文字颜色 1 8" xfId="687"/>
    <cellStyle name="20% - 强调文字颜色 1 90" xfId="688"/>
    <cellStyle name="20% - 强调文字颜色 1 85" xfId="689"/>
    <cellStyle name="40% - 强调文字颜色 2 86" xfId="690"/>
    <cellStyle name="40% - 强调文字颜色 2 91" xfId="691"/>
    <cellStyle name="20% - 强调文字颜色 1 91" xfId="692"/>
    <cellStyle name="20% - 强调文字颜色 1 86" xfId="693"/>
    <cellStyle name="20% - 强调文字颜色 5 2" xfId="694"/>
    <cellStyle name="40% - 强调文字颜色 2 87" xfId="695"/>
    <cellStyle name="40% - 强调文字颜色 2 92" xfId="696"/>
    <cellStyle name="20% - 强调文字颜色 1 92" xfId="697"/>
    <cellStyle name="20% - 强调文字颜色 1 87" xfId="698"/>
    <cellStyle name="20% - 强调文字颜色 5 3" xfId="699"/>
    <cellStyle name="40% - 强调文字颜色 2 88" xfId="700"/>
    <cellStyle name="40% - 强调文字颜色 2 93" xfId="701"/>
    <cellStyle name="20% - 强调文字颜色 1 93" xfId="702"/>
    <cellStyle name="20% - 强调文字颜色 1 88" xfId="703"/>
    <cellStyle name="20% - 强调文字颜色 5 4" xfId="704"/>
    <cellStyle name="40% - 强调文字颜色 2 89" xfId="705"/>
    <cellStyle name="40% - 强调文字颜色 2 94" xfId="706"/>
    <cellStyle name="20% - 强调文字颜色 1 94" xfId="707"/>
    <cellStyle name="20% - 强调文字颜色 1 89" xfId="708"/>
    <cellStyle name="20% - 强调文字颜色 5 5" xfId="709"/>
    <cellStyle name="40% - 强调文字颜色 2 95" xfId="710"/>
    <cellStyle name="20% - 强调文字颜色 2 242" xfId="711"/>
    <cellStyle name="20% - 强调文字颜色 2 237" xfId="712"/>
    <cellStyle name="20% - 强调文字颜色 2 192" xfId="713"/>
    <cellStyle name="20% - 强调文字颜色 2 187" xfId="714"/>
    <cellStyle name="40% - 强调文字颜色 3 197" xfId="715"/>
    <cellStyle name="40% - 强调文字颜色 3 247" xfId="716"/>
    <cellStyle name="40% - 强调文字颜色 3 252" xfId="717"/>
    <cellStyle name="20% - 强调文字颜色 1 9" xfId="718"/>
    <cellStyle name="20% - 强调文字颜色 1 95" xfId="719"/>
    <cellStyle name="20% - 强调文字颜色 5 6" xfId="720"/>
    <cellStyle name="40% - 强调文字颜色 2 96" xfId="721"/>
    <cellStyle name="20% - 强调文字颜色 1 96" xfId="722"/>
    <cellStyle name="20% - 强调文字颜色 5 7" xfId="723"/>
    <cellStyle name="40% - 强调文字颜色 2 97" xfId="724"/>
    <cellStyle name="20% - 强调文字颜色 1 97" xfId="725"/>
    <cellStyle name="20% - 强调文字颜色 5 8" xfId="726"/>
    <cellStyle name="40% - 强调文字颜色 2 98" xfId="727"/>
    <cellStyle name="20% - 强调文字颜色 1 98" xfId="728"/>
    <cellStyle name="20% - 强调文字颜色 5 9" xfId="729"/>
    <cellStyle name="40% - 强调文字颜色 2 99" xfId="730"/>
    <cellStyle name="20% - 强调文字颜色 1 99" xfId="731"/>
    <cellStyle name="20% - 强调文字颜色 2 10" xfId="732"/>
    <cellStyle name="40% - 强调文字颜色 3 11" xfId="733"/>
    <cellStyle name="20% - 强调文字颜色 2 100" xfId="734"/>
    <cellStyle name="40% - 强调文字颜色 3 105" xfId="735"/>
    <cellStyle name="40% - 强调文字颜色 3 110" xfId="736"/>
    <cellStyle name="常规 88" xfId="737"/>
    <cellStyle name="常规 93" xfId="738"/>
    <cellStyle name="注释 158" xfId="739"/>
    <cellStyle name="注释 163" xfId="740"/>
    <cellStyle name="注释 208" xfId="741"/>
    <cellStyle name="注释 213" xfId="742"/>
    <cellStyle name="20% - 强调文字颜色 2 101" xfId="743"/>
    <cellStyle name="40% - 强调文字颜色 3 106" xfId="744"/>
    <cellStyle name="40% - 强调文字颜色 3 111" xfId="745"/>
    <cellStyle name="常规 89" xfId="746"/>
    <cellStyle name="常规 94" xfId="747"/>
    <cellStyle name="注释 159" xfId="748"/>
    <cellStyle name="注释 164" xfId="749"/>
    <cellStyle name="注释 209" xfId="750"/>
    <cellStyle name="注释 214" xfId="751"/>
    <cellStyle name="20% - 强调文字颜色 2 102" xfId="752"/>
    <cellStyle name="40% - 强调文字颜色 3 107" xfId="753"/>
    <cellStyle name="40% - 强调文字颜色 3 112" xfId="754"/>
    <cellStyle name="常规 95" xfId="755"/>
    <cellStyle name="注释 165" xfId="756"/>
    <cellStyle name="注释 170" xfId="757"/>
    <cellStyle name="注释 215" xfId="758"/>
    <cellStyle name="注释 220" xfId="759"/>
    <cellStyle name="20% - 强调文字颜色 2 103" xfId="760"/>
    <cellStyle name="40% - 强调文字颜色 3 108" xfId="761"/>
    <cellStyle name="40% - 强调文字颜色 3 113" xfId="762"/>
    <cellStyle name="常规 96" xfId="763"/>
    <cellStyle name="注释 166" xfId="764"/>
    <cellStyle name="注释 171" xfId="765"/>
    <cellStyle name="注释 216" xfId="766"/>
    <cellStyle name="注释 221" xfId="767"/>
    <cellStyle name="20% - 强调文字颜色 2 104" xfId="768"/>
    <cellStyle name="40% - 强调文字颜色 3 109" xfId="769"/>
    <cellStyle name="40% - 强调文字颜色 3 114" xfId="770"/>
    <cellStyle name="常规 97" xfId="771"/>
    <cellStyle name="注释 167" xfId="772"/>
    <cellStyle name="注释 172" xfId="773"/>
    <cellStyle name="注释 217" xfId="774"/>
    <cellStyle name="注释 222" xfId="775"/>
    <cellStyle name="20% - 强调文字颜色 2 110" xfId="776"/>
    <cellStyle name="20% - 强调文字颜色 2 105" xfId="777"/>
    <cellStyle name="40% - 强调文字颜色 3 115" xfId="778"/>
    <cellStyle name="40% - 强调文字颜色 3 120" xfId="779"/>
    <cellStyle name="常规 98" xfId="780"/>
    <cellStyle name="注释 168" xfId="781"/>
    <cellStyle name="注释 173" xfId="782"/>
    <cellStyle name="注释 218" xfId="783"/>
    <cellStyle name="注释 223" xfId="784"/>
    <cellStyle name="20% - 强调文字颜色 2 111" xfId="785"/>
    <cellStyle name="20% - 强调文字颜色 2 106" xfId="786"/>
    <cellStyle name="40% - 强调文字颜色 3 116" xfId="787"/>
    <cellStyle name="40% - 强调文字颜色 3 121" xfId="788"/>
    <cellStyle name="常规 99" xfId="789"/>
    <cellStyle name="注释 169" xfId="790"/>
    <cellStyle name="注释 174" xfId="791"/>
    <cellStyle name="注释 219" xfId="792"/>
    <cellStyle name="注释 224" xfId="793"/>
    <cellStyle name="20% - 强调文字颜色 2 112" xfId="794"/>
    <cellStyle name="20% - 强调文字颜色 2 107" xfId="795"/>
    <cellStyle name="40% - 强调文字颜色 3 117" xfId="796"/>
    <cellStyle name="40% - 强调文字颜色 3 122" xfId="797"/>
    <cellStyle name="注释 175" xfId="798"/>
    <cellStyle name="注释 180" xfId="799"/>
    <cellStyle name="注释 225" xfId="800"/>
    <cellStyle name="注释 230" xfId="801"/>
    <cellStyle name="20% - 强调文字颜色 2 113" xfId="802"/>
    <cellStyle name="20% - 强调文字颜色 2 108" xfId="803"/>
    <cellStyle name="40% - 强调文字颜色 3 118" xfId="804"/>
    <cellStyle name="40% - 强调文字颜色 3 123" xfId="805"/>
    <cellStyle name="注释 176" xfId="806"/>
    <cellStyle name="注释 181" xfId="807"/>
    <cellStyle name="注释 226" xfId="808"/>
    <cellStyle name="注释 231" xfId="809"/>
    <cellStyle name="20% - 强调文字颜色 2 114" xfId="810"/>
    <cellStyle name="20% - 强调文字颜色 2 109" xfId="811"/>
    <cellStyle name="40% - 强调文字颜色 3 119" xfId="812"/>
    <cellStyle name="40% - 强调文字颜色 3 124" xfId="813"/>
    <cellStyle name="注释 177" xfId="814"/>
    <cellStyle name="注释 182" xfId="815"/>
    <cellStyle name="注释 227" xfId="816"/>
    <cellStyle name="注释 232" xfId="817"/>
    <cellStyle name="20% - 强调文字颜色 2 11" xfId="818"/>
    <cellStyle name="40% - 强调文字颜色 3 12" xfId="819"/>
    <cellStyle name="20% - 强调文字颜色 2 120" xfId="820"/>
    <cellStyle name="20% - 强调文字颜色 2 115" xfId="821"/>
    <cellStyle name="40% - 强调文字颜色 3 125" xfId="822"/>
    <cellStyle name="40% - 强调文字颜色 3 130" xfId="823"/>
    <cellStyle name="注释 178" xfId="824"/>
    <cellStyle name="注释 183" xfId="825"/>
    <cellStyle name="注释 228" xfId="826"/>
    <cellStyle name="注释 233" xfId="827"/>
    <cellStyle name="20% - 强调文字颜色 2 121" xfId="828"/>
    <cellStyle name="20% - 强调文字颜色 2 116" xfId="829"/>
    <cellStyle name="40% - 强调文字颜色 3 126" xfId="830"/>
    <cellStyle name="40% - 强调文字颜色 3 131" xfId="831"/>
    <cellStyle name="注释 179" xfId="832"/>
    <cellStyle name="注释 184" xfId="833"/>
    <cellStyle name="注释 229" xfId="834"/>
    <cellStyle name="注释 234" xfId="835"/>
    <cellStyle name="20% - 强调文字颜色 2 122" xfId="836"/>
    <cellStyle name="20% - 强调文字颜色 2 117" xfId="837"/>
    <cellStyle name="40% - 强调文字颜色 3 127" xfId="838"/>
    <cellStyle name="40% - 强调文字颜色 3 132" xfId="839"/>
    <cellStyle name="注释 185" xfId="840"/>
    <cellStyle name="注释 190" xfId="841"/>
    <cellStyle name="注释 235" xfId="842"/>
    <cellStyle name="注释 240" xfId="843"/>
    <cellStyle name="20% - 强调文字颜色 2 123" xfId="844"/>
    <cellStyle name="20% - 强调文字颜色 2 118" xfId="845"/>
    <cellStyle name="40% - 强调文字颜色 3 128" xfId="846"/>
    <cellStyle name="40% - 强调文字颜色 3 133" xfId="847"/>
    <cellStyle name="注释 186" xfId="848"/>
    <cellStyle name="注释 191" xfId="849"/>
    <cellStyle name="注释 236" xfId="850"/>
    <cellStyle name="注释 241" xfId="851"/>
    <cellStyle name="20% - 强调文字颜色 2 124" xfId="852"/>
    <cellStyle name="20% - 强调文字颜色 2 119" xfId="853"/>
    <cellStyle name="40% - 强调文字颜色 3 129" xfId="854"/>
    <cellStyle name="40% - 强调文字颜色 3 134" xfId="855"/>
    <cellStyle name="注释 187" xfId="856"/>
    <cellStyle name="注释 192" xfId="857"/>
    <cellStyle name="注释 237" xfId="858"/>
    <cellStyle name="注释 242" xfId="859"/>
    <cellStyle name="20% - 强调文字颜色 2 12" xfId="860"/>
    <cellStyle name="40% - 强调文字颜色 3 13" xfId="861"/>
    <cellStyle name="20% - 强调文字颜色 2 130" xfId="862"/>
    <cellStyle name="20% - 强调文字颜色 2 125" xfId="863"/>
    <cellStyle name="40% - 强调文字颜色 3 135" xfId="864"/>
    <cellStyle name="40% - 强调文字颜色 3 140" xfId="865"/>
    <cellStyle name="注释 188" xfId="866"/>
    <cellStyle name="注释 193" xfId="867"/>
    <cellStyle name="注释 238" xfId="868"/>
    <cellStyle name="注释 243" xfId="869"/>
    <cellStyle name="20% - 强调文字颜色 2 131" xfId="870"/>
    <cellStyle name="20% - 强调文字颜色 2 126" xfId="871"/>
    <cellStyle name="40% - 强调文字颜色 3 136" xfId="872"/>
    <cellStyle name="40% - 强调文字颜色 3 141" xfId="873"/>
    <cellStyle name="注释 189" xfId="874"/>
    <cellStyle name="注释 194" xfId="875"/>
    <cellStyle name="注释 239" xfId="876"/>
    <cellStyle name="注释 244" xfId="877"/>
    <cellStyle name="20% - 强调文字颜色 2 132" xfId="878"/>
    <cellStyle name="20% - 强调文字颜色 2 127" xfId="879"/>
    <cellStyle name="40% - 强调文字颜色 3 137" xfId="880"/>
    <cellStyle name="40% - 强调文字颜色 3 142" xfId="881"/>
    <cellStyle name="注释 195" xfId="882"/>
    <cellStyle name="注释 245" xfId="883"/>
    <cellStyle name="注释 250" xfId="884"/>
    <cellStyle name="20% - 强调文字颜色 2 134" xfId="885"/>
    <cellStyle name="20% - 强调文字颜色 2 129" xfId="886"/>
    <cellStyle name="40% - 强调文字颜色 3 139" xfId="887"/>
    <cellStyle name="40% - 强调文字颜色 3 144" xfId="888"/>
    <cellStyle name="注释 197" xfId="889"/>
    <cellStyle name="注释 247" xfId="890"/>
    <cellStyle name="注释 252" xfId="891"/>
    <cellStyle name="20% - 强调文字颜色 2 13" xfId="892"/>
    <cellStyle name="40% - 强调文字颜色 3 14" xfId="893"/>
    <cellStyle name="20% - 强调文字颜色 2 140" xfId="894"/>
    <cellStyle name="20% - 强调文字颜色 2 135" xfId="895"/>
    <cellStyle name="40% - 强调文字颜色 3 145" xfId="896"/>
    <cellStyle name="40% - 强调文字颜色 3 150" xfId="897"/>
    <cellStyle name="40% - 强调文字颜色 3 200" xfId="898"/>
    <cellStyle name="注释 198" xfId="899"/>
    <cellStyle name="注释 248" xfId="900"/>
    <cellStyle name="注释 253" xfId="901"/>
    <cellStyle name="20% - 强调文字颜色 2 141" xfId="902"/>
    <cellStyle name="20% - 强调文字颜色 2 136" xfId="903"/>
    <cellStyle name="40% - 强调文字颜色 3 146" xfId="904"/>
    <cellStyle name="40% - 强调文字颜色 3 151" xfId="905"/>
    <cellStyle name="40% - 强调文字颜色 3 201" xfId="906"/>
    <cellStyle name="注释 199" xfId="907"/>
    <cellStyle name="注释 249" xfId="908"/>
    <cellStyle name="注释 254" xfId="909"/>
    <cellStyle name="20% - 强调文字颜色 2 142" xfId="910"/>
    <cellStyle name="20% - 强调文字颜色 2 137" xfId="911"/>
    <cellStyle name="40% - 强调文字颜色 3 147" xfId="912"/>
    <cellStyle name="40% - 强调文字颜色 3 152" xfId="913"/>
    <cellStyle name="40% - 强调文字颜色 3 202" xfId="914"/>
    <cellStyle name="注释 255" xfId="915"/>
    <cellStyle name="注释 260" xfId="916"/>
    <cellStyle name="20% - 强调文字颜色 2 143" xfId="917"/>
    <cellStyle name="20% - 强调文字颜色 2 138" xfId="918"/>
    <cellStyle name="40% - 强调文字颜色 3 148" xfId="919"/>
    <cellStyle name="40% - 强调文字颜色 3 153" xfId="920"/>
    <cellStyle name="40% - 强调文字颜色 3 203" xfId="921"/>
    <cellStyle name="注释 256" xfId="922"/>
    <cellStyle name="注释 261" xfId="923"/>
    <cellStyle name="20% - 强调文字颜色 2 144" xfId="924"/>
    <cellStyle name="20% - 强调文字颜色 2 139" xfId="925"/>
    <cellStyle name="40% - 强调文字颜色 3 149" xfId="926"/>
    <cellStyle name="40% - 强调文字颜色 3 154" xfId="927"/>
    <cellStyle name="40% - 强调文字颜色 3 204" xfId="928"/>
    <cellStyle name="注释 257" xfId="929"/>
    <cellStyle name="注释 262" xfId="930"/>
    <cellStyle name="20% - 强调文字颜色 2 14" xfId="931"/>
    <cellStyle name="40% - 强调文字颜色 3 15" xfId="932"/>
    <cellStyle name="40% - 强调文字颜色 3 20" xfId="933"/>
    <cellStyle name="20% - 强调文字颜色 2 200" xfId="934"/>
    <cellStyle name="20% - 强调文字颜色 2 150" xfId="935"/>
    <cellStyle name="20% - 强调文字颜色 2 145" xfId="936"/>
    <cellStyle name="40% - 强调文字颜色 3 155" xfId="937"/>
    <cellStyle name="40% - 强调文字颜色 3 160" xfId="938"/>
    <cellStyle name="40% - 强调文字颜色 3 205" xfId="939"/>
    <cellStyle name="40% - 强调文字颜色 3 210" xfId="940"/>
    <cellStyle name="注释 258" xfId="941"/>
    <cellStyle name="注释 263" xfId="942"/>
    <cellStyle name="20% - 强调文字颜色 2 201" xfId="943"/>
    <cellStyle name="20% - 强调文字颜色 2 151" xfId="944"/>
    <cellStyle name="20% - 强调文字颜色 2 146" xfId="945"/>
    <cellStyle name="40% - 强调文字颜色 3 156" xfId="946"/>
    <cellStyle name="40% - 强调文字颜色 3 161" xfId="947"/>
    <cellStyle name="40% - 强调文字颜色 3 206" xfId="948"/>
    <cellStyle name="40% - 强调文字颜色 3 211" xfId="949"/>
    <cellStyle name="注释 259" xfId="950"/>
    <cellStyle name="注释 264" xfId="951"/>
    <cellStyle name="20% - 强调文字颜色 2 202" xfId="952"/>
    <cellStyle name="20% - 强调文字颜色 2 152" xfId="953"/>
    <cellStyle name="20% - 强调文字颜色 2 147" xfId="954"/>
    <cellStyle name="40% - 强调文字颜色 3 157" xfId="955"/>
    <cellStyle name="40% - 强调文字颜色 3 162" xfId="956"/>
    <cellStyle name="40% - 强调文字颜色 3 207" xfId="957"/>
    <cellStyle name="40% - 强调文字颜色 3 212" xfId="958"/>
    <cellStyle name="注释 265" xfId="959"/>
    <cellStyle name="注释 270" xfId="960"/>
    <cellStyle name="20% - 强调文字颜色 2 203" xfId="961"/>
    <cellStyle name="20% - 强调文字颜色 2 153" xfId="962"/>
    <cellStyle name="20% - 强调文字颜色 2 148" xfId="963"/>
    <cellStyle name="40% - 强调文字颜色 3 158" xfId="964"/>
    <cellStyle name="40% - 强调文字颜色 3 163" xfId="965"/>
    <cellStyle name="40% - 强调文字颜色 3 208" xfId="966"/>
    <cellStyle name="40% - 强调文字颜色 3 213" xfId="967"/>
    <cellStyle name="注释 266" xfId="968"/>
    <cellStyle name="注释 271" xfId="969"/>
    <cellStyle name="20% - 强调文字颜色 2 204" xfId="970"/>
    <cellStyle name="20% - 强调文字颜色 2 154" xfId="971"/>
    <cellStyle name="20% - 强调文字颜色 2 149" xfId="972"/>
    <cellStyle name="40% - 强调文字颜色 3 159" xfId="973"/>
    <cellStyle name="40% - 强调文字颜色 3 164" xfId="974"/>
    <cellStyle name="40% - 强调文字颜色 3 209" xfId="975"/>
    <cellStyle name="40% - 强调文字颜色 3 214" xfId="976"/>
    <cellStyle name="注释 267" xfId="977"/>
    <cellStyle name="注释 272" xfId="978"/>
    <cellStyle name="20% - 强调文字颜色 2 20" xfId="979"/>
    <cellStyle name="20% - 强调文字颜色 2 15" xfId="980"/>
    <cellStyle name="40% - 强调文字颜色 3 16" xfId="981"/>
    <cellStyle name="40% - 强调文字颜色 3 21" xfId="982"/>
    <cellStyle name="20% - 强调文字颜色 2 210" xfId="983"/>
    <cellStyle name="20% - 强调文字颜色 2 205" xfId="984"/>
    <cellStyle name="20% - 强调文字颜色 2 160" xfId="985"/>
    <cellStyle name="20% - 强调文字颜色 2 155" xfId="986"/>
    <cellStyle name="40% - 强调文字颜色 3 165" xfId="987"/>
    <cellStyle name="40% - 强调文字颜色 3 170" xfId="988"/>
    <cellStyle name="40% - 强调文字颜色 3 215" xfId="989"/>
    <cellStyle name="40% - 强调文字颜色 3 220" xfId="990"/>
    <cellStyle name="注释 268" xfId="991"/>
    <cellStyle name="注释 273" xfId="992"/>
    <cellStyle name="20% - 强调文字颜色 2 211" xfId="993"/>
    <cellStyle name="20% - 强调文字颜色 2 206" xfId="994"/>
    <cellStyle name="20% - 强调文字颜色 2 161" xfId="995"/>
    <cellStyle name="20% - 强调文字颜色 2 156" xfId="996"/>
    <cellStyle name="40% - 强调文字颜色 3 166" xfId="997"/>
    <cellStyle name="40% - 强调文字颜色 3 171" xfId="998"/>
    <cellStyle name="40% - 强调文字颜色 3 216" xfId="999"/>
    <cellStyle name="40% - 强调文字颜色 3 221" xfId="1000"/>
    <cellStyle name="注释 269" xfId="1001"/>
    <cellStyle name="注释 274" xfId="1002"/>
    <cellStyle name="20% - 强调文字颜色 2 212" xfId="1003"/>
    <cellStyle name="20% - 强调文字颜色 2 207" xfId="1004"/>
    <cellStyle name="20% - 强调文字颜色 2 162" xfId="1005"/>
    <cellStyle name="20% - 强调文字颜色 2 157" xfId="1006"/>
    <cellStyle name="40% - 强调文字颜色 3 167" xfId="1007"/>
    <cellStyle name="40% - 强调文字颜色 3 172" xfId="1008"/>
    <cellStyle name="40% - 强调文字颜色 3 217" xfId="1009"/>
    <cellStyle name="40% - 强调文字颜色 3 222" xfId="1010"/>
    <cellStyle name="注释 275" xfId="1011"/>
    <cellStyle name="20% - 强调文字颜色 2 213" xfId="1012"/>
    <cellStyle name="20% - 强调文字颜色 2 208" xfId="1013"/>
    <cellStyle name="20% - 强调文字颜色 2 163" xfId="1014"/>
    <cellStyle name="20% - 强调文字颜色 2 158" xfId="1015"/>
    <cellStyle name="40% - 强调文字颜色 3 168" xfId="1016"/>
    <cellStyle name="40% - 强调文字颜色 3 173" xfId="1017"/>
    <cellStyle name="40% - 强调文字颜色 3 218" xfId="1018"/>
    <cellStyle name="40% - 强调文字颜色 3 223" xfId="1019"/>
    <cellStyle name="注释 276" xfId="1020"/>
    <cellStyle name="20% - 强调文字颜色 2 214" xfId="1021"/>
    <cellStyle name="20% - 强调文字颜色 2 209" xfId="1022"/>
    <cellStyle name="20% - 强调文字颜色 2 164" xfId="1023"/>
    <cellStyle name="20% - 强调文字颜色 2 159" xfId="1024"/>
    <cellStyle name="40% - 强调文字颜色 3 169" xfId="1025"/>
    <cellStyle name="40% - 强调文字颜色 3 174" xfId="1026"/>
    <cellStyle name="40% - 强调文字颜色 3 219" xfId="1027"/>
    <cellStyle name="40% - 强调文字颜色 3 224" xfId="1028"/>
    <cellStyle name="注释 277" xfId="1029"/>
    <cellStyle name="20% - 强调文字颜色 2 21" xfId="1030"/>
    <cellStyle name="20% - 强调文字颜色 2 16" xfId="1031"/>
    <cellStyle name="40% - 强调文字颜色 3 17" xfId="1032"/>
    <cellStyle name="40% - 强调文字颜色 3 22" xfId="1033"/>
    <cellStyle name="20% - 强调文字颜色 2 220" xfId="1034"/>
    <cellStyle name="20% - 强调文字颜色 2 215" xfId="1035"/>
    <cellStyle name="20% - 强调文字颜色 2 170" xfId="1036"/>
    <cellStyle name="20% - 强调文字颜色 2 165" xfId="1037"/>
    <cellStyle name="40% - 强调文字颜色 3 175" xfId="1038"/>
    <cellStyle name="40% - 强调文字颜色 3 180" xfId="1039"/>
    <cellStyle name="40% - 强调文字颜色 3 225" xfId="1040"/>
    <cellStyle name="40% - 强调文字颜色 3 230" xfId="1041"/>
    <cellStyle name="注释 278" xfId="1042"/>
    <cellStyle name="20% - 强调文字颜色 2 221" xfId="1043"/>
    <cellStyle name="20% - 强调文字颜色 2 216" xfId="1044"/>
    <cellStyle name="20% - 强调文字颜色 2 171" xfId="1045"/>
    <cellStyle name="20% - 强调文字颜色 2 166" xfId="1046"/>
    <cellStyle name="40% - 强调文字颜色 3 176" xfId="1047"/>
    <cellStyle name="40% - 强调文字颜色 3 181" xfId="1048"/>
    <cellStyle name="40% - 强调文字颜色 3 226" xfId="1049"/>
    <cellStyle name="40% - 强调文字颜色 3 231" xfId="1050"/>
    <cellStyle name="20% - 强调文字颜色 2 222" xfId="1051"/>
    <cellStyle name="20% - 强调文字颜色 2 217" xfId="1052"/>
    <cellStyle name="20% - 强调文字颜色 2 172" xfId="1053"/>
    <cellStyle name="20% - 强调文字颜色 2 167" xfId="1054"/>
    <cellStyle name="40% - 强调文字颜色 3 177" xfId="1055"/>
    <cellStyle name="40% - 强调文字颜色 3 182" xfId="1056"/>
    <cellStyle name="40% - 强调文字颜色 3 227" xfId="1057"/>
    <cellStyle name="40% - 强调文字颜色 3 232" xfId="1058"/>
    <cellStyle name="20% - 强调文字颜色 2 223" xfId="1059"/>
    <cellStyle name="20% - 强调文字颜色 2 218" xfId="1060"/>
    <cellStyle name="20% - 强调文字颜色 2 173" xfId="1061"/>
    <cellStyle name="20% - 强调文字颜色 2 168" xfId="1062"/>
    <cellStyle name="40% - 强调文字颜色 3 178" xfId="1063"/>
    <cellStyle name="40% - 强调文字颜色 3 183" xfId="1064"/>
    <cellStyle name="40% - 强调文字颜色 3 228" xfId="1065"/>
    <cellStyle name="40% - 强调文字颜色 3 233" xfId="1066"/>
    <cellStyle name="20% - 强调文字颜色 2 224" xfId="1067"/>
    <cellStyle name="20% - 强调文字颜色 2 219" xfId="1068"/>
    <cellStyle name="20% - 强调文字颜色 2 174" xfId="1069"/>
    <cellStyle name="20% - 强调文字颜色 2 169" xfId="1070"/>
    <cellStyle name="40% - 强调文字颜色 3 179" xfId="1071"/>
    <cellStyle name="40% - 强调文字颜色 3 184" xfId="1072"/>
    <cellStyle name="40% - 强调文字颜色 3 229" xfId="1073"/>
    <cellStyle name="40% - 强调文字颜色 3 234" xfId="1074"/>
    <cellStyle name="20% - 强调文字颜色 2 22" xfId="1075"/>
    <cellStyle name="20% - 强调文字颜色 2 17" xfId="1076"/>
    <cellStyle name="40% - 强调文字颜色 3 18" xfId="1077"/>
    <cellStyle name="40% - 强调文字颜色 3 23" xfId="1078"/>
    <cellStyle name="20% - 强调文字颜色 2 23" xfId="1079"/>
    <cellStyle name="20% - 强调文字颜色 2 18" xfId="1080"/>
    <cellStyle name="40% - 强调文字颜色 3 19" xfId="1081"/>
    <cellStyle name="40% - 强调文字颜色 3 24" xfId="1082"/>
    <cellStyle name="20% - 强调文字颜色 2 243" xfId="1083"/>
    <cellStyle name="20% - 强调文字颜色 2 238" xfId="1084"/>
    <cellStyle name="20% - 强调文字颜色 2 193" xfId="1085"/>
    <cellStyle name="20% - 强调文字颜色 2 188" xfId="1086"/>
    <cellStyle name="40% - 强调文字颜色 3 198" xfId="1087"/>
    <cellStyle name="40% - 强调文字颜色 3 248" xfId="1088"/>
    <cellStyle name="40% - 强调文字颜色 3 253" xfId="1089"/>
    <cellStyle name="20% - 强调文字颜色 2 244" xfId="1090"/>
    <cellStyle name="20% - 强调文字颜色 2 239" xfId="1091"/>
    <cellStyle name="20% - 强调文字颜色 2 194" xfId="1092"/>
    <cellStyle name="20% - 强调文字颜色 2 189" xfId="1093"/>
    <cellStyle name="40% - 强调文字颜色 3 199" xfId="1094"/>
    <cellStyle name="40% - 强调文字颜色 3 249" xfId="1095"/>
    <cellStyle name="40% - 强调文字颜色 3 254" xfId="1096"/>
    <cellStyle name="20% - 强调文字颜色 2 24" xfId="1097"/>
    <cellStyle name="20% - 强调文字颜色 2 19" xfId="1098"/>
    <cellStyle name="40% - 强调文字颜色 3 25" xfId="1099"/>
    <cellStyle name="40% - 强调文字颜色 3 30" xfId="1100"/>
    <cellStyle name="20% - 强调文字颜色 2 250" xfId="1101"/>
    <cellStyle name="20% - 强调文字颜色 2 245" xfId="1102"/>
    <cellStyle name="20% - 强调文字颜色 2 195" xfId="1103"/>
    <cellStyle name="40% - 强调文字颜色 3 255" xfId="1104"/>
    <cellStyle name="40% - 强调文字颜色 3 260" xfId="1105"/>
    <cellStyle name="20% - 强调文字颜色 2 251" xfId="1106"/>
    <cellStyle name="20% - 强调文字颜色 2 246" xfId="1107"/>
    <cellStyle name="20% - 强调文字颜色 2 196" xfId="1108"/>
    <cellStyle name="40% - 强调文字颜色 3 256" xfId="1109"/>
    <cellStyle name="40% - 强调文字颜色 3 261" xfId="1110"/>
    <cellStyle name="20% - 强调文字颜色 2 252" xfId="1111"/>
    <cellStyle name="20% - 强调文字颜色 2 247" xfId="1112"/>
    <cellStyle name="20% - 强调文字颜色 2 197" xfId="1113"/>
    <cellStyle name="40% - 强调文字颜色 3 257" xfId="1114"/>
    <cellStyle name="40% - 强调文字颜色 3 262" xfId="1115"/>
    <cellStyle name="20% - 强调文字颜色 2 253" xfId="1116"/>
    <cellStyle name="20% - 强调文字颜色 2 248" xfId="1117"/>
    <cellStyle name="20% - 强调文字颜色 2 198" xfId="1118"/>
    <cellStyle name="40% - 强调文字颜色 3 258" xfId="1119"/>
    <cellStyle name="40% - 强调文字颜色 3 263" xfId="1120"/>
    <cellStyle name="20% - 强调文字颜色 2 254" xfId="1121"/>
    <cellStyle name="20% - 强调文字颜色 2 249" xfId="1122"/>
    <cellStyle name="20% - 强调文字颜色 2 199" xfId="1123"/>
    <cellStyle name="40% - 强调文字颜色 3 259" xfId="1124"/>
    <cellStyle name="40% - 强调文字颜色 3 264" xfId="1125"/>
    <cellStyle name="20% - 强调文字颜色 2 2" xfId="1126"/>
    <cellStyle name="20% - 强调文字颜色 2 260" xfId="1127"/>
    <cellStyle name="20% - 强调文字颜色 2 255" xfId="1128"/>
    <cellStyle name="40% - 强调文字颜色 3 265" xfId="1129"/>
    <cellStyle name="40% - 强调文字颜色 3 270" xfId="1130"/>
    <cellStyle name="20% - 强调文字颜色 2 261" xfId="1131"/>
    <cellStyle name="20% - 强调文字颜色 2 256" xfId="1132"/>
    <cellStyle name="40% - 强调文字颜色 3 266" xfId="1133"/>
    <cellStyle name="40% - 强调文字颜色 3 271" xfId="1134"/>
    <cellStyle name="20% - 强调文字颜色 2 262" xfId="1135"/>
    <cellStyle name="20% - 强调文字颜色 2 257" xfId="1136"/>
    <cellStyle name="40% - 强调文字颜色 3 267" xfId="1137"/>
    <cellStyle name="40% - 强调文字颜色 3 272" xfId="1138"/>
    <cellStyle name="20% - 强调文字颜色 2 263" xfId="1139"/>
    <cellStyle name="20% - 强调文字颜色 2 258" xfId="1140"/>
    <cellStyle name="40% - 强调文字颜色 3 268" xfId="1141"/>
    <cellStyle name="40% - 强调文字颜色 3 273" xfId="1142"/>
    <cellStyle name="20% - 强调文字颜色 2 264" xfId="1143"/>
    <cellStyle name="20% - 强调文字颜色 2 259" xfId="1144"/>
    <cellStyle name="40% - 强调文字颜色 3 269" xfId="1145"/>
    <cellStyle name="40% - 强调文字颜色 3 274" xfId="1146"/>
    <cellStyle name="20% - 强调文字颜色 2 265" xfId="1147"/>
    <cellStyle name="20% - 强调文字颜色 2 270" xfId="1148"/>
    <cellStyle name="40% - 强调文字颜色 3 275" xfId="1149"/>
    <cellStyle name="20% - 强调文字颜色 2 266" xfId="1150"/>
    <cellStyle name="20% - 强调文字颜色 2 271" xfId="1151"/>
    <cellStyle name="40% - 强调文字颜色 3 276" xfId="1152"/>
    <cellStyle name="20% - 强调文字颜色 2 267" xfId="1153"/>
    <cellStyle name="20% - 强调文字颜色 2 272" xfId="1154"/>
    <cellStyle name="40% - 强调文字颜色 3 277" xfId="1155"/>
    <cellStyle name="20% - 强调文字颜色 2 268" xfId="1156"/>
    <cellStyle name="20% - 强调文字颜色 2 273" xfId="1157"/>
    <cellStyle name="20% - 强调文字颜色 2 269" xfId="1158"/>
    <cellStyle name="20% - 强调文字颜色 2 274" xfId="1159"/>
    <cellStyle name="20% - 强调文字颜色 2 27" xfId="1160"/>
    <cellStyle name="20% - 强调文字颜色 2 32" xfId="1161"/>
    <cellStyle name="40% - 强调文字颜色 3 28" xfId="1162"/>
    <cellStyle name="40% - 强调文字颜色 3 33" xfId="1163"/>
    <cellStyle name="20% - 强调文字颜色 2 275" xfId="1164"/>
    <cellStyle name="20% - 强调文字颜色 2 276" xfId="1165"/>
    <cellStyle name="20% - 强调文字颜色 2 277" xfId="1166"/>
    <cellStyle name="20% - 强调文字颜色 2 28" xfId="1167"/>
    <cellStyle name="20% - 强调文字颜色 2 33" xfId="1168"/>
    <cellStyle name="40% - 强调文字颜色 3 29" xfId="1169"/>
    <cellStyle name="40% - 强调文字颜色 3 34" xfId="1170"/>
    <cellStyle name="20% - 强调文字颜色 2 29" xfId="1171"/>
    <cellStyle name="20% - 强调文字颜色 2 34" xfId="1172"/>
    <cellStyle name="40% - 强调文字颜色 3 35" xfId="1173"/>
    <cellStyle name="40% - 强调文字颜色 3 40" xfId="1174"/>
    <cellStyle name="20% - 强调文字颜色 2 3" xfId="1175"/>
    <cellStyle name="20% - 强调文字颜色 2 35" xfId="1176"/>
    <cellStyle name="20% - 强调文字颜色 2 40" xfId="1177"/>
    <cellStyle name="40% - 强调文字颜色 3 36" xfId="1178"/>
    <cellStyle name="40% - 强调文字颜色 3 41" xfId="1179"/>
    <cellStyle name="20% - 强调文字颜色 2 36" xfId="1180"/>
    <cellStyle name="20% - 强调文字颜色 2 41" xfId="1181"/>
    <cellStyle name="40% - 强调文字颜色 3 37" xfId="1182"/>
    <cellStyle name="40% - 强调文字颜色 3 42" xfId="1183"/>
    <cellStyle name="20% - 强调文字颜色 2 37" xfId="1184"/>
    <cellStyle name="20% - 强调文字颜色 2 42" xfId="1185"/>
    <cellStyle name="40% - 强调文字颜色 3 38" xfId="1186"/>
    <cellStyle name="40% - 强调文字颜色 3 43" xfId="1187"/>
    <cellStyle name="20% - 强调文字颜色 2 38" xfId="1188"/>
    <cellStyle name="20% - 强调文字颜色 2 43" xfId="1189"/>
    <cellStyle name="40% - 强调文字颜色 3 39" xfId="1190"/>
    <cellStyle name="40% - 强调文字颜色 3 44" xfId="1191"/>
    <cellStyle name="20% - 强调文字颜色 2 39" xfId="1192"/>
    <cellStyle name="20% - 强调文字颜色 2 44" xfId="1193"/>
    <cellStyle name="40% - 强调文字颜色 3 45" xfId="1194"/>
    <cellStyle name="40% - 强调文字颜色 3 50" xfId="1195"/>
    <cellStyle name="20% - 强调文字颜色 2 4" xfId="1196"/>
    <cellStyle name="20% - 强调文字颜色 2 45" xfId="1197"/>
    <cellStyle name="20% - 强调文字颜色 2 50" xfId="1198"/>
    <cellStyle name="40% - 强调文字颜色 3 46" xfId="1199"/>
    <cellStyle name="40% - 强调文字颜色 3 51" xfId="1200"/>
    <cellStyle name="20% - 强调文字颜色 2 46" xfId="1201"/>
    <cellStyle name="20% - 强调文字颜色 2 51" xfId="1202"/>
    <cellStyle name="40% - 强调文字颜色 3 47" xfId="1203"/>
    <cellStyle name="40% - 强调文字颜色 3 52" xfId="1204"/>
    <cellStyle name="20% - 强调文字颜色 2 47" xfId="1205"/>
    <cellStyle name="20% - 强调文字颜色 2 52" xfId="1206"/>
    <cellStyle name="40% - 强调文字颜色 3 48" xfId="1207"/>
    <cellStyle name="40% - 强调文字颜色 3 53" xfId="1208"/>
    <cellStyle name="20% - 强调文字颜色 2 48" xfId="1209"/>
    <cellStyle name="20% - 强调文字颜色 2 53" xfId="1210"/>
    <cellStyle name="40% - 强调文字颜色 3 49" xfId="1211"/>
    <cellStyle name="40% - 强调文字颜色 3 54" xfId="1212"/>
    <cellStyle name="20% - 强调文字颜色 2 49" xfId="1213"/>
    <cellStyle name="20% - 强调文字颜色 2 54" xfId="1214"/>
    <cellStyle name="40% - 强调文字颜色 3 55" xfId="1215"/>
    <cellStyle name="40% - 强调文字颜色 3 60" xfId="1216"/>
    <cellStyle name="20% - 强调文字颜色 2 5" xfId="1217"/>
    <cellStyle name="20% - 强调文字颜色 2 55" xfId="1218"/>
    <cellStyle name="20% - 强调文字颜色 2 60" xfId="1219"/>
    <cellStyle name="40% - 强调文字颜色 3 56" xfId="1220"/>
    <cellStyle name="40% - 强调文字颜色 3 61" xfId="1221"/>
    <cellStyle name="20% - 强调文字颜色 2 56" xfId="1222"/>
    <cellStyle name="20% - 强调文字颜色 2 61" xfId="1223"/>
    <cellStyle name="40% - 强调文字颜色 3 57" xfId="1224"/>
    <cellStyle name="40% - 强调文字颜色 3 62" xfId="1225"/>
    <cellStyle name="20% - 强调文字颜色 2 57" xfId="1226"/>
    <cellStyle name="20% - 强调文字颜色 2 62" xfId="1227"/>
    <cellStyle name="40% - 强调文字颜色 3 58" xfId="1228"/>
    <cellStyle name="40% - 强调文字颜色 3 63" xfId="1229"/>
    <cellStyle name="20% - 强调文字颜色 2 58" xfId="1230"/>
    <cellStyle name="20% - 强调文字颜色 2 63" xfId="1231"/>
    <cellStyle name="40% - 强调文字颜色 3 59" xfId="1232"/>
    <cellStyle name="40% - 强调文字颜色 3 64" xfId="1233"/>
    <cellStyle name="20% - 强调文字颜色 2 59" xfId="1234"/>
    <cellStyle name="20% - 强调文字颜色 2 64" xfId="1235"/>
    <cellStyle name="40% - 强调文字颜色 3 65" xfId="1236"/>
    <cellStyle name="40% - 强调文字颜色 3 70" xfId="1237"/>
    <cellStyle name="20% - 强调文字颜色 2 6" xfId="1238"/>
    <cellStyle name="20% - 强调文字颜色 2 65" xfId="1239"/>
    <cellStyle name="20% - 强调文字颜色 2 70" xfId="1240"/>
    <cellStyle name="40% - 强调文字颜色 3 66" xfId="1241"/>
    <cellStyle name="40% - 强调文字颜色 3 71" xfId="1242"/>
    <cellStyle name="20% - 强调文字颜色 2 66" xfId="1243"/>
    <cellStyle name="20% - 强调文字颜色 2 71" xfId="1244"/>
    <cellStyle name="40% - 强调文字颜色 3 67" xfId="1245"/>
    <cellStyle name="40% - 强调文字颜色 3 72" xfId="1246"/>
    <cellStyle name="20% - 强调文字颜色 2 67" xfId="1247"/>
    <cellStyle name="20% - 强调文字颜色 2 72" xfId="1248"/>
    <cellStyle name="40% - 强调文字颜色 3 68" xfId="1249"/>
    <cellStyle name="40% - 强调文字颜色 3 73" xfId="1250"/>
    <cellStyle name="20% - 强调文字颜色 2 68" xfId="1251"/>
    <cellStyle name="20% - 强调文字颜色 2 73" xfId="1252"/>
    <cellStyle name="40% - 强调文字颜色 3 69" xfId="1253"/>
    <cellStyle name="40% - 强调文字颜色 3 74" xfId="1254"/>
    <cellStyle name="20% - 强调文字颜色 2 69" xfId="1255"/>
    <cellStyle name="20% - 强调文字颜色 2 74" xfId="1256"/>
    <cellStyle name="40% - 强调文字颜色 3 75" xfId="1257"/>
    <cellStyle name="40% - 强调文字颜色 3 80" xfId="1258"/>
    <cellStyle name="20% - 强调文字颜色 2 7" xfId="1259"/>
    <cellStyle name="20% - 强调文字颜色 2 75" xfId="1260"/>
    <cellStyle name="20% - 强调文字颜色 2 80" xfId="1261"/>
    <cellStyle name="40% - 强调文字颜色 3 76" xfId="1262"/>
    <cellStyle name="40% - 强调文字颜色 3 81" xfId="1263"/>
    <cellStyle name="20% - 强调文字颜色 2 76" xfId="1264"/>
    <cellStyle name="20% - 强调文字颜色 2 81" xfId="1265"/>
    <cellStyle name="40% - 强调文字颜色 3 77" xfId="1266"/>
    <cellStyle name="40% - 强调文字颜色 3 82" xfId="1267"/>
    <cellStyle name="20% - 强调文字颜色 2 77" xfId="1268"/>
    <cellStyle name="20% - 强调文字颜色 2 82" xfId="1269"/>
    <cellStyle name="40% - 强调文字颜色 3 78" xfId="1270"/>
    <cellStyle name="40% - 强调文字颜色 3 83" xfId="1271"/>
    <cellStyle name="20% - 强调文字颜色 2 78" xfId="1272"/>
    <cellStyle name="20% - 强调文字颜色 2 83" xfId="1273"/>
    <cellStyle name="40% - 强调文字颜色 3 79" xfId="1274"/>
    <cellStyle name="40% - 强调文字颜色 3 84" xfId="1275"/>
    <cellStyle name="20% - 强调文字颜色 2 79" xfId="1276"/>
    <cellStyle name="20% - 强调文字颜色 2 84" xfId="1277"/>
    <cellStyle name="40% - 强调文字颜色 3 85" xfId="1278"/>
    <cellStyle name="40% - 强调文字颜色 3 90" xfId="1279"/>
    <cellStyle name="20% - 强调文字颜色 2 8" xfId="1280"/>
    <cellStyle name="样式 1" xfId="1281"/>
    <cellStyle name="20% - 强调文字颜色 2 86" xfId="1282"/>
    <cellStyle name="20% - 强调文字颜色 2 91" xfId="1283"/>
    <cellStyle name="40% - 强调文字颜色 3 87" xfId="1284"/>
    <cellStyle name="40% - 强调文字颜色 3 92" xfId="1285"/>
    <cellStyle name="20% - 强调文字颜色 2 87" xfId="1286"/>
    <cellStyle name="20% - 强调文字颜色 2 92" xfId="1287"/>
    <cellStyle name="40% - 强调文字颜色 3 88" xfId="1288"/>
    <cellStyle name="40% - 强调文字颜色 3 93" xfId="1289"/>
    <cellStyle name="20% - 强调文字颜色 2 88" xfId="1290"/>
    <cellStyle name="20% - 强调文字颜色 2 93" xfId="1291"/>
    <cellStyle name="40% - 强调文字颜色 3 89" xfId="1292"/>
    <cellStyle name="40% - 强调文字颜色 3 94" xfId="1293"/>
    <cellStyle name="20% - 强调文字颜色 2 89" xfId="1294"/>
    <cellStyle name="20% - 强调文字颜色 2 94" xfId="1295"/>
    <cellStyle name="40% - 强调文字颜色 3 95" xfId="1296"/>
    <cellStyle name="20% - 强调文字颜色 2 9" xfId="1297"/>
    <cellStyle name="20% - 强调文字颜色 2 95" xfId="1298"/>
    <cellStyle name="40% - 强调文字颜色 3 96" xfId="1299"/>
    <cellStyle name="20% - 强调文字颜色 2 96" xfId="1300"/>
    <cellStyle name="40% - 强调文字颜色 3 97" xfId="1301"/>
    <cellStyle name="20% - 强调文字颜色 2 97" xfId="1302"/>
    <cellStyle name="40% - 强调文字颜色 3 98" xfId="1303"/>
    <cellStyle name="20% - 强调文字颜色 2 98" xfId="1304"/>
    <cellStyle name="40% - 强调文字颜色 3 99" xfId="1305"/>
    <cellStyle name="20% - 强调文字颜色 2 99" xfId="1306"/>
    <cellStyle name="20% - 强调文字颜色 3 10" xfId="1307"/>
    <cellStyle name="40% - 强调文字颜色 4 11" xfId="1308"/>
    <cellStyle name="20% - 强调文字颜色 3 100" xfId="1309"/>
    <cellStyle name="40% - 强调文字颜色 4 105" xfId="1310"/>
    <cellStyle name="40% - 强调文字颜色 4 110" xfId="1311"/>
    <cellStyle name="20% - 强调文字颜色 3 101" xfId="1312"/>
    <cellStyle name="40% - 强调文字颜色 4 106" xfId="1313"/>
    <cellStyle name="40% - 强调文字颜色 4 111" xfId="1314"/>
    <cellStyle name="20% - 强调文字颜色 3 102" xfId="1315"/>
    <cellStyle name="40% - 强调文字颜色 4 107" xfId="1316"/>
    <cellStyle name="40% - 强调文字颜色 4 112" xfId="1317"/>
    <cellStyle name="20% - 强调文字颜色 3 103" xfId="1318"/>
    <cellStyle name="40% - 强调文字颜色 4 108" xfId="1319"/>
    <cellStyle name="40% - 强调文字颜色 4 113" xfId="1320"/>
    <cellStyle name="20% - 强调文字颜色 3 104" xfId="1321"/>
    <cellStyle name="40% - 强调文字颜色 4 109" xfId="1322"/>
    <cellStyle name="40% - 强调文字颜色 4 114" xfId="1323"/>
    <cellStyle name="20% - 强调文字颜色 3 106" xfId="1324"/>
    <cellStyle name="20% - 强调文字颜色 3 111" xfId="1325"/>
    <cellStyle name="40% - 强调文字颜色 4 116" xfId="1326"/>
    <cellStyle name="40% - 强调文字颜色 4 121" xfId="1327"/>
    <cellStyle name="20% - 强调文字颜色 3 107" xfId="1328"/>
    <cellStyle name="20% - 强调文字颜色 3 112" xfId="1329"/>
    <cellStyle name="40% - 强调文字颜色 4 117" xfId="1330"/>
    <cellStyle name="40% - 强调文字颜色 4 122" xfId="1331"/>
    <cellStyle name="20% - 强调文字颜色 3 108" xfId="1332"/>
    <cellStyle name="20% - 强调文字颜色 3 113" xfId="1333"/>
    <cellStyle name="40% - 强调文字颜色 4 118" xfId="1334"/>
    <cellStyle name="40% - 强调文字颜色 4 123" xfId="1335"/>
    <cellStyle name="20% - 强调文字颜色 3 109" xfId="1336"/>
    <cellStyle name="20% - 强调文字颜色 3 114" xfId="1337"/>
    <cellStyle name="40% - 强调文字颜色 4 119" xfId="1338"/>
    <cellStyle name="40% - 强调文字颜色 4 124" xfId="1339"/>
    <cellStyle name="20% - 强调文字颜色 3 11" xfId="1340"/>
    <cellStyle name="40% - 强调文字颜色 4 12" xfId="1341"/>
    <cellStyle name="20% - 强调文字颜色 3 115" xfId="1342"/>
    <cellStyle name="20% - 强调文字颜色 3 120" xfId="1343"/>
    <cellStyle name="40% - 强调文字颜色 4 125" xfId="1344"/>
    <cellStyle name="40% - 强调文字颜色 4 130" xfId="1345"/>
    <cellStyle name="20% - 强调文字颜色 3 116" xfId="1346"/>
    <cellStyle name="20% - 强调文字颜色 3 121" xfId="1347"/>
    <cellStyle name="40% - 强调文字颜色 4 126" xfId="1348"/>
    <cellStyle name="40% - 强调文字颜色 4 131" xfId="1349"/>
    <cellStyle name="20% - 强调文字颜色 3 117" xfId="1350"/>
    <cellStyle name="20% - 强调文字颜色 3 122" xfId="1351"/>
    <cellStyle name="40% - 强调文字颜色 4 127" xfId="1352"/>
    <cellStyle name="40% - 强调文字颜色 4 132" xfId="1353"/>
    <cellStyle name="20% - 强调文字颜色 3 118" xfId="1354"/>
    <cellStyle name="20% - 强调文字颜色 3 123" xfId="1355"/>
    <cellStyle name="40% - 强调文字颜色 4 128" xfId="1356"/>
    <cellStyle name="40% - 强调文字颜色 4 133" xfId="1357"/>
    <cellStyle name="20% - 强调文字颜色 3 119" xfId="1358"/>
    <cellStyle name="20% - 强调文字颜色 3 124" xfId="1359"/>
    <cellStyle name="40% - 强调文字颜色 4 129" xfId="1360"/>
    <cellStyle name="40% - 强调文字颜色 4 134" xfId="1361"/>
    <cellStyle name="20% - 强调文字颜色 3 12" xfId="1362"/>
    <cellStyle name="40% - 强调文字颜色 4 13" xfId="1363"/>
    <cellStyle name="20% - 强调文字颜色 3 125" xfId="1364"/>
    <cellStyle name="20% - 强调文字颜色 3 130" xfId="1365"/>
    <cellStyle name="40% - 强调文字颜色 4 135" xfId="1366"/>
    <cellStyle name="40% - 强调文字颜色 4 140" xfId="1367"/>
    <cellStyle name="20% - 强调文字颜色 3 126" xfId="1368"/>
    <cellStyle name="20% - 强调文字颜色 3 131" xfId="1369"/>
    <cellStyle name="40% - 强调文字颜色 4 136" xfId="1370"/>
    <cellStyle name="40% - 强调文字颜色 4 141" xfId="1371"/>
    <cellStyle name="20% - 强调文字颜色 3 127" xfId="1372"/>
    <cellStyle name="20% - 强调文字颜色 3 132" xfId="1373"/>
    <cellStyle name="40% - 强调文字颜色 4 137" xfId="1374"/>
    <cellStyle name="40% - 强调文字颜色 4 142" xfId="1375"/>
    <cellStyle name="20% - 强调文字颜色 3 128" xfId="1376"/>
    <cellStyle name="20% - 强调文字颜色 3 133" xfId="1377"/>
    <cellStyle name="40% - 强调文字颜色 4 138" xfId="1378"/>
    <cellStyle name="40% - 强调文字颜色 4 143" xfId="1379"/>
    <cellStyle name="20% - 强调文字颜色 3 129" xfId="1380"/>
    <cellStyle name="20% - 强调文字颜色 3 134" xfId="1381"/>
    <cellStyle name="40% - 强调文字颜色 4 139" xfId="1382"/>
    <cellStyle name="40% - 强调文字颜色 4 144" xfId="1383"/>
    <cellStyle name="20% - 强调文字颜色 3 13" xfId="1384"/>
    <cellStyle name="40% - 强调文字颜色 4 14" xfId="1385"/>
    <cellStyle name="20% - 强调文字颜色 3 135" xfId="1386"/>
    <cellStyle name="20% - 强调文字颜色 3 140" xfId="1387"/>
    <cellStyle name="40% - 强调文字颜色 4 145" xfId="1388"/>
    <cellStyle name="40% - 强调文字颜色 4 150" xfId="1389"/>
    <cellStyle name="40% - 强调文字颜色 4 200" xfId="1390"/>
    <cellStyle name="20% - 强调文字颜色 3 136" xfId="1391"/>
    <cellStyle name="20% - 强调文字颜色 3 141" xfId="1392"/>
    <cellStyle name="40% - 强调文字颜色 4 146" xfId="1393"/>
    <cellStyle name="40% - 强调文字颜色 4 151" xfId="1394"/>
    <cellStyle name="40% - 强调文字颜色 4 201" xfId="1395"/>
    <cellStyle name="20% - 强调文字颜色 3 137" xfId="1396"/>
    <cellStyle name="20% - 强调文字颜色 3 142" xfId="1397"/>
    <cellStyle name="40% - 强调文字颜色 4 147" xfId="1398"/>
    <cellStyle name="40% - 强调文字颜色 4 152" xfId="1399"/>
    <cellStyle name="40% - 强调文字颜色 4 202" xfId="1400"/>
    <cellStyle name="20% - 强调文字颜色 3 138" xfId="1401"/>
    <cellStyle name="20% - 强调文字颜色 3 143" xfId="1402"/>
    <cellStyle name="40% - 强调文字颜色 4 148" xfId="1403"/>
    <cellStyle name="40% - 强调文字颜色 4 153" xfId="1404"/>
    <cellStyle name="40% - 强调文字颜色 4 203" xfId="1405"/>
    <cellStyle name="20% - 强调文字颜色 3 139" xfId="1406"/>
    <cellStyle name="20% - 强调文字颜色 3 144" xfId="1407"/>
    <cellStyle name="40% - 强调文字颜色 4 149" xfId="1408"/>
    <cellStyle name="40% - 强调文字颜色 4 154" xfId="1409"/>
    <cellStyle name="40% - 强调文字颜色 4 204" xfId="1410"/>
    <cellStyle name="20% - 强调文字颜色 3 14" xfId="1411"/>
    <cellStyle name="40% - 强调文字颜色 4 15" xfId="1412"/>
    <cellStyle name="40% - 强调文字颜色 4 20" xfId="1413"/>
    <cellStyle name="20% - 强调文字颜色 3 145" xfId="1414"/>
    <cellStyle name="20% - 强调文字颜色 3 150" xfId="1415"/>
    <cellStyle name="20% - 强调文字颜色 3 200" xfId="1416"/>
    <cellStyle name="40% - 强调文字颜色 4 155" xfId="1417"/>
    <cellStyle name="40% - 强调文字颜色 4 160" xfId="1418"/>
    <cellStyle name="40% - 强调文字颜色 4 205" xfId="1419"/>
    <cellStyle name="40% - 强调文字颜色 4 210" xfId="1420"/>
    <cellStyle name="20% - 强调文字颜色 3 146" xfId="1421"/>
    <cellStyle name="20% - 强调文字颜色 3 151" xfId="1422"/>
    <cellStyle name="20% - 强调文字颜色 3 201" xfId="1423"/>
    <cellStyle name="40% - 强调文字颜色 4 156" xfId="1424"/>
    <cellStyle name="40% - 强调文字颜色 4 161" xfId="1425"/>
    <cellStyle name="40% - 强调文字颜色 4 206" xfId="1426"/>
    <cellStyle name="40% - 强调文字颜色 4 211" xfId="1427"/>
    <cellStyle name="20% - 强调文字颜色 3 147" xfId="1428"/>
    <cellStyle name="20% - 强调文字颜色 3 152" xfId="1429"/>
    <cellStyle name="20% - 强调文字颜色 3 202" xfId="1430"/>
    <cellStyle name="40% - 强调文字颜色 4 157" xfId="1431"/>
    <cellStyle name="40% - 强调文字颜色 4 162" xfId="1432"/>
    <cellStyle name="40% - 强调文字颜色 4 207" xfId="1433"/>
    <cellStyle name="40% - 强调文字颜色 4 212" xfId="1434"/>
    <cellStyle name="20% - 强调文字颜色 3 148" xfId="1435"/>
    <cellStyle name="20% - 强调文字颜色 3 153" xfId="1436"/>
    <cellStyle name="20% - 强调文字颜色 3 203" xfId="1437"/>
    <cellStyle name="40% - 强调文字颜色 4 158" xfId="1438"/>
    <cellStyle name="40% - 强调文字颜色 4 163" xfId="1439"/>
    <cellStyle name="40% - 强调文字颜色 4 208" xfId="1440"/>
    <cellStyle name="40% - 强调文字颜色 4 213" xfId="1441"/>
    <cellStyle name="20% - 强调文字颜色 3 149" xfId="1442"/>
    <cellStyle name="20% - 强调文字颜色 3 154" xfId="1443"/>
    <cellStyle name="20% - 强调文字颜色 3 204" xfId="1444"/>
    <cellStyle name="40% - 强调文字颜色 4 159" xfId="1445"/>
    <cellStyle name="40% - 强调文字颜色 4 164" xfId="1446"/>
    <cellStyle name="40% - 强调文字颜色 4 209" xfId="1447"/>
    <cellStyle name="40% - 强调文字颜色 4 214" xfId="1448"/>
    <cellStyle name="20% - 强调文字颜色 3 15" xfId="1449"/>
    <cellStyle name="20% - 强调文字颜色 3 20" xfId="1450"/>
    <cellStyle name="40% - 强调文字颜色 4 16" xfId="1451"/>
    <cellStyle name="40% - 强调文字颜色 4 21" xfId="1452"/>
    <cellStyle name="20% - 强调文字颜色 3 155" xfId="1453"/>
    <cellStyle name="20% - 强调文字颜色 3 160" xfId="1454"/>
    <cellStyle name="20% - 强调文字颜色 3 205" xfId="1455"/>
    <cellStyle name="20% - 强调文字颜色 3 210" xfId="1456"/>
    <cellStyle name="40% - 强调文字颜色 4 165" xfId="1457"/>
    <cellStyle name="40% - 强调文字颜色 4 170" xfId="1458"/>
    <cellStyle name="40% - 强调文字颜色 4 215" xfId="1459"/>
    <cellStyle name="40% - 强调文字颜色 4 220" xfId="1460"/>
    <cellStyle name="20% - 强调文字颜色 3 156" xfId="1461"/>
    <cellStyle name="20% - 强调文字颜色 3 161" xfId="1462"/>
    <cellStyle name="20% - 强调文字颜色 3 206" xfId="1463"/>
    <cellStyle name="20% - 强调文字颜色 3 211" xfId="1464"/>
    <cellStyle name="40% - 强调文字颜色 4 166" xfId="1465"/>
    <cellStyle name="40% - 强调文字颜色 4 171" xfId="1466"/>
    <cellStyle name="40% - 强调文字颜色 4 216" xfId="1467"/>
    <cellStyle name="40% - 强调文字颜色 4 221" xfId="1468"/>
    <cellStyle name="20% - 强调文字颜色 3 157" xfId="1469"/>
    <cellStyle name="20% - 强调文字颜色 3 162" xfId="1470"/>
    <cellStyle name="20% - 强调文字颜色 3 207" xfId="1471"/>
    <cellStyle name="20% - 强调文字颜色 3 212" xfId="1472"/>
    <cellStyle name="40% - 强调文字颜色 4 167" xfId="1473"/>
    <cellStyle name="40% - 强调文字颜色 4 172" xfId="1474"/>
    <cellStyle name="40% - 强调文字颜色 4 217" xfId="1475"/>
    <cellStyle name="40% - 强调文字颜色 4 222" xfId="1476"/>
    <cellStyle name="20% - 强调文字颜色 3 158" xfId="1477"/>
    <cellStyle name="20% - 强调文字颜色 3 163" xfId="1478"/>
    <cellStyle name="20% - 强调文字颜色 3 208" xfId="1479"/>
    <cellStyle name="20% - 强调文字颜色 3 213" xfId="1480"/>
    <cellStyle name="40% - 强调文字颜色 4 168" xfId="1481"/>
    <cellStyle name="40% - 强调文字颜色 4 173" xfId="1482"/>
    <cellStyle name="40% - 强调文字颜色 4 218" xfId="1483"/>
    <cellStyle name="40% - 强调文字颜色 4 223" xfId="1484"/>
    <cellStyle name="20% - 强调文字颜色 3 159" xfId="1485"/>
    <cellStyle name="20% - 强调文字颜色 3 164" xfId="1486"/>
    <cellStyle name="20% - 强调文字颜色 3 209" xfId="1487"/>
    <cellStyle name="20% - 强调文字颜色 3 214" xfId="1488"/>
    <cellStyle name="40% - 强调文字颜色 4 169" xfId="1489"/>
    <cellStyle name="40% - 强调文字颜色 4 174" xfId="1490"/>
    <cellStyle name="40% - 强调文字颜色 4 219" xfId="1491"/>
    <cellStyle name="40% - 强调文字颜色 4 224" xfId="1492"/>
    <cellStyle name="20% - 强调文字颜色 3 16" xfId="1493"/>
    <cellStyle name="20% - 强调文字颜色 3 21" xfId="1494"/>
    <cellStyle name="40% - 强调文字颜色 4 17" xfId="1495"/>
    <cellStyle name="40% - 强调文字颜色 4 22" xfId="1496"/>
    <cellStyle name="20% - 强调文字颜色 3 165" xfId="1497"/>
    <cellStyle name="20% - 强调文字颜色 3 170" xfId="1498"/>
    <cellStyle name="20% - 强调文字颜色 3 215" xfId="1499"/>
    <cellStyle name="20% - 强调文字颜色 3 220" xfId="1500"/>
    <cellStyle name="40% - 强调文字颜色 4 175" xfId="1501"/>
    <cellStyle name="40% - 强调文字颜色 4 180" xfId="1502"/>
    <cellStyle name="40% - 强调文字颜色 4 225" xfId="1503"/>
    <cellStyle name="40% - 强调文字颜色 4 230" xfId="1504"/>
    <cellStyle name="20% - 强调文字颜色 3 166" xfId="1505"/>
    <cellStyle name="20% - 强调文字颜色 3 171" xfId="1506"/>
    <cellStyle name="20% - 强调文字颜色 3 216" xfId="1507"/>
    <cellStyle name="20% - 强调文字颜色 3 221" xfId="1508"/>
    <cellStyle name="40% - 强调文字颜色 4 176" xfId="1509"/>
    <cellStyle name="40% - 强调文字颜色 4 181" xfId="1510"/>
    <cellStyle name="40% - 强调文字颜色 4 226" xfId="1511"/>
    <cellStyle name="40% - 强调文字颜色 4 231" xfId="1512"/>
    <cellStyle name="20% - 强调文字颜色 3 167" xfId="1513"/>
    <cellStyle name="20% - 强调文字颜色 3 172" xfId="1514"/>
    <cellStyle name="20% - 强调文字颜色 3 217" xfId="1515"/>
    <cellStyle name="20% - 强调文字颜色 3 222" xfId="1516"/>
    <cellStyle name="40% - 强调文字颜色 4 177" xfId="1517"/>
    <cellStyle name="40% - 强调文字颜色 4 182" xfId="1518"/>
    <cellStyle name="40% - 强调文字颜色 4 227" xfId="1519"/>
    <cellStyle name="40% - 强调文字颜色 4 232" xfId="1520"/>
    <cellStyle name="20% - 强调文字颜色 3 168" xfId="1521"/>
    <cellStyle name="20% - 强调文字颜色 3 173" xfId="1522"/>
    <cellStyle name="20% - 强调文字颜色 3 218" xfId="1523"/>
    <cellStyle name="20% - 强调文字颜色 3 223" xfId="1524"/>
    <cellStyle name="40% - 强调文字颜色 4 178" xfId="1525"/>
    <cellStyle name="40% - 强调文字颜色 4 183" xfId="1526"/>
    <cellStyle name="40% - 强调文字颜色 4 228" xfId="1527"/>
    <cellStyle name="40% - 强调文字颜色 4 233" xfId="1528"/>
    <cellStyle name="20% - 强调文字颜色 3 169" xfId="1529"/>
    <cellStyle name="20% - 强调文字颜色 3 174" xfId="1530"/>
    <cellStyle name="20% - 强调文字颜色 3 219" xfId="1531"/>
    <cellStyle name="20% - 强调文字颜色 3 224" xfId="1532"/>
    <cellStyle name="40% - 强调文字颜色 4 179" xfId="1533"/>
    <cellStyle name="40% - 强调文字颜色 4 184" xfId="1534"/>
    <cellStyle name="40% - 强调文字颜色 4 229" xfId="1535"/>
    <cellStyle name="40% - 强调文字颜色 4 234" xfId="1536"/>
    <cellStyle name="20% - 强调文字颜色 3 17" xfId="1537"/>
    <cellStyle name="20% - 强调文字颜色 3 22" xfId="1538"/>
    <cellStyle name="40% - 强调文字颜色 4 18" xfId="1539"/>
    <cellStyle name="40% - 强调文字颜色 4 23" xfId="1540"/>
    <cellStyle name="20% - 强调文字颜色 3 175" xfId="1541"/>
    <cellStyle name="20% - 强调文字颜色 3 180" xfId="1542"/>
    <cellStyle name="20% - 强调文字颜色 3 225" xfId="1543"/>
    <cellStyle name="20% - 强调文字颜色 3 230" xfId="1544"/>
    <cellStyle name="40% - 强调文字颜色 4 185" xfId="1545"/>
    <cellStyle name="40% - 强调文字颜色 4 190" xfId="1546"/>
    <cellStyle name="40% - 强调文字颜色 4 235" xfId="1547"/>
    <cellStyle name="40% - 强调文字颜色 4 240" xfId="1548"/>
    <cellStyle name="20% - 强调文字颜色 3 176" xfId="1549"/>
    <cellStyle name="20% - 强调文字颜色 3 181" xfId="1550"/>
    <cellStyle name="20% - 强调文字颜色 3 226" xfId="1551"/>
    <cellStyle name="20% - 强调文字颜色 3 231" xfId="1552"/>
    <cellStyle name="40% - 强调文字颜色 4 186" xfId="1553"/>
    <cellStyle name="40% - 强调文字颜色 4 191" xfId="1554"/>
    <cellStyle name="40% - 强调文字颜色 4 236" xfId="1555"/>
    <cellStyle name="40% - 强调文字颜色 4 241" xfId="1556"/>
    <cellStyle name="20% - 强调文字颜色 3 177" xfId="1557"/>
    <cellStyle name="20% - 强调文字颜色 3 182" xfId="1558"/>
    <cellStyle name="20% - 强调文字颜色 3 227" xfId="1559"/>
    <cellStyle name="20% - 强调文字颜色 3 232" xfId="1560"/>
    <cellStyle name="40% - 强调文字颜色 4 187" xfId="1561"/>
    <cellStyle name="40% - 强调文字颜色 4 192" xfId="1562"/>
    <cellStyle name="40% - 强调文字颜色 4 237" xfId="1563"/>
    <cellStyle name="40% - 强调文字颜色 4 242" xfId="1564"/>
    <cellStyle name="20% - 强调文字颜色 3 178" xfId="1565"/>
    <cellStyle name="20% - 强调文字颜色 3 183" xfId="1566"/>
    <cellStyle name="20% - 强调文字颜色 3 228" xfId="1567"/>
    <cellStyle name="20% - 强调文字颜色 3 233" xfId="1568"/>
    <cellStyle name="40% - 强调文字颜色 4 188" xfId="1569"/>
    <cellStyle name="40% - 强调文字颜色 4 193" xfId="1570"/>
    <cellStyle name="40% - 强调文字颜色 4 238" xfId="1571"/>
    <cellStyle name="40% - 强调文字颜色 4 243" xfId="1572"/>
    <cellStyle name="20% - 强调文字颜色 3 179" xfId="1573"/>
    <cellStyle name="20% - 强调文字颜色 3 184" xfId="1574"/>
    <cellStyle name="20% - 强调文字颜色 3 229" xfId="1575"/>
    <cellStyle name="20% - 强调文字颜色 3 234" xfId="1576"/>
    <cellStyle name="40% - 强调文字颜色 4 189" xfId="1577"/>
    <cellStyle name="40% - 强调文字颜色 4 194" xfId="1578"/>
    <cellStyle name="40% - 强调文字颜色 4 239" xfId="1579"/>
    <cellStyle name="40% - 强调文字颜色 4 244" xfId="1580"/>
    <cellStyle name="20% - 强调文字颜色 3 18" xfId="1581"/>
    <cellStyle name="20% - 强调文字颜色 3 23" xfId="1582"/>
    <cellStyle name="40% - 强调文字颜色 4 19" xfId="1583"/>
    <cellStyle name="40% - 强调文字颜色 4 24" xfId="1584"/>
    <cellStyle name="20% - 强调文字颜色 3 185" xfId="1585"/>
    <cellStyle name="20% - 强调文字颜色 3 190" xfId="1586"/>
    <cellStyle name="20% - 强调文字颜色 3 235" xfId="1587"/>
    <cellStyle name="20% - 强调文字颜色 3 240" xfId="1588"/>
    <cellStyle name="40% - 强调文字颜色 4 195" xfId="1589"/>
    <cellStyle name="40% - 强调文字颜色 4 245" xfId="1590"/>
    <cellStyle name="40% - 强调文字颜色 4 250" xfId="1591"/>
    <cellStyle name="20% - 强调文字颜色 3 186" xfId="1592"/>
    <cellStyle name="20% - 强调文字颜色 3 191" xfId="1593"/>
    <cellStyle name="20% - 强调文字颜色 3 236" xfId="1594"/>
    <cellStyle name="20% - 强调文字颜色 3 241" xfId="1595"/>
    <cellStyle name="40% - 强调文字颜色 4 196" xfId="1596"/>
    <cellStyle name="40% - 强调文字颜色 4 246" xfId="1597"/>
    <cellStyle name="40% - 强调文字颜色 4 251" xfId="1598"/>
    <cellStyle name="20% - 强调文字颜色 3 187" xfId="1599"/>
    <cellStyle name="20% - 强调文字颜色 3 192" xfId="1600"/>
    <cellStyle name="20% - 强调文字颜色 3 237" xfId="1601"/>
    <cellStyle name="20% - 强调文字颜色 3 242" xfId="1602"/>
    <cellStyle name="40% - 强调文字颜色 4 197" xfId="1603"/>
    <cellStyle name="40% - 强调文字颜色 4 247" xfId="1604"/>
    <cellStyle name="40% - 强调文字颜色 4 252" xfId="1605"/>
    <cellStyle name="20% - 强调文字颜色 3 188" xfId="1606"/>
    <cellStyle name="20% - 强调文字颜色 3 193" xfId="1607"/>
    <cellStyle name="20% - 强调文字颜色 3 238" xfId="1608"/>
    <cellStyle name="20% - 强调文字颜色 3 243" xfId="1609"/>
    <cellStyle name="40% - 强调文字颜色 4 198" xfId="1610"/>
    <cellStyle name="40% - 强调文字颜色 4 248" xfId="1611"/>
    <cellStyle name="40% - 强调文字颜色 4 253" xfId="1612"/>
    <cellStyle name="20% - 强调文字颜色 3 189" xfId="1613"/>
    <cellStyle name="20% - 强调文字颜色 3 194" xfId="1614"/>
    <cellStyle name="20% - 强调文字颜色 3 239" xfId="1615"/>
    <cellStyle name="20% - 强调文字颜色 3 244" xfId="1616"/>
    <cellStyle name="40% - 强调文字颜色 4 199" xfId="1617"/>
    <cellStyle name="40% - 强调文字颜色 4 249" xfId="1618"/>
    <cellStyle name="40% - 强调文字颜色 4 254" xfId="1619"/>
    <cellStyle name="20% - 强调文字颜色 3 19" xfId="1620"/>
    <cellStyle name="20% - 强调文字颜色 3 24" xfId="1621"/>
    <cellStyle name="40% - 强调文字颜色 4 25" xfId="1622"/>
    <cellStyle name="40% - 强调文字颜色 4 30" xfId="1623"/>
    <cellStyle name="20% - 强调文字颜色 3 195" xfId="1624"/>
    <cellStyle name="20% - 强调文字颜色 3 245" xfId="1625"/>
    <cellStyle name="20% - 强调文字颜色 3 250" xfId="1626"/>
    <cellStyle name="40% - 强调文字颜色 4 255" xfId="1627"/>
    <cellStyle name="40% - 强调文字颜色 4 260" xfId="1628"/>
    <cellStyle name="20% - 强调文字颜色 3 196" xfId="1629"/>
    <cellStyle name="20% - 强调文字颜色 3 246" xfId="1630"/>
    <cellStyle name="20% - 强调文字颜色 3 251" xfId="1631"/>
    <cellStyle name="40% - 强调文字颜色 4 256" xfId="1632"/>
    <cellStyle name="40% - 强调文字颜色 4 261" xfId="1633"/>
    <cellStyle name="20% - 强调文字颜色 3 197" xfId="1634"/>
    <cellStyle name="20% - 强调文字颜色 3 247" xfId="1635"/>
    <cellStyle name="20% - 强调文字颜色 3 252" xfId="1636"/>
    <cellStyle name="40% - 强调文字颜色 4 257" xfId="1637"/>
    <cellStyle name="40% - 强调文字颜色 4 262" xfId="1638"/>
    <cellStyle name="20% - 强调文字颜色 3 198" xfId="1639"/>
    <cellStyle name="20% - 强调文字颜色 3 248" xfId="1640"/>
    <cellStyle name="20% - 强调文字颜色 3 253" xfId="1641"/>
    <cellStyle name="40% - 强调文字颜色 4 258" xfId="1642"/>
    <cellStyle name="40% - 强调文字颜色 4 263" xfId="1643"/>
    <cellStyle name="20% - 强调文字颜色 3 199" xfId="1644"/>
    <cellStyle name="20% - 强调文字颜色 3 249" xfId="1645"/>
    <cellStyle name="20% - 强调文字颜色 3 254" xfId="1646"/>
    <cellStyle name="40% - 强调文字颜色 4 259" xfId="1647"/>
    <cellStyle name="40% - 强调文字颜色 4 264" xfId="1648"/>
    <cellStyle name="20% - 强调文字颜色 3 2" xfId="1649"/>
    <cellStyle name="20% - 强调文字颜色 3 25" xfId="1650"/>
    <cellStyle name="20% - 强调文字颜色 3 30" xfId="1651"/>
    <cellStyle name="40% - 强调文字颜色 4 26" xfId="1652"/>
    <cellStyle name="40% - 强调文字颜色 4 31" xfId="1653"/>
    <cellStyle name="20% - 强调文字颜色 3 255" xfId="1654"/>
    <cellStyle name="20% - 强调文字颜色 3 260" xfId="1655"/>
    <cellStyle name="40% - 强调文字颜色 4 265" xfId="1656"/>
    <cellStyle name="40% - 强调文字颜色 4 270" xfId="1657"/>
    <cellStyle name="20% - 强调文字颜色 3 256" xfId="1658"/>
    <cellStyle name="20% - 强调文字颜色 3 261" xfId="1659"/>
    <cellStyle name="40% - 强调文字颜色 4 266" xfId="1660"/>
    <cellStyle name="40% - 强调文字颜色 4 271" xfId="1661"/>
    <cellStyle name="20% - 强调文字颜色 3 257" xfId="1662"/>
    <cellStyle name="20% - 强调文字颜色 3 262" xfId="1663"/>
    <cellStyle name="40% - 强调文字颜色 4 267" xfId="1664"/>
    <cellStyle name="40% - 强调文字颜色 4 272" xfId="1665"/>
    <cellStyle name="20% - 强调文字颜色 3 258" xfId="1666"/>
    <cellStyle name="20% - 强调文字颜色 3 263" xfId="1667"/>
    <cellStyle name="40% - 强调文字颜色 4 268" xfId="1668"/>
    <cellStyle name="40% - 强调文字颜色 4 273" xfId="1669"/>
    <cellStyle name="20% - 强调文字颜色 3 259" xfId="1670"/>
    <cellStyle name="20% - 强调文字颜色 3 264" xfId="1671"/>
    <cellStyle name="40% - 强调文字颜色 4 269" xfId="1672"/>
    <cellStyle name="40% - 强调文字颜色 4 274" xfId="1673"/>
    <cellStyle name="20% - 强调文字颜色 3 26" xfId="1674"/>
    <cellStyle name="20% - 强调文字颜色 3 31" xfId="1675"/>
    <cellStyle name="40% - 强调文字颜色 4 27" xfId="1676"/>
    <cellStyle name="40% - 强调文字颜色 4 32" xfId="1677"/>
    <cellStyle name="20% - 强调文字颜色 3 265" xfId="1678"/>
    <cellStyle name="20% - 强调文字颜色 3 270" xfId="1679"/>
    <cellStyle name="40% - 强调文字颜色 4 275" xfId="1680"/>
    <cellStyle name="20% - 强调文字颜色 3 266" xfId="1681"/>
    <cellStyle name="20% - 强调文字颜色 3 271" xfId="1682"/>
    <cellStyle name="40% - 强调文字颜色 4 276" xfId="1683"/>
    <cellStyle name="20% - 强调文字颜色 3 267" xfId="1684"/>
    <cellStyle name="20% - 强调文字颜色 3 272" xfId="1685"/>
    <cellStyle name="40% - 强调文字颜色 4 277" xfId="1686"/>
    <cellStyle name="20% - 强调文字颜色 3 268" xfId="1687"/>
    <cellStyle name="20% - 强调文字颜色 3 273" xfId="1688"/>
    <cellStyle name="20% - 强调文字颜色 3 269" xfId="1689"/>
    <cellStyle name="20% - 强调文字颜色 3 274" xfId="1690"/>
    <cellStyle name="20% - 强调文字颜色 3 27" xfId="1691"/>
    <cellStyle name="20% - 强调文字颜色 3 32" xfId="1692"/>
    <cellStyle name="40% - 强调文字颜色 4 28" xfId="1693"/>
    <cellStyle name="40% - 强调文字颜色 4 33" xfId="1694"/>
    <cellStyle name="20% - 强调文字颜色 3 275" xfId="1695"/>
    <cellStyle name="20% - 强调文字颜色 3 276" xfId="1696"/>
    <cellStyle name="20% - 强调文字颜色 3 277" xfId="1697"/>
    <cellStyle name="20% - 强调文字颜色 3 28" xfId="1698"/>
    <cellStyle name="20% - 强调文字颜色 3 33" xfId="1699"/>
    <cellStyle name="40% - 强调文字颜色 4 29" xfId="1700"/>
    <cellStyle name="40% - 强调文字颜色 4 34" xfId="1701"/>
    <cellStyle name="20% - 强调文字颜色 3 29" xfId="1702"/>
    <cellStyle name="20% - 强调文字颜色 3 34" xfId="1703"/>
    <cellStyle name="40% - 强调文字颜色 4 35" xfId="1704"/>
    <cellStyle name="40% - 强调文字颜色 4 40" xfId="1705"/>
    <cellStyle name="20% - 强调文字颜色 3 3" xfId="1706"/>
    <cellStyle name="20% - 强调文字颜色 3 35" xfId="1707"/>
    <cellStyle name="20% - 强调文字颜色 3 40" xfId="1708"/>
    <cellStyle name="40% - 强调文字颜色 4 36" xfId="1709"/>
    <cellStyle name="40% - 强调文字颜色 4 41" xfId="1710"/>
    <cellStyle name="20% - 强调文字颜色 3 36" xfId="1711"/>
    <cellStyle name="20% - 强调文字颜色 3 41" xfId="1712"/>
    <cellStyle name="40% - 强调文字颜色 4 37" xfId="1713"/>
    <cellStyle name="40% - 强调文字颜色 4 42" xfId="1714"/>
    <cellStyle name="20% - 强调文字颜色 3 37" xfId="1715"/>
    <cellStyle name="20% - 强调文字颜色 3 42" xfId="1716"/>
    <cellStyle name="40% - 强调文字颜色 4 38" xfId="1717"/>
    <cellStyle name="40% - 强调文字颜色 4 43" xfId="1718"/>
    <cellStyle name="20% - 强调文字颜色 3 38" xfId="1719"/>
    <cellStyle name="20% - 强调文字颜色 3 43" xfId="1720"/>
    <cellStyle name="40% - 强调文字颜色 4 39" xfId="1721"/>
    <cellStyle name="40% - 强调文字颜色 4 44" xfId="1722"/>
    <cellStyle name="20% - 强调文字颜色 3 39" xfId="1723"/>
    <cellStyle name="20% - 强调文字颜色 3 44" xfId="1724"/>
    <cellStyle name="40% - 强调文字颜色 4 45" xfId="1725"/>
    <cellStyle name="40% - 强调文字颜色 4 50" xfId="1726"/>
    <cellStyle name="20% - 强调文字颜色 3 4" xfId="1727"/>
    <cellStyle name="20% - 强调文字颜色 3 45" xfId="1728"/>
    <cellStyle name="20% - 强调文字颜色 3 50" xfId="1729"/>
    <cellStyle name="40% - 强调文字颜色 4 46" xfId="1730"/>
    <cellStyle name="40% - 强调文字颜色 4 51" xfId="1731"/>
    <cellStyle name="20% - 强调文字颜色 3 46" xfId="1732"/>
    <cellStyle name="20% - 强调文字颜色 3 51" xfId="1733"/>
    <cellStyle name="40% - 强调文字颜色 4 47" xfId="1734"/>
    <cellStyle name="40% - 强调文字颜色 4 52" xfId="1735"/>
    <cellStyle name="20% - 强调文字颜色 3 47" xfId="1736"/>
    <cellStyle name="20% - 强调文字颜色 3 52" xfId="1737"/>
    <cellStyle name="40% - 强调文字颜色 4 48" xfId="1738"/>
    <cellStyle name="40% - 强调文字颜色 4 53" xfId="1739"/>
    <cellStyle name="20% - 强调文字颜色 3 48" xfId="1740"/>
    <cellStyle name="20% - 强调文字颜色 3 53" xfId="1741"/>
    <cellStyle name="40% - 强调文字颜色 4 49" xfId="1742"/>
    <cellStyle name="40% - 强调文字颜色 4 54" xfId="1743"/>
    <cellStyle name="20% - 强调文字颜色 3 49" xfId="1744"/>
    <cellStyle name="20% - 强调文字颜色 3 54" xfId="1745"/>
    <cellStyle name="40% - 强调文字颜色 4 55" xfId="1746"/>
    <cellStyle name="40% - 强调文字颜色 4 60" xfId="1747"/>
    <cellStyle name="20% - 强调文字颜色 3 5" xfId="1748"/>
    <cellStyle name="20% - 强调文字颜色 3 55" xfId="1749"/>
    <cellStyle name="20% - 强调文字颜色 3 60" xfId="1750"/>
    <cellStyle name="40% - 强调文字颜色 4 56" xfId="1751"/>
    <cellStyle name="40% - 强调文字颜色 4 61" xfId="1752"/>
    <cellStyle name="20% - 强调文字颜色 3 56" xfId="1753"/>
    <cellStyle name="20% - 强调文字颜色 3 61" xfId="1754"/>
    <cellStyle name="40% - 强调文字颜色 4 57" xfId="1755"/>
    <cellStyle name="40% - 强调文字颜色 4 62" xfId="1756"/>
    <cellStyle name="20% - 强调文字颜色 3 57" xfId="1757"/>
    <cellStyle name="20% - 强调文字颜色 3 62" xfId="1758"/>
    <cellStyle name="40% - 强调文字颜色 4 58" xfId="1759"/>
    <cellStyle name="40% - 强调文字颜色 4 63" xfId="1760"/>
    <cellStyle name="20% - 强调文字颜色 3 58" xfId="1761"/>
    <cellStyle name="20% - 强调文字颜色 3 63" xfId="1762"/>
    <cellStyle name="40% - 强调文字颜色 4 59" xfId="1763"/>
    <cellStyle name="40% - 强调文字颜色 4 64" xfId="1764"/>
    <cellStyle name="20% - 强调文字颜色 3 59" xfId="1765"/>
    <cellStyle name="20% - 强调文字颜色 3 64" xfId="1766"/>
    <cellStyle name="40% - 强调文字颜色 4 65" xfId="1767"/>
    <cellStyle name="40% - 强调文字颜色 4 70" xfId="1768"/>
    <cellStyle name="20% - 强调文字颜色 3 6" xfId="1769"/>
    <cellStyle name="20% - 强调文字颜色 3 65" xfId="1770"/>
    <cellStyle name="20% - 强调文字颜色 3 70" xfId="1771"/>
    <cellStyle name="40% - 强调文字颜色 4 66" xfId="1772"/>
    <cellStyle name="40% - 强调文字颜色 4 71" xfId="1773"/>
    <cellStyle name="20% - 强调文字颜色 3 66" xfId="1774"/>
    <cellStyle name="20% - 强调文字颜色 3 71" xfId="1775"/>
    <cellStyle name="40% - 强调文字颜色 4 67" xfId="1776"/>
    <cellStyle name="40% - 强调文字颜色 4 72" xfId="1777"/>
    <cellStyle name="20% - 强调文字颜色 3 67" xfId="1778"/>
    <cellStyle name="20% - 强调文字颜色 3 72" xfId="1779"/>
    <cellStyle name="40% - 强调文字颜色 4 68" xfId="1780"/>
    <cellStyle name="40% - 强调文字颜色 4 73" xfId="1781"/>
    <cellStyle name="20% - 强调文字颜色 3 68" xfId="1782"/>
    <cellStyle name="20% - 强调文字颜色 3 73" xfId="1783"/>
    <cellStyle name="40% - 强调文字颜色 4 69" xfId="1784"/>
    <cellStyle name="40% - 强调文字颜色 4 74" xfId="1785"/>
    <cellStyle name="20% - 强调文字颜色 3 69" xfId="1786"/>
    <cellStyle name="20% - 强调文字颜色 3 74" xfId="1787"/>
    <cellStyle name="40% - 强调文字颜色 4 75" xfId="1788"/>
    <cellStyle name="40% - 强调文字颜色 4 80" xfId="1789"/>
    <cellStyle name="20% - 强调文字颜色 3 7" xfId="1790"/>
    <cellStyle name="20% - 强调文字颜色 3 75" xfId="1791"/>
    <cellStyle name="20% - 强调文字颜色 3 80" xfId="1792"/>
    <cellStyle name="40% - 强调文字颜色 4 76" xfId="1793"/>
    <cellStyle name="40% - 强调文字颜色 4 81" xfId="1794"/>
    <cellStyle name="20% - 强调文字颜色 3 76" xfId="1795"/>
    <cellStyle name="20% - 强调文字颜色 3 81" xfId="1796"/>
    <cellStyle name="40% - 强调文字颜色 4 77" xfId="1797"/>
    <cellStyle name="40% - 强调文字颜色 4 82" xfId="1798"/>
    <cellStyle name="20% - 强调文字颜色 3 77" xfId="1799"/>
    <cellStyle name="20% - 强调文字颜色 3 82" xfId="1800"/>
    <cellStyle name="40% - 强调文字颜色 4 78" xfId="1801"/>
    <cellStyle name="40% - 强调文字颜色 4 83" xfId="1802"/>
    <cellStyle name="20% - 强调文字颜色 3 78" xfId="1803"/>
    <cellStyle name="20% - 强调文字颜色 3 83" xfId="1804"/>
    <cellStyle name="40% - 强调文字颜色 4 79" xfId="1805"/>
    <cellStyle name="40% - 强调文字颜色 4 84" xfId="1806"/>
    <cellStyle name="20% - 强调文字颜色 3 79" xfId="1807"/>
    <cellStyle name="20% - 强调文字颜色 3 84" xfId="1808"/>
    <cellStyle name="40% - 强调文字颜色 4 85" xfId="1809"/>
    <cellStyle name="40% - 强调文字颜色 4 90" xfId="1810"/>
    <cellStyle name="20% - 强调文字颜色 3 8" xfId="1811"/>
    <cellStyle name="20% - 强调文字颜色 3 85" xfId="1812"/>
    <cellStyle name="20% - 强调文字颜色 3 90" xfId="1813"/>
    <cellStyle name="40% - 强调文字颜色 4 86" xfId="1814"/>
    <cellStyle name="40% - 强调文字颜色 4 91" xfId="1815"/>
    <cellStyle name="20% - 强调文字颜色 3 86" xfId="1816"/>
    <cellStyle name="20% - 强调文字颜色 3 91" xfId="1817"/>
    <cellStyle name="40% - 强调文字颜色 4 87" xfId="1818"/>
    <cellStyle name="40% - 强调文字颜色 4 92" xfId="1819"/>
    <cellStyle name="20% - 强调文字颜色 3 87" xfId="1820"/>
    <cellStyle name="20% - 强调文字颜色 3 92" xfId="1821"/>
    <cellStyle name="40% - 强调文字颜色 4 88" xfId="1822"/>
    <cellStyle name="40% - 强调文字颜色 4 93" xfId="1823"/>
    <cellStyle name="20% - 强调文字颜色 3 88" xfId="1824"/>
    <cellStyle name="20% - 强调文字颜色 3 93" xfId="1825"/>
    <cellStyle name="40% - 强调文字颜色 4 89" xfId="1826"/>
    <cellStyle name="40% - 强调文字颜色 4 94" xfId="1827"/>
    <cellStyle name="20% - 强调文字颜色 3 89" xfId="1828"/>
    <cellStyle name="20% - 强调文字颜色 3 94" xfId="1829"/>
    <cellStyle name="40% - 强调文字颜色 4 95" xfId="1830"/>
    <cellStyle name="20% - 强调文字颜色 3 9" xfId="1831"/>
    <cellStyle name="20% - 强调文字颜色 3 95" xfId="1832"/>
    <cellStyle name="40% - 强调文字颜色 2 100" xfId="1833"/>
    <cellStyle name="40% - 强调文字颜色 4 96" xfId="1834"/>
    <cellStyle name="20% - 强调文字颜色 3 96" xfId="1835"/>
    <cellStyle name="40% - 强调文字颜色 2 101" xfId="1836"/>
    <cellStyle name="40% - 强调文字颜色 4 97" xfId="1837"/>
    <cellStyle name="20% - 强调文字颜色 3 97" xfId="1838"/>
    <cellStyle name="40% - 强调文字颜色 2 102" xfId="1839"/>
    <cellStyle name="40% - 强调文字颜色 4 98" xfId="1840"/>
    <cellStyle name="20% - 强调文字颜色 3 98" xfId="1841"/>
    <cellStyle name="40% - 强调文字颜色 2 103" xfId="1842"/>
    <cellStyle name="40% - 强调文字颜色 4 99" xfId="1843"/>
    <cellStyle name="20% - 强调文字颜色 3 99" xfId="1844"/>
    <cellStyle name="40% - 强调文字颜色 2 104" xfId="1845"/>
    <cellStyle name="20% - 强调文字颜色 4 10" xfId="1846"/>
    <cellStyle name="40% - 强调文字颜色 5 11" xfId="1847"/>
    <cellStyle name="20% - 强调文字颜色 4 100" xfId="1848"/>
    <cellStyle name="40% - 强调文字颜色 5 105" xfId="1849"/>
    <cellStyle name="40% - 强调文字颜色 5 110" xfId="1850"/>
    <cellStyle name="20% - 强调文字颜色 4 101" xfId="1851"/>
    <cellStyle name="40% - 强调文字颜色 5 106" xfId="1852"/>
    <cellStyle name="40% - 强调文字颜色 5 111" xfId="1853"/>
    <cellStyle name="20% - 强调文字颜色 4 102" xfId="1854"/>
    <cellStyle name="40% - 强调文字颜色 5 107" xfId="1855"/>
    <cellStyle name="40% - 强调文字颜色 5 112" xfId="1856"/>
    <cellStyle name="20% - 强调文字颜色 4 103" xfId="1857"/>
    <cellStyle name="40% - 强调文字颜色 5 108" xfId="1858"/>
    <cellStyle name="40% - 强调文字颜色 5 113" xfId="1859"/>
    <cellStyle name="20% - 强调文字颜色 4 104" xfId="1860"/>
    <cellStyle name="40% - 强调文字颜色 5 109" xfId="1861"/>
    <cellStyle name="40% - 强调文字颜色 5 114" xfId="1862"/>
    <cellStyle name="20% - 强调文字颜色 4 105" xfId="1863"/>
    <cellStyle name="20% - 强调文字颜色 4 110" xfId="1864"/>
    <cellStyle name="40% - 强调文字颜色 5 115" xfId="1865"/>
    <cellStyle name="40% - 强调文字颜色 5 120" xfId="1866"/>
    <cellStyle name="20% - 强调文字颜色 4 106" xfId="1867"/>
    <cellStyle name="20% - 强调文字颜色 4 111" xfId="1868"/>
    <cellStyle name="40% - 强调文字颜色 5 116" xfId="1869"/>
    <cellStyle name="40% - 强调文字颜色 5 121" xfId="1870"/>
    <cellStyle name="20% - 强调文字颜色 4 107" xfId="1871"/>
    <cellStyle name="20% - 强调文字颜色 4 112" xfId="1872"/>
    <cellStyle name="40% - 强调文字颜色 5 117" xfId="1873"/>
    <cellStyle name="40% - 强调文字颜色 5 122" xfId="1874"/>
    <cellStyle name="20% - 强调文字颜色 4 11" xfId="1875"/>
    <cellStyle name="40% - 强调文字颜色 5 12" xfId="1876"/>
    <cellStyle name="20% - 强调文字颜色 4 119" xfId="1877"/>
    <cellStyle name="20% - 强调文字颜色 4 124" xfId="1878"/>
    <cellStyle name="40% - 强调文字颜色 5 129" xfId="1879"/>
    <cellStyle name="40% - 强调文字颜色 5 134" xfId="1880"/>
    <cellStyle name="20% - 强调文字颜色 4 12" xfId="1881"/>
    <cellStyle name="40% - 强调文字颜色 5 13" xfId="1882"/>
    <cellStyle name="20% - 强调文字颜色 4 125" xfId="1883"/>
    <cellStyle name="20% - 强调文字颜色 4 130" xfId="1884"/>
    <cellStyle name="40% - 强调文字颜色 5 135" xfId="1885"/>
    <cellStyle name="40% - 强调文字颜色 5 140" xfId="1886"/>
    <cellStyle name="20% - 强调文字颜色 4 126" xfId="1887"/>
    <cellStyle name="20% - 强调文字颜色 4 131" xfId="1888"/>
    <cellStyle name="40% - 强调文字颜色 5 136" xfId="1889"/>
    <cellStyle name="40% - 强调文字颜色 5 141" xfId="1890"/>
    <cellStyle name="20% - 强调文字颜色 4 127" xfId="1891"/>
    <cellStyle name="20% - 强调文字颜色 4 132" xfId="1892"/>
    <cellStyle name="40% - 强调文字颜色 5 137" xfId="1893"/>
    <cellStyle name="40% - 强调文字颜色 5 142" xfId="1894"/>
    <cellStyle name="20% - 强调文字颜色 4 128" xfId="1895"/>
    <cellStyle name="20% - 强调文字颜色 4 133" xfId="1896"/>
    <cellStyle name="40% - 强调文字颜色 5 138" xfId="1897"/>
    <cellStyle name="40% - 强调文字颜色 5 143" xfId="1898"/>
    <cellStyle name="20% - 强调文字颜色 4 129" xfId="1899"/>
    <cellStyle name="20% - 强调文字颜色 4 134" xfId="1900"/>
    <cellStyle name="40% - 强调文字颜色 5 139" xfId="1901"/>
    <cellStyle name="40% - 强调文字颜色 5 144" xfId="1902"/>
    <cellStyle name="20% - 强调文字颜色 4 13" xfId="1903"/>
    <cellStyle name="40% - 强调文字颜色 5 14" xfId="1904"/>
    <cellStyle name="20% - 强调文字颜色 4 135" xfId="1905"/>
    <cellStyle name="20% - 强调文字颜色 4 140" xfId="1906"/>
    <cellStyle name="40% - 强调文字颜色 5 145" xfId="1907"/>
    <cellStyle name="40% - 强调文字颜色 5 150" xfId="1908"/>
    <cellStyle name="40% - 强调文字颜色 5 200" xfId="1909"/>
    <cellStyle name="20% - 强调文字颜色 4 136" xfId="1910"/>
    <cellStyle name="20% - 强调文字颜色 4 141" xfId="1911"/>
    <cellStyle name="40% - 强调文字颜色 5 146" xfId="1912"/>
    <cellStyle name="40% - 强调文字颜色 5 151" xfId="1913"/>
    <cellStyle name="40% - 强调文字颜色 5 201" xfId="1914"/>
    <cellStyle name="20% - 强调文字颜色 4 137" xfId="1915"/>
    <cellStyle name="20% - 强调文字颜色 4 142" xfId="1916"/>
    <cellStyle name="40% - 强调文字颜色 5 147" xfId="1917"/>
    <cellStyle name="40% - 强调文字颜色 5 152" xfId="1918"/>
    <cellStyle name="40% - 强调文字颜色 5 202" xfId="1919"/>
    <cellStyle name="20% - 强调文字颜色 4 138" xfId="1920"/>
    <cellStyle name="20% - 强调文字颜色 4 143" xfId="1921"/>
    <cellStyle name="40% - 强调文字颜色 5 148" xfId="1922"/>
    <cellStyle name="40% - 强调文字颜色 5 153" xfId="1923"/>
    <cellStyle name="40% - 强调文字颜色 5 203" xfId="1924"/>
    <cellStyle name="20% - 强调文字颜色 4 139" xfId="1925"/>
    <cellStyle name="20% - 强调文字颜色 4 144" xfId="1926"/>
    <cellStyle name="40% - 强调文字颜色 5 149" xfId="1927"/>
    <cellStyle name="40% - 强调文字颜色 5 154" xfId="1928"/>
    <cellStyle name="40% - 强调文字颜色 5 204" xfId="1929"/>
    <cellStyle name="20% - 强调文字颜色 4 14" xfId="1930"/>
    <cellStyle name="40% - 强调文字颜色 5 15" xfId="1931"/>
    <cellStyle name="40% - 强调文字颜色 5 20" xfId="1932"/>
    <cellStyle name="20% - 强调文字颜色 4 145" xfId="1933"/>
    <cellStyle name="20% - 强调文字颜色 4 150" xfId="1934"/>
    <cellStyle name="20% - 强调文字颜色 4 200" xfId="1935"/>
    <cellStyle name="40% - 强调文字颜色 5 155" xfId="1936"/>
    <cellStyle name="40% - 强调文字颜色 5 160" xfId="1937"/>
    <cellStyle name="40% - 强调文字颜色 5 205" xfId="1938"/>
    <cellStyle name="40% - 强调文字颜色 5 210" xfId="1939"/>
    <cellStyle name="20% - 强调文字颜色 4 146" xfId="1940"/>
    <cellStyle name="20% - 强调文字颜色 4 151" xfId="1941"/>
    <cellStyle name="20% - 强调文字颜色 4 201" xfId="1942"/>
    <cellStyle name="40% - 强调文字颜色 5 156" xfId="1943"/>
    <cellStyle name="40% - 强调文字颜色 5 161" xfId="1944"/>
    <cellStyle name="40% - 强调文字颜色 5 206" xfId="1945"/>
    <cellStyle name="40% - 强调文字颜色 5 211" xfId="1946"/>
    <cellStyle name="20% - 强调文字颜色 4 147" xfId="1947"/>
    <cellStyle name="20% - 强调文字颜色 4 152" xfId="1948"/>
    <cellStyle name="20% - 强调文字颜色 4 202" xfId="1949"/>
    <cellStyle name="40% - 强调文字颜色 5 157" xfId="1950"/>
    <cellStyle name="40% - 强调文字颜色 5 162" xfId="1951"/>
    <cellStyle name="40% - 强调文字颜色 5 207" xfId="1952"/>
    <cellStyle name="40% - 强调文字颜色 5 212" xfId="1953"/>
    <cellStyle name="20% - 强调文字颜色 4 148" xfId="1954"/>
    <cellStyle name="20% - 强调文字颜色 4 153" xfId="1955"/>
    <cellStyle name="20% - 强调文字颜色 4 203" xfId="1956"/>
    <cellStyle name="40% - 强调文字颜色 5 158" xfId="1957"/>
    <cellStyle name="40% - 强调文字颜色 5 163" xfId="1958"/>
    <cellStyle name="40% - 强调文字颜色 5 208" xfId="1959"/>
    <cellStyle name="40% - 强调文字颜色 5 213" xfId="1960"/>
    <cellStyle name="20% - 强调文字颜色 4 149" xfId="1961"/>
    <cellStyle name="20% - 强调文字颜色 4 154" xfId="1962"/>
    <cellStyle name="20% - 强调文字颜色 4 204" xfId="1963"/>
    <cellStyle name="40% - 强调文字颜色 5 159" xfId="1964"/>
    <cellStyle name="40% - 强调文字颜色 5 164" xfId="1965"/>
    <cellStyle name="40% - 强调文字颜色 5 209" xfId="1966"/>
    <cellStyle name="40% - 强调文字颜色 5 214" xfId="1967"/>
    <cellStyle name="20% - 强调文字颜色 4 15" xfId="1968"/>
    <cellStyle name="20% - 强调文字颜色 4 20" xfId="1969"/>
    <cellStyle name="40% - 强调文字颜色 5 16" xfId="1970"/>
    <cellStyle name="40% - 强调文字颜色 5 21" xfId="1971"/>
    <cellStyle name="20% - 强调文字颜色 4 155" xfId="1972"/>
    <cellStyle name="20% - 强调文字颜色 4 160" xfId="1973"/>
    <cellStyle name="20% - 强调文字颜色 4 205" xfId="1974"/>
    <cellStyle name="20% - 强调文字颜色 4 210" xfId="1975"/>
    <cellStyle name="40% - 强调文字颜色 5 165" xfId="1976"/>
    <cellStyle name="40% - 强调文字颜色 5 170" xfId="1977"/>
    <cellStyle name="40% - 强调文字颜色 5 215" xfId="1978"/>
    <cellStyle name="40% - 强调文字颜色 5 220" xfId="1979"/>
    <cellStyle name="20% - 强调文字颜色 4 156" xfId="1980"/>
    <cellStyle name="20% - 强调文字颜色 4 161" xfId="1981"/>
    <cellStyle name="20% - 强调文字颜色 4 206" xfId="1982"/>
    <cellStyle name="20% - 强调文字颜色 4 211" xfId="1983"/>
    <cellStyle name="40% - 强调文字颜色 5 166" xfId="1984"/>
    <cellStyle name="40% - 强调文字颜色 5 171" xfId="1985"/>
    <cellStyle name="40% - 强调文字颜色 5 216" xfId="1986"/>
    <cellStyle name="40% - 强调文字颜色 5 221" xfId="1987"/>
    <cellStyle name="20% - 强调文字颜色 4 157" xfId="1988"/>
    <cellStyle name="20% - 强调文字颜色 4 162" xfId="1989"/>
    <cellStyle name="20% - 强调文字颜色 4 207" xfId="1990"/>
    <cellStyle name="20% - 强调文字颜色 4 212" xfId="1991"/>
    <cellStyle name="40% - 强调文字颜色 5 167" xfId="1992"/>
    <cellStyle name="40% - 强调文字颜色 5 172" xfId="1993"/>
    <cellStyle name="40% - 强调文字颜色 5 217" xfId="1994"/>
    <cellStyle name="40% - 强调文字颜色 5 222" xfId="1995"/>
    <cellStyle name="20% - 强调文字颜色 4 158" xfId="1996"/>
    <cellStyle name="20% - 强调文字颜色 4 163" xfId="1997"/>
    <cellStyle name="20% - 强调文字颜色 4 208" xfId="1998"/>
    <cellStyle name="20% - 强调文字颜色 4 213" xfId="1999"/>
    <cellStyle name="40% - 强调文字颜色 5 168" xfId="2000"/>
    <cellStyle name="40% - 强调文字颜色 5 173" xfId="2001"/>
    <cellStyle name="40% - 强调文字颜色 5 218" xfId="2002"/>
    <cellStyle name="40% - 强调文字颜色 5 223" xfId="2003"/>
    <cellStyle name="20% - 强调文字颜色 4 159" xfId="2004"/>
    <cellStyle name="20% - 强调文字颜色 4 164" xfId="2005"/>
    <cellStyle name="20% - 强调文字颜色 4 209" xfId="2006"/>
    <cellStyle name="20% - 强调文字颜色 4 214" xfId="2007"/>
    <cellStyle name="40% - 强调文字颜色 5 169" xfId="2008"/>
    <cellStyle name="40% - 强调文字颜色 5 174" xfId="2009"/>
    <cellStyle name="40% - 强调文字颜色 5 219" xfId="2010"/>
    <cellStyle name="40% - 强调文字颜色 5 224" xfId="2011"/>
    <cellStyle name="20% - 强调文字颜色 4 16" xfId="2012"/>
    <cellStyle name="20% - 强调文字颜色 4 21" xfId="2013"/>
    <cellStyle name="40% - 强调文字颜色 5 17" xfId="2014"/>
    <cellStyle name="40% - 强调文字颜色 5 22" xfId="2015"/>
    <cellStyle name="20% - 强调文字颜色 4 165" xfId="2016"/>
    <cellStyle name="20% - 强调文字颜色 4 170" xfId="2017"/>
    <cellStyle name="20% - 强调文字颜色 4 215" xfId="2018"/>
    <cellStyle name="20% - 强调文字颜色 4 220" xfId="2019"/>
    <cellStyle name="40% - 强调文字颜色 5 175" xfId="2020"/>
    <cellStyle name="40% - 强调文字颜色 5 180" xfId="2021"/>
    <cellStyle name="40% - 强调文字颜色 5 225" xfId="2022"/>
    <cellStyle name="40% - 强调文字颜色 5 230" xfId="2023"/>
    <cellStyle name="20% - 强调文字颜色 4 166" xfId="2024"/>
    <cellStyle name="20% - 强调文字颜色 4 171" xfId="2025"/>
    <cellStyle name="20% - 强调文字颜色 4 216" xfId="2026"/>
    <cellStyle name="20% - 强调文字颜色 4 221" xfId="2027"/>
    <cellStyle name="40% - 强调文字颜色 5 176" xfId="2028"/>
    <cellStyle name="40% - 强调文字颜色 5 181" xfId="2029"/>
    <cellStyle name="40% - 强调文字颜色 5 226" xfId="2030"/>
    <cellStyle name="40% - 强调文字颜色 5 231" xfId="2031"/>
    <cellStyle name="20% - 强调文字颜色 4 167" xfId="2032"/>
    <cellStyle name="20% - 强调文字颜色 4 172" xfId="2033"/>
    <cellStyle name="20% - 强调文字颜色 4 217" xfId="2034"/>
    <cellStyle name="20% - 强调文字颜色 4 222" xfId="2035"/>
    <cellStyle name="40% - 强调文字颜色 5 177" xfId="2036"/>
    <cellStyle name="40% - 强调文字颜色 5 182" xfId="2037"/>
    <cellStyle name="40% - 强调文字颜色 5 227" xfId="2038"/>
    <cellStyle name="40% - 强调文字颜色 5 232" xfId="2039"/>
    <cellStyle name="20% - 强调文字颜色 4 168" xfId="2040"/>
    <cellStyle name="20% - 强调文字颜色 4 173" xfId="2041"/>
    <cellStyle name="20% - 强调文字颜色 4 218" xfId="2042"/>
    <cellStyle name="20% - 强调文字颜色 4 223" xfId="2043"/>
    <cellStyle name="40% - 强调文字颜色 5 178" xfId="2044"/>
    <cellStyle name="40% - 强调文字颜色 5 183" xfId="2045"/>
    <cellStyle name="40% - 强调文字颜色 5 228" xfId="2046"/>
    <cellStyle name="40% - 强调文字颜色 5 233" xfId="2047"/>
    <cellStyle name="20% - 强调文字颜色 4 169" xfId="2048"/>
    <cellStyle name="20% - 强调文字颜色 4 174" xfId="2049"/>
    <cellStyle name="20% - 强调文字颜色 4 219" xfId="2050"/>
    <cellStyle name="20% - 强调文字颜色 4 224" xfId="2051"/>
    <cellStyle name="40% - 强调文字颜色 5 179" xfId="2052"/>
    <cellStyle name="40% - 强调文字颜色 5 184" xfId="2053"/>
    <cellStyle name="40% - 强调文字颜色 5 229" xfId="2054"/>
    <cellStyle name="40% - 强调文字颜色 5 234" xfId="2055"/>
    <cellStyle name="20% - 强调文字颜色 4 17" xfId="2056"/>
    <cellStyle name="20% - 强调文字颜色 4 22" xfId="2057"/>
    <cellStyle name="40% - 强调文字颜色 5 18" xfId="2058"/>
    <cellStyle name="40% - 强调文字颜色 5 23" xfId="2059"/>
    <cellStyle name="20% - 强调文字颜色 4 175" xfId="2060"/>
    <cellStyle name="20% - 强调文字颜色 4 180" xfId="2061"/>
    <cellStyle name="20% - 强调文字颜色 4 225" xfId="2062"/>
    <cellStyle name="20% - 强调文字颜色 4 230" xfId="2063"/>
    <cellStyle name="40% - 强调文字颜色 5 185" xfId="2064"/>
    <cellStyle name="40% - 强调文字颜色 5 190" xfId="2065"/>
    <cellStyle name="40% - 强调文字颜色 5 235" xfId="2066"/>
    <cellStyle name="40% - 强调文字颜色 5 240" xfId="2067"/>
    <cellStyle name="20% - 强调文字颜色 4 176" xfId="2068"/>
    <cellStyle name="20% - 强调文字颜色 4 181" xfId="2069"/>
    <cellStyle name="20% - 强调文字颜色 4 226" xfId="2070"/>
    <cellStyle name="20% - 强调文字颜色 4 231" xfId="2071"/>
    <cellStyle name="40% - 强调文字颜色 5 186" xfId="2072"/>
    <cellStyle name="40% - 强调文字颜色 5 191" xfId="2073"/>
    <cellStyle name="40% - 强调文字颜色 5 236" xfId="2074"/>
    <cellStyle name="40% - 强调文字颜色 5 241" xfId="2075"/>
    <cellStyle name="20% - 强调文字颜色 4 177" xfId="2076"/>
    <cellStyle name="20% - 强调文字颜色 4 182" xfId="2077"/>
    <cellStyle name="20% - 强调文字颜色 4 227" xfId="2078"/>
    <cellStyle name="20% - 强调文字颜色 4 232" xfId="2079"/>
    <cellStyle name="40% - 强调文字颜色 5 187" xfId="2080"/>
    <cellStyle name="40% - 强调文字颜色 5 192" xfId="2081"/>
    <cellStyle name="40% - 强调文字颜色 5 237" xfId="2082"/>
    <cellStyle name="40% - 强调文字颜色 5 242" xfId="2083"/>
    <cellStyle name="20% - 强调文字颜色 4 178" xfId="2084"/>
    <cellStyle name="20% - 强调文字颜色 4 183" xfId="2085"/>
    <cellStyle name="20% - 强调文字颜色 4 228" xfId="2086"/>
    <cellStyle name="20% - 强调文字颜色 4 233" xfId="2087"/>
    <cellStyle name="40% - 强调文字颜色 5 188" xfId="2088"/>
    <cellStyle name="40% - 强调文字颜色 5 193" xfId="2089"/>
    <cellStyle name="40% - 强调文字颜色 5 238" xfId="2090"/>
    <cellStyle name="40% - 强调文字颜色 5 243" xfId="2091"/>
    <cellStyle name="20% - 强调文字颜色 4 179" xfId="2092"/>
    <cellStyle name="20% - 强调文字颜色 4 184" xfId="2093"/>
    <cellStyle name="20% - 强调文字颜色 4 229" xfId="2094"/>
    <cellStyle name="20% - 强调文字颜色 4 234" xfId="2095"/>
    <cellStyle name="40% - 强调文字颜色 5 189" xfId="2096"/>
    <cellStyle name="40% - 强调文字颜色 5 194" xfId="2097"/>
    <cellStyle name="40% - 强调文字颜色 5 239" xfId="2098"/>
    <cellStyle name="40% - 强调文字颜色 5 244" xfId="2099"/>
    <cellStyle name="20% - 强调文字颜色 4 18" xfId="2100"/>
    <cellStyle name="20% - 强调文字颜色 4 23" xfId="2101"/>
    <cellStyle name="40% - 强调文字颜色 5 19" xfId="2102"/>
    <cellStyle name="40% - 强调文字颜色 5 24" xfId="2103"/>
    <cellStyle name="20% - 强调文字颜色 4 185" xfId="2104"/>
    <cellStyle name="20% - 强调文字颜色 4 190" xfId="2105"/>
    <cellStyle name="20% - 强调文字颜色 4 235" xfId="2106"/>
    <cellStyle name="20% - 强调文字颜色 4 240" xfId="2107"/>
    <cellStyle name="40% - 强调文字颜色 5 195" xfId="2108"/>
    <cellStyle name="40% - 强调文字颜色 5 245" xfId="2109"/>
    <cellStyle name="40% - 强调文字颜色 5 250" xfId="2110"/>
    <cellStyle name="20% - 强调文字颜色 4 186" xfId="2111"/>
    <cellStyle name="20% - 强调文字颜色 4 191" xfId="2112"/>
    <cellStyle name="20% - 强调文字颜色 4 236" xfId="2113"/>
    <cellStyle name="20% - 强调文字颜色 4 241" xfId="2114"/>
    <cellStyle name="40% - 强调文字颜色 5 196" xfId="2115"/>
    <cellStyle name="40% - 强调文字颜色 5 246" xfId="2116"/>
    <cellStyle name="40% - 强调文字颜色 5 251" xfId="2117"/>
    <cellStyle name="20% - 强调文字颜色 4 187" xfId="2118"/>
    <cellStyle name="20% - 强调文字颜色 4 192" xfId="2119"/>
    <cellStyle name="20% - 强调文字颜色 4 237" xfId="2120"/>
    <cellStyle name="20% - 强调文字颜色 4 242" xfId="2121"/>
    <cellStyle name="40% - 强调文字颜色 5 197" xfId="2122"/>
    <cellStyle name="40% - 强调文字颜色 5 247" xfId="2123"/>
    <cellStyle name="40% - 强调文字颜色 5 252" xfId="2124"/>
    <cellStyle name="20% - 强调文字颜色 4 188" xfId="2125"/>
    <cellStyle name="20% - 强调文字颜色 4 193" xfId="2126"/>
    <cellStyle name="20% - 强调文字颜色 4 238" xfId="2127"/>
    <cellStyle name="20% - 强调文字颜色 4 243" xfId="2128"/>
    <cellStyle name="40% - 强调文字颜色 5 198" xfId="2129"/>
    <cellStyle name="40% - 强调文字颜色 5 248" xfId="2130"/>
    <cellStyle name="40% - 强调文字颜色 5 253" xfId="2131"/>
    <cellStyle name="20% - 强调文字颜色 4 189" xfId="2132"/>
    <cellStyle name="20% - 强调文字颜色 4 194" xfId="2133"/>
    <cellStyle name="20% - 强调文字颜色 4 239" xfId="2134"/>
    <cellStyle name="20% - 强调文字颜色 4 244" xfId="2135"/>
    <cellStyle name="40% - 强调文字颜色 5 199" xfId="2136"/>
    <cellStyle name="40% - 强调文字颜色 5 249" xfId="2137"/>
    <cellStyle name="40% - 强调文字颜色 5 254" xfId="2138"/>
    <cellStyle name="20% - 强调文字颜色 4 19" xfId="2139"/>
    <cellStyle name="20% - 强调文字颜色 4 24" xfId="2140"/>
    <cellStyle name="40% - 强调文字颜色 5 25" xfId="2141"/>
    <cellStyle name="40% - 强调文字颜色 5 30" xfId="2142"/>
    <cellStyle name="20% - 强调文字颜色 4 195" xfId="2143"/>
    <cellStyle name="20% - 强调文字颜色 4 245" xfId="2144"/>
    <cellStyle name="20% - 强调文字颜色 4 250" xfId="2145"/>
    <cellStyle name="40% - 强调文字颜色 5 255" xfId="2146"/>
    <cellStyle name="40% - 强调文字颜色 5 260" xfId="2147"/>
    <cellStyle name="20% - 强调文字颜色 4 196" xfId="2148"/>
    <cellStyle name="20% - 强调文字颜色 4 246" xfId="2149"/>
    <cellStyle name="20% - 强调文字颜色 4 251" xfId="2150"/>
    <cellStyle name="40% - 强调文字颜色 5 256" xfId="2151"/>
    <cellStyle name="40% - 强调文字颜色 5 261" xfId="2152"/>
    <cellStyle name="20% - 强调文字颜色 4 197" xfId="2153"/>
    <cellStyle name="20% - 强调文字颜色 4 247" xfId="2154"/>
    <cellStyle name="20% - 强调文字颜色 4 252" xfId="2155"/>
    <cellStyle name="40% - 强调文字颜色 5 257" xfId="2156"/>
    <cellStyle name="40% - 强调文字颜色 5 262" xfId="2157"/>
    <cellStyle name="20% - 强调文字颜色 4 198" xfId="2158"/>
    <cellStyle name="20% - 强调文字颜色 4 248" xfId="2159"/>
    <cellStyle name="20% - 强调文字颜色 4 253" xfId="2160"/>
    <cellStyle name="40% - 强调文字颜色 5 258" xfId="2161"/>
    <cellStyle name="40% - 强调文字颜色 5 263" xfId="2162"/>
    <cellStyle name="20% - 强调文字颜色 4 199" xfId="2163"/>
    <cellStyle name="20% - 强调文字颜色 4 249" xfId="2164"/>
    <cellStyle name="20% - 强调文字颜色 4 254" xfId="2165"/>
    <cellStyle name="40% - 强调文字颜色 5 259" xfId="2166"/>
    <cellStyle name="40% - 强调文字颜色 5 264" xfId="2167"/>
    <cellStyle name="20% - 强调文字颜色 4 25" xfId="2168"/>
    <cellStyle name="20% - 强调文字颜色 4 30" xfId="2169"/>
    <cellStyle name="40% - 强调文字颜色 5 26" xfId="2170"/>
    <cellStyle name="40% - 强调文字颜色 5 31" xfId="2171"/>
    <cellStyle name="20% - 强调文字颜色 4 255" xfId="2172"/>
    <cellStyle name="20% - 强调文字颜色 4 260" xfId="2173"/>
    <cellStyle name="40% - 强调文字颜色 5 265" xfId="2174"/>
    <cellStyle name="40% - 强调文字颜色 5 270" xfId="2175"/>
    <cellStyle name="20% - 强调文字颜色 4 256" xfId="2176"/>
    <cellStyle name="20% - 强调文字颜色 4 261" xfId="2177"/>
    <cellStyle name="40% - 强调文字颜色 5 266" xfId="2178"/>
    <cellStyle name="40% - 强调文字颜色 5 271" xfId="2179"/>
    <cellStyle name="20% - 强调文字颜色 4 257" xfId="2180"/>
    <cellStyle name="20% - 强调文字颜色 4 262" xfId="2181"/>
    <cellStyle name="40% - 强调文字颜色 5 267" xfId="2182"/>
    <cellStyle name="40% - 强调文字颜色 5 272" xfId="2183"/>
    <cellStyle name="20% - 强调文字颜色 4 258" xfId="2184"/>
    <cellStyle name="20% - 强调文字颜色 4 263" xfId="2185"/>
    <cellStyle name="40% - 强调文字颜色 5 268" xfId="2186"/>
    <cellStyle name="40% - 强调文字颜色 5 273" xfId="2187"/>
    <cellStyle name="20% - 强调文字颜色 4 259" xfId="2188"/>
    <cellStyle name="20% - 强调文字颜色 4 264" xfId="2189"/>
    <cellStyle name="40% - 强调文字颜色 5 269" xfId="2190"/>
    <cellStyle name="40% - 强调文字颜色 5 274" xfId="2191"/>
    <cellStyle name="20% - 强调文字颜色 4 26" xfId="2192"/>
    <cellStyle name="20% - 强调文字颜色 4 31" xfId="2193"/>
    <cellStyle name="40% - 强调文字颜色 5 27" xfId="2194"/>
    <cellStyle name="40% - 强调文字颜色 5 32" xfId="2195"/>
    <cellStyle name="20% - 强调文字颜色 4 265" xfId="2196"/>
    <cellStyle name="20% - 强调文字颜色 4 270" xfId="2197"/>
    <cellStyle name="40% - 强调文字颜色 5 275" xfId="2198"/>
    <cellStyle name="20% - 强调文字颜色 4 266" xfId="2199"/>
    <cellStyle name="20% - 强调文字颜色 4 271" xfId="2200"/>
    <cellStyle name="40% - 强调文字颜色 5 276" xfId="2201"/>
    <cellStyle name="20% - 强调文字颜色 4 267" xfId="2202"/>
    <cellStyle name="20% - 强调文字颜色 4 272" xfId="2203"/>
    <cellStyle name="40% - 强调文字颜色 5 277" xfId="2204"/>
    <cellStyle name="20% - 强调文字颜色 4 268" xfId="2205"/>
    <cellStyle name="20% - 强调文字颜色 4 273" xfId="2206"/>
    <cellStyle name="20% - 强调文字颜色 4 269" xfId="2207"/>
    <cellStyle name="20% - 强调文字颜色 4 274" xfId="2208"/>
    <cellStyle name="20% - 强调文字颜色 4 27" xfId="2209"/>
    <cellStyle name="20% - 强调文字颜色 4 32" xfId="2210"/>
    <cellStyle name="40% - 强调文字颜色 5 28" xfId="2211"/>
    <cellStyle name="40% - 强调文字颜色 5 33" xfId="2212"/>
    <cellStyle name="20% - 强调文字颜色 4 275" xfId="2213"/>
    <cellStyle name="20% - 强调文字颜色 4 276" xfId="2214"/>
    <cellStyle name="20% - 强调文字颜色 4 277" xfId="2215"/>
    <cellStyle name="20% - 强调文字颜色 4 28" xfId="2216"/>
    <cellStyle name="20% - 强调文字颜色 4 33" xfId="2217"/>
    <cellStyle name="40% - 强调文字颜色 5 29" xfId="2218"/>
    <cellStyle name="40% - 强调文字颜色 5 34" xfId="2219"/>
    <cellStyle name="20% - 强调文字颜色 4 29" xfId="2220"/>
    <cellStyle name="20% - 强调文字颜色 4 34" xfId="2221"/>
    <cellStyle name="40% - 强调文字颜色 5 35" xfId="2222"/>
    <cellStyle name="40% - 强调文字颜色 5 40" xfId="2223"/>
    <cellStyle name="20% - 强调文字颜色 4 35" xfId="2224"/>
    <cellStyle name="20% - 强调文字颜色 4 40" xfId="2225"/>
    <cellStyle name="40% - 强调文字颜色 5 36" xfId="2226"/>
    <cellStyle name="40% - 强调文字颜色 5 41" xfId="2227"/>
    <cellStyle name="20% - 强调文字颜色 4 36" xfId="2228"/>
    <cellStyle name="20% - 强调文字颜色 4 41" xfId="2229"/>
    <cellStyle name="40% - 强调文字颜色 5 37" xfId="2230"/>
    <cellStyle name="40% - 强调文字颜色 5 42" xfId="2231"/>
    <cellStyle name="标题 1 2" xfId="2232"/>
    <cellStyle name="20% - 强调文字颜色 4 37" xfId="2233"/>
    <cellStyle name="20% - 强调文字颜色 4 42" xfId="2234"/>
    <cellStyle name="40% - 强调文字颜色 5 38" xfId="2235"/>
    <cellStyle name="40% - 强调文字颜色 5 43" xfId="2236"/>
    <cellStyle name="20% - 强调文字颜色 4 38" xfId="2237"/>
    <cellStyle name="20% - 强调文字颜色 4 43" xfId="2238"/>
    <cellStyle name="40% - 强调文字颜色 5 39" xfId="2239"/>
    <cellStyle name="40% - 强调文字颜色 5 44" xfId="2240"/>
    <cellStyle name="20% - 强调文字颜色 4 39" xfId="2241"/>
    <cellStyle name="20% - 强调文字颜色 4 44" xfId="2242"/>
    <cellStyle name="40% - 强调文字颜色 5 45" xfId="2243"/>
    <cellStyle name="40% - 强调文字颜色 5 50" xfId="2244"/>
    <cellStyle name="20% - 强调文字颜色 4 45" xfId="2245"/>
    <cellStyle name="20% - 强调文字颜色 4 50" xfId="2246"/>
    <cellStyle name="40% - 强调文字颜色 5 46" xfId="2247"/>
    <cellStyle name="40% - 强调文字颜色 5 51" xfId="2248"/>
    <cellStyle name="20% - 强调文字颜色 4 46" xfId="2249"/>
    <cellStyle name="20% - 强调文字颜色 4 51" xfId="2250"/>
    <cellStyle name="40% - 强调文字颜色 5 47" xfId="2251"/>
    <cellStyle name="40% - 强调文字颜色 5 52" xfId="2252"/>
    <cellStyle name="20% - 强调文字颜色 4 47" xfId="2253"/>
    <cellStyle name="20% - 强调文字颜色 4 52" xfId="2254"/>
    <cellStyle name="40% - 强调文字颜色 5 48" xfId="2255"/>
    <cellStyle name="40% - 强调文字颜色 5 53" xfId="2256"/>
    <cellStyle name="20% - 强调文字颜色 4 48" xfId="2257"/>
    <cellStyle name="20% - 强调文字颜色 4 53" xfId="2258"/>
    <cellStyle name="40% - 强调文字颜色 5 49" xfId="2259"/>
    <cellStyle name="40% - 强调文字颜色 5 54" xfId="2260"/>
    <cellStyle name="20% - 强调文字颜色 4 49" xfId="2261"/>
    <cellStyle name="20% - 强调文字颜色 4 54" xfId="2262"/>
    <cellStyle name="40% - 强调文字颜色 5 55" xfId="2263"/>
    <cellStyle name="40% - 强调文字颜色 5 60" xfId="2264"/>
    <cellStyle name="20% - 强调文字颜色 4 55" xfId="2265"/>
    <cellStyle name="20% - 强调文字颜色 4 60" xfId="2266"/>
    <cellStyle name="40% - 强调文字颜色 5 56" xfId="2267"/>
    <cellStyle name="40% - 强调文字颜色 5 61" xfId="2268"/>
    <cellStyle name="20% - 强调文字颜色 4 56" xfId="2269"/>
    <cellStyle name="20% - 强调文字颜色 4 61" xfId="2270"/>
    <cellStyle name="40% - 强调文字颜色 5 57" xfId="2271"/>
    <cellStyle name="40% - 强调文字颜色 5 62" xfId="2272"/>
    <cellStyle name="20% - 强调文字颜色 4 57" xfId="2273"/>
    <cellStyle name="20% - 强调文字颜色 4 62" xfId="2274"/>
    <cellStyle name="40% - 强调文字颜色 5 58" xfId="2275"/>
    <cellStyle name="40% - 强调文字颜色 5 63" xfId="2276"/>
    <cellStyle name="20% - 强调文字颜色 4 58" xfId="2277"/>
    <cellStyle name="20% - 强调文字颜色 4 63" xfId="2278"/>
    <cellStyle name="40% - 强调文字颜色 5 59" xfId="2279"/>
    <cellStyle name="40% - 强调文字颜色 5 64" xfId="2280"/>
    <cellStyle name="20% - 强调文字颜色 4 59" xfId="2281"/>
    <cellStyle name="20% - 强调文字颜色 4 64" xfId="2282"/>
    <cellStyle name="40% - 强调文字颜色 5 65" xfId="2283"/>
    <cellStyle name="40% - 强调文字颜色 5 70" xfId="2284"/>
    <cellStyle name="20% - 强调文字颜色 4 65" xfId="2285"/>
    <cellStyle name="20% - 强调文字颜色 4 70" xfId="2286"/>
    <cellStyle name="40% - 强调文字颜色 5 66" xfId="2287"/>
    <cellStyle name="40% - 强调文字颜色 5 71" xfId="2288"/>
    <cellStyle name="20% - 强调文字颜色 4 66" xfId="2289"/>
    <cellStyle name="20% - 强调文字颜色 4 71" xfId="2290"/>
    <cellStyle name="40% - 强调文字颜色 5 67" xfId="2291"/>
    <cellStyle name="40% - 强调文字颜色 5 72" xfId="2292"/>
    <cellStyle name="20% - 强调文字颜色 4 67" xfId="2293"/>
    <cellStyle name="20% - 强调文字颜色 4 72" xfId="2294"/>
    <cellStyle name="40% - 强调文字颜色 5 68" xfId="2295"/>
    <cellStyle name="40% - 强调文字颜色 5 73" xfId="2296"/>
    <cellStyle name="20% - 强调文字颜色 4 68" xfId="2297"/>
    <cellStyle name="20% - 强调文字颜色 4 73" xfId="2298"/>
    <cellStyle name="40% - 强调文字颜色 5 69" xfId="2299"/>
    <cellStyle name="40% - 强调文字颜色 5 74" xfId="2300"/>
    <cellStyle name="20% - 强调文字颜色 4 69" xfId="2301"/>
    <cellStyle name="20% - 强调文字颜色 4 74" xfId="2302"/>
    <cellStyle name="40% - 强调文字颜色 5 75" xfId="2303"/>
    <cellStyle name="40% - 强调文字颜色 5 80" xfId="2304"/>
    <cellStyle name="20% - 强调文字颜色 4 75" xfId="2305"/>
    <cellStyle name="20% - 强调文字颜色 4 80" xfId="2306"/>
    <cellStyle name="40% - 强调文字颜色 5 76" xfId="2307"/>
    <cellStyle name="40% - 强调文字颜色 5 81" xfId="2308"/>
    <cellStyle name="20% - 强调文字颜色 4 76" xfId="2309"/>
    <cellStyle name="20% - 强调文字颜色 4 81" xfId="2310"/>
    <cellStyle name="40% - 强调文字颜色 5 77" xfId="2311"/>
    <cellStyle name="40% - 强调文字颜色 5 82" xfId="2312"/>
    <cellStyle name="20% - 强调文字颜色 4 77" xfId="2313"/>
    <cellStyle name="20% - 强调文字颜色 4 82" xfId="2314"/>
    <cellStyle name="40% - 强调文字颜色 5 78" xfId="2315"/>
    <cellStyle name="40% - 强调文字颜色 5 83" xfId="2316"/>
    <cellStyle name="20% - 强调文字颜色 4 78" xfId="2317"/>
    <cellStyle name="20% - 强调文字颜色 4 83" xfId="2318"/>
    <cellStyle name="40% - 强调文字颜色 5 79" xfId="2319"/>
    <cellStyle name="40% - 强调文字颜色 5 84" xfId="2320"/>
    <cellStyle name="20% - 强调文字颜色 4 79" xfId="2321"/>
    <cellStyle name="20% - 强调文字颜色 4 84" xfId="2322"/>
    <cellStyle name="40% - 强调文字颜色 5 85" xfId="2323"/>
    <cellStyle name="40% - 强调文字颜色 5 90" xfId="2324"/>
    <cellStyle name="20% - 强调文字颜色 4 85" xfId="2325"/>
    <cellStyle name="20% - 强调文字颜色 4 90" xfId="2326"/>
    <cellStyle name="40% - 强调文字颜色 5 86" xfId="2327"/>
    <cellStyle name="40% - 强调文字颜色 5 91" xfId="2328"/>
    <cellStyle name="20% - 强调文字颜色 4 86" xfId="2329"/>
    <cellStyle name="20% - 强调文字颜色 4 91" xfId="2330"/>
    <cellStyle name="40% - 强调文字颜色 5 87" xfId="2331"/>
    <cellStyle name="40% - 强调文字颜色 5 92" xfId="2332"/>
    <cellStyle name="标题 2 2" xfId="2333"/>
    <cellStyle name="20% - 强调文字颜色 4 87" xfId="2334"/>
    <cellStyle name="20% - 强调文字颜色 4 92" xfId="2335"/>
    <cellStyle name="40% - 强调文字颜色 5 88" xfId="2336"/>
    <cellStyle name="40% - 强调文字颜色 5 93" xfId="2337"/>
    <cellStyle name="20% - 强调文字颜色 4 88" xfId="2338"/>
    <cellStyle name="20% - 强调文字颜色 4 93" xfId="2339"/>
    <cellStyle name="40% - 强调文字颜色 5 89" xfId="2340"/>
    <cellStyle name="40% - 强调文字颜色 5 94" xfId="2341"/>
    <cellStyle name="20% - 强调文字颜色 4 89" xfId="2342"/>
    <cellStyle name="20% - 强调文字颜色 4 94" xfId="2343"/>
    <cellStyle name="40% - 强调文字颜色 5 95" xfId="2344"/>
    <cellStyle name="20% - 强调文字颜色 4 95" xfId="2345"/>
    <cellStyle name="40% - 强调文字颜色 5 96" xfId="2346"/>
    <cellStyle name="20% - 强调文字颜色 4 96" xfId="2347"/>
    <cellStyle name="40% - 强调文字颜色 5 97" xfId="2348"/>
    <cellStyle name="20% - 强调文字颜色 4 97" xfId="2349"/>
    <cellStyle name="40% - 强调文字颜色 5 98" xfId="2350"/>
    <cellStyle name="20% - 强调文字颜色 4 98" xfId="2351"/>
    <cellStyle name="40% - 强调文字颜色 5 99" xfId="2352"/>
    <cellStyle name="20% - 强调文字颜色 4 99" xfId="2353"/>
    <cellStyle name="20% - 强调文字颜色 5 10" xfId="2354"/>
    <cellStyle name="40% - 强调文字颜色 6 11" xfId="2355"/>
    <cellStyle name="20% - 强调文字颜色 5 100" xfId="2356"/>
    <cellStyle name="40% - 强调文字颜色 6 105" xfId="2357"/>
    <cellStyle name="40% - 强调文字颜色 6 110" xfId="2358"/>
    <cellStyle name="20% - 强调文字颜色 5 101" xfId="2359"/>
    <cellStyle name="40% - 强调文字颜色 6 106" xfId="2360"/>
    <cellStyle name="40% - 强调文字颜色 6 111" xfId="2361"/>
    <cellStyle name="20% - 强调文字颜色 5 102" xfId="2362"/>
    <cellStyle name="40% - 强调文字颜色 6 107" xfId="2363"/>
    <cellStyle name="40% - 强调文字颜色 6 112" xfId="2364"/>
    <cellStyle name="20% - 强调文字颜色 5 103" xfId="2365"/>
    <cellStyle name="40% - 强调文字颜色 6 108" xfId="2366"/>
    <cellStyle name="40% - 强调文字颜色 6 113" xfId="2367"/>
    <cellStyle name="20% - 强调文字颜色 5 104" xfId="2368"/>
    <cellStyle name="40% - 强调文字颜色 6 109" xfId="2369"/>
    <cellStyle name="40% - 强调文字颜色 6 114" xfId="2370"/>
    <cellStyle name="20% - 强调文字颜色 5 105" xfId="2371"/>
    <cellStyle name="20% - 强调文字颜色 5 110" xfId="2372"/>
    <cellStyle name="40% - 强调文字颜色 6 115" xfId="2373"/>
    <cellStyle name="40% - 强调文字颜色 6 120" xfId="2374"/>
    <cellStyle name="20% - 强调文字颜色 5 106" xfId="2375"/>
    <cellStyle name="20% - 强调文字颜色 5 111" xfId="2376"/>
    <cellStyle name="40% - 强调文字颜色 6 116" xfId="2377"/>
    <cellStyle name="40% - 强调文字颜色 6 121" xfId="2378"/>
    <cellStyle name="20% - 强调文字颜色 5 107" xfId="2379"/>
    <cellStyle name="20% - 强调文字颜色 5 112" xfId="2380"/>
    <cellStyle name="40% - 强调文字颜色 6 117" xfId="2381"/>
    <cellStyle name="40% - 强调文字颜色 6 122" xfId="2382"/>
    <cellStyle name="20% - 强调文字颜色 5 108" xfId="2383"/>
    <cellStyle name="20% - 强调文字颜色 5 113" xfId="2384"/>
    <cellStyle name="40% - 强调文字颜色 6 118" xfId="2385"/>
    <cellStyle name="40% - 强调文字颜色 6 123" xfId="2386"/>
    <cellStyle name="20% - 强调文字颜色 5 109" xfId="2387"/>
    <cellStyle name="20% - 强调文字颜色 5 114" xfId="2388"/>
    <cellStyle name="40% - 强调文字颜色 6 119" xfId="2389"/>
    <cellStyle name="40% - 强调文字颜色 6 124" xfId="2390"/>
    <cellStyle name="20% - 强调文字颜色 5 11" xfId="2391"/>
    <cellStyle name="40% - 强调文字颜色 6 12" xfId="2392"/>
    <cellStyle name="20% - 强调文字颜色 5 115" xfId="2393"/>
    <cellStyle name="20% - 强调文字颜色 5 120" xfId="2394"/>
    <cellStyle name="40% - 强调文字颜色 6 125" xfId="2395"/>
    <cellStyle name="40% - 强调文字颜色 6 130" xfId="2396"/>
    <cellStyle name="20% - 强调文字颜色 5 116" xfId="2397"/>
    <cellStyle name="20% - 强调文字颜色 5 121" xfId="2398"/>
    <cellStyle name="40% - 强调文字颜色 6 126" xfId="2399"/>
    <cellStyle name="40% - 强调文字颜色 6 131" xfId="2400"/>
    <cellStyle name="20% - 强调文字颜色 5 117" xfId="2401"/>
    <cellStyle name="20% - 强调文字颜色 5 122" xfId="2402"/>
    <cellStyle name="40% - 强调文字颜色 6 127" xfId="2403"/>
    <cellStyle name="40% - 强调文字颜色 6 132" xfId="2404"/>
    <cellStyle name="20% - 强调文字颜色 5 118" xfId="2405"/>
    <cellStyle name="20% - 强调文字颜色 5 123" xfId="2406"/>
    <cellStyle name="40% - 强调文字颜色 6 128" xfId="2407"/>
    <cellStyle name="40% - 强调文字颜色 6 133" xfId="2408"/>
    <cellStyle name="20% - 强调文字颜色 5 119" xfId="2409"/>
    <cellStyle name="20% - 强调文字颜色 5 124" xfId="2410"/>
    <cellStyle name="40% - 强调文字颜色 6 129" xfId="2411"/>
    <cellStyle name="40% - 强调文字颜色 6 134" xfId="2412"/>
    <cellStyle name="20% - 强调文字颜色 5 12" xfId="2413"/>
    <cellStyle name="40% - 强调文字颜色 6 13" xfId="2414"/>
    <cellStyle name="20% - 强调文字颜色 5 125" xfId="2415"/>
    <cellStyle name="20% - 强调文字颜色 5 130" xfId="2416"/>
    <cellStyle name="40% - 强调文字颜色 6 135" xfId="2417"/>
    <cellStyle name="40% - 强调文字颜色 6 140" xfId="2418"/>
    <cellStyle name="20% - 强调文字颜色 5 126" xfId="2419"/>
    <cellStyle name="20% - 强调文字颜色 5 131" xfId="2420"/>
    <cellStyle name="40% - 强调文字颜色 6 136" xfId="2421"/>
    <cellStyle name="40% - 强调文字颜色 6 141" xfId="2422"/>
    <cellStyle name="20% - 强调文字颜色 5 127" xfId="2423"/>
    <cellStyle name="20% - 强调文字颜色 5 132" xfId="2424"/>
    <cellStyle name="40% - 强调文字颜色 6 137" xfId="2425"/>
    <cellStyle name="40% - 强调文字颜色 6 142" xfId="2426"/>
    <cellStyle name="20% - 强调文字颜色 5 128" xfId="2427"/>
    <cellStyle name="20% - 强调文字颜色 5 133" xfId="2428"/>
    <cellStyle name="40% - 强调文字颜色 6 138" xfId="2429"/>
    <cellStyle name="40% - 强调文字颜色 6 143" xfId="2430"/>
    <cellStyle name="20% - 强调文字颜色 5 129" xfId="2431"/>
    <cellStyle name="20% - 强调文字颜色 5 134" xfId="2432"/>
    <cellStyle name="40% - 强调文字颜色 6 139" xfId="2433"/>
    <cellStyle name="40% - 强调文字颜色 6 144" xfId="2434"/>
    <cellStyle name="20% - 强调文字颜色 5 13" xfId="2435"/>
    <cellStyle name="40% - 强调文字颜色 6 14" xfId="2436"/>
    <cellStyle name="20% - 强调文字颜色 5 135" xfId="2437"/>
    <cellStyle name="20% - 强调文字颜色 5 140" xfId="2438"/>
    <cellStyle name="40% - 强调文字颜色 6 145" xfId="2439"/>
    <cellStyle name="40% - 强调文字颜色 6 150" xfId="2440"/>
    <cellStyle name="40% - 强调文字颜色 6 200" xfId="2441"/>
    <cellStyle name="20% - 强调文字颜色 5 136" xfId="2442"/>
    <cellStyle name="20% - 强调文字颜色 5 141" xfId="2443"/>
    <cellStyle name="40% - 强调文字颜色 6 146" xfId="2444"/>
    <cellStyle name="40% - 强调文字颜色 6 151" xfId="2445"/>
    <cellStyle name="40% - 强调文字颜色 6 201" xfId="2446"/>
    <cellStyle name="20% - 强调文字颜色 5 137" xfId="2447"/>
    <cellStyle name="20% - 强调文字颜色 5 142" xfId="2448"/>
    <cellStyle name="40% - 强调文字颜色 6 147" xfId="2449"/>
    <cellStyle name="40% - 强调文字颜色 6 152" xfId="2450"/>
    <cellStyle name="40% - 强调文字颜色 6 202" xfId="2451"/>
    <cellStyle name="20% - 强调文字颜色 5 138" xfId="2452"/>
    <cellStyle name="20% - 强调文字颜色 5 143" xfId="2453"/>
    <cellStyle name="40% - 强调文字颜色 6 148" xfId="2454"/>
    <cellStyle name="40% - 强调文字颜色 6 153" xfId="2455"/>
    <cellStyle name="40% - 强调文字颜色 6 203" xfId="2456"/>
    <cellStyle name="20% - 强调文字颜色 5 139" xfId="2457"/>
    <cellStyle name="20% - 强调文字颜色 5 144" xfId="2458"/>
    <cellStyle name="40% - 强调文字颜色 6 149" xfId="2459"/>
    <cellStyle name="40% - 强调文字颜色 6 154" xfId="2460"/>
    <cellStyle name="40% - 强调文字颜色 6 204" xfId="2461"/>
    <cellStyle name="20% - 强调文字颜色 5 145" xfId="2462"/>
    <cellStyle name="20% - 强调文字颜色 5 150" xfId="2463"/>
    <cellStyle name="20% - 强调文字颜色 5 200" xfId="2464"/>
    <cellStyle name="40% - 强调文字颜色 6 155" xfId="2465"/>
    <cellStyle name="40% - 强调文字颜色 6 160" xfId="2466"/>
    <cellStyle name="40% - 强调文字颜色 6 205" xfId="2467"/>
    <cellStyle name="40% - 强调文字颜色 6 210" xfId="2468"/>
    <cellStyle name="20% - 强调文字颜色 5 146" xfId="2469"/>
    <cellStyle name="20% - 强调文字颜色 5 151" xfId="2470"/>
    <cellStyle name="20% - 强调文字颜色 5 201" xfId="2471"/>
    <cellStyle name="40% - 强调文字颜色 6 156" xfId="2472"/>
    <cellStyle name="40% - 强调文字颜色 6 161" xfId="2473"/>
    <cellStyle name="40% - 强调文字颜色 6 206" xfId="2474"/>
    <cellStyle name="40% - 强调文字颜色 6 211" xfId="2475"/>
    <cellStyle name="20% - 强调文字颜色 5 147" xfId="2476"/>
    <cellStyle name="20% - 强调文字颜色 5 152" xfId="2477"/>
    <cellStyle name="20% - 强调文字颜色 5 202" xfId="2478"/>
    <cellStyle name="40% - 强调文字颜色 6 157" xfId="2479"/>
    <cellStyle name="40% - 强调文字颜色 6 162" xfId="2480"/>
    <cellStyle name="40% - 强调文字颜色 6 207" xfId="2481"/>
    <cellStyle name="40% - 强调文字颜色 6 212" xfId="2482"/>
    <cellStyle name="20% - 强调文字颜色 5 148" xfId="2483"/>
    <cellStyle name="20% - 强调文字颜色 5 153" xfId="2484"/>
    <cellStyle name="20% - 强调文字颜色 5 203" xfId="2485"/>
    <cellStyle name="40% - 强调文字颜色 6 158" xfId="2486"/>
    <cellStyle name="40% - 强调文字颜色 6 163" xfId="2487"/>
    <cellStyle name="40% - 强调文字颜色 6 208" xfId="2488"/>
    <cellStyle name="40% - 强调文字颜色 6 213" xfId="2489"/>
    <cellStyle name="20% - 强调文字颜色 5 149" xfId="2490"/>
    <cellStyle name="20% - 强调文字颜色 5 154" xfId="2491"/>
    <cellStyle name="20% - 强调文字颜色 5 204" xfId="2492"/>
    <cellStyle name="40% - 强调文字颜色 6 159" xfId="2493"/>
    <cellStyle name="40% - 强调文字颜色 6 164" xfId="2494"/>
    <cellStyle name="40% - 强调文字颜色 6 209" xfId="2495"/>
    <cellStyle name="40% - 强调文字颜色 6 214" xfId="2496"/>
    <cellStyle name="20% - 强调文字颜色 5 15" xfId="2497"/>
    <cellStyle name="20% - 强调文字颜色 5 20" xfId="2498"/>
    <cellStyle name="40% - 强调文字颜色 6 16" xfId="2499"/>
    <cellStyle name="40% - 强调文字颜色 6 21" xfId="2500"/>
    <cellStyle name="20% - 强调文字颜色 5 155" xfId="2501"/>
    <cellStyle name="20% - 强调文字颜色 5 160" xfId="2502"/>
    <cellStyle name="20% - 强调文字颜色 5 205" xfId="2503"/>
    <cellStyle name="20% - 强调文字颜色 5 210" xfId="2504"/>
    <cellStyle name="40% - 强调文字颜色 6 165" xfId="2505"/>
    <cellStyle name="40% - 强调文字颜色 6 170" xfId="2506"/>
    <cellStyle name="40% - 强调文字颜色 6 215" xfId="2507"/>
    <cellStyle name="40% - 强调文字颜色 6 220" xfId="2508"/>
    <cellStyle name="20% - 强调文字颜色 5 156" xfId="2509"/>
    <cellStyle name="20% - 强调文字颜色 5 161" xfId="2510"/>
    <cellStyle name="20% - 强调文字颜色 5 206" xfId="2511"/>
    <cellStyle name="20% - 强调文字颜色 5 211" xfId="2512"/>
    <cellStyle name="40% - 强调文字颜色 6 166" xfId="2513"/>
    <cellStyle name="40% - 强调文字颜色 6 171" xfId="2514"/>
    <cellStyle name="40% - 强调文字颜色 6 216" xfId="2515"/>
    <cellStyle name="40% - 强调文字颜色 6 221" xfId="2516"/>
    <cellStyle name="20% - 强调文字颜色 5 157" xfId="2517"/>
    <cellStyle name="20% - 强调文字颜色 5 162" xfId="2518"/>
    <cellStyle name="20% - 强调文字颜色 5 207" xfId="2519"/>
    <cellStyle name="20% - 强调文字颜色 5 212" xfId="2520"/>
    <cellStyle name="40% - 强调文字颜色 6 167" xfId="2521"/>
    <cellStyle name="40% - 强调文字颜色 6 172" xfId="2522"/>
    <cellStyle name="40% - 强调文字颜色 6 217" xfId="2523"/>
    <cellStyle name="40% - 强调文字颜色 6 222" xfId="2524"/>
    <cellStyle name="20% - 强调文字颜色 5 158" xfId="2525"/>
    <cellStyle name="20% - 强调文字颜色 5 163" xfId="2526"/>
    <cellStyle name="20% - 强调文字颜色 5 208" xfId="2527"/>
    <cellStyle name="20% - 强调文字颜色 5 213" xfId="2528"/>
    <cellStyle name="40% - 强调文字颜色 6 168" xfId="2529"/>
    <cellStyle name="40% - 强调文字颜色 6 173" xfId="2530"/>
    <cellStyle name="40% - 强调文字颜色 6 218" xfId="2531"/>
    <cellStyle name="40% - 强调文字颜色 6 223" xfId="2532"/>
    <cellStyle name="20% - 强调文字颜色 5 159" xfId="2533"/>
    <cellStyle name="20% - 强调文字颜色 5 164" xfId="2534"/>
    <cellStyle name="20% - 强调文字颜色 5 209" xfId="2535"/>
    <cellStyle name="20% - 强调文字颜色 5 214" xfId="2536"/>
    <cellStyle name="40% - 强调文字颜色 6 169" xfId="2537"/>
    <cellStyle name="40% - 强调文字颜色 6 174" xfId="2538"/>
    <cellStyle name="40% - 强调文字颜色 6 219" xfId="2539"/>
    <cellStyle name="40% - 强调文字颜色 6 224" xfId="2540"/>
    <cellStyle name="20% - 强调文字颜色 5 16" xfId="2541"/>
    <cellStyle name="20% - 强调文字颜色 5 21" xfId="2542"/>
    <cellStyle name="40% - 强调文字颜色 6 17" xfId="2543"/>
    <cellStyle name="40% - 强调文字颜色 6 22" xfId="2544"/>
    <cellStyle name="20% - 强调文字颜色 5 165" xfId="2545"/>
    <cellStyle name="20% - 强调文字颜色 5 170" xfId="2546"/>
    <cellStyle name="20% - 强调文字颜色 5 215" xfId="2547"/>
    <cellStyle name="20% - 强调文字颜色 5 220" xfId="2548"/>
    <cellStyle name="40% - 强调文字颜色 6 175" xfId="2549"/>
    <cellStyle name="40% - 强调文字颜色 6 180" xfId="2550"/>
    <cellStyle name="40% - 强调文字颜色 6 225" xfId="2551"/>
    <cellStyle name="40% - 强调文字颜色 6 230" xfId="2552"/>
    <cellStyle name="20% - 强调文字颜色 5 166" xfId="2553"/>
    <cellStyle name="20% - 强调文字颜色 5 171" xfId="2554"/>
    <cellStyle name="20% - 强调文字颜色 5 216" xfId="2555"/>
    <cellStyle name="20% - 强调文字颜色 5 221" xfId="2556"/>
    <cellStyle name="40% - 强调文字颜色 6 176" xfId="2557"/>
    <cellStyle name="40% - 强调文字颜色 6 181" xfId="2558"/>
    <cellStyle name="40% - 强调文字颜色 6 226" xfId="2559"/>
    <cellStyle name="40% - 强调文字颜色 6 231" xfId="2560"/>
    <cellStyle name="20% - 强调文字颜色 5 167" xfId="2561"/>
    <cellStyle name="20% - 强调文字颜色 5 172" xfId="2562"/>
    <cellStyle name="20% - 强调文字颜色 5 217" xfId="2563"/>
    <cellStyle name="20% - 强调文字颜色 5 222" xfId="2564"/>
    <cellStyle name="40% - 强调文字颜色 6 177" xfId="2565"/>
    <cellStyle name="40% - 强调文字颜色 6 182" xfId="2566"/>
    <cellStyle name="40% - 强调文字颜色 6 227" xfId="2567"/>
    <cellStyle name="40% - 强调文字颜色 6 232" xfId="2568"/>
    <cellStyle name="20% - 强调文字颜色 5 168" xfId="2569"/>
    <cellStyle name="20% - 强调文字颜色 5 173" xfId="2570"/>
    <cellStyle name="20% - 强调文字颜色 5 218" xfId="2571"/>
    <cellStyle name="20% - 强调文字颜色 5 223" xfId="2572"/>
    <cellStyle name="40% - 强调文字颜色 6 178" xfId="2573"/>
    <cellStyle name="40% - 强调文字颜色 6 183" xfId="2574"/>
    <cellStyle name="40% - 强调文字颜色 6 228" xfId="2575"/>
    <cellStyle name="40% - 强调文字颜色 6 233" xfId="2576"/>
    <cellStyle name="20% - 强调文字颜色 5 169" xfId="2577"/>
    <cellStyle name="20% - 强调文字颜色 5 174" xfId="2578"/>
    <cellStyle name="20% - 强调文字颜色 5 219" xfId="2579"/>
    <cellStyle name="20% - 强调文字颜色 5 224" xfId="2580"/>
    <cellStyle name="40% - 强调文字颜色 6 179" xfId="2581"/>
    <cellStyle name="40% - 强调文字颜色 6 184" xfId="2582"/>
    <cellStyle name="40% - 强调文字颜色 6 229" xfId="2583"/>
    <cellStyle name="40% - 强调文字颜色 6 234" xfId="2584"/>
    <cellStyle name="20% - 强调文字颜色 5 17" xfId="2585"/>
    <cellStyle name="20% - 强调文字颜色 5 22" xfId="2586"/>
    <cellStyle name="40% - 强调文字颜色 6 18" xfId="2587"/>
    <cellStyle name="40% - 强调文字颜色 6 23" xfId="2588"/>
    <cellStyle name="20% - 强调文字颜色 5 175" xfId="2589"/>
    <cellStyle name="20% - 强调文字颜色 5 180" xfId="2590"/>
    <cellStyle name="20% - 强调文字颜色 5 225" xfId="2591"/>
    <cellStyle name="20% - 强调文字颜色 5 230" xfId="2592"/>
    <cellStyle name="40% - 强调文字颜色 6 185" xfId="2593"/>
    <cellStyle name="40% - 强调文字颜色 6 190" xfId="2594"/>
    <cellStyle name="40% - 强调文字颜色 6 235" xfId="2595"/>
    <cellStyle name="40% - 强调文字颜色 6 240" xfId="2596"/>
    <cellStyle name="20% - 强调文字颜色 5 176" xfId="2597"/>
    <cellStyle name="20% - 强调文字颜色 5 181" xfId="2598"/>
    <cellStyle name="20% - 强调文字颜色 5 226" xfId="2599"/>
    <cellStyle name="20% - 强调文字颜色 5 231" xfId="2600"/>
    <cellStyle name="40% - 强调文字颜色 6 186" xfId="2601"/>
    <cellStyle name="40% - 强调文字颜色 6 191" xfId="2602"/>
    <cellStyle name="40% - 强调文字颜色 6 236" xfId="2603"/>
    <cellStyle name="40% - 强调文字颜色 6 241" xfId="2604"/>
    <cellStyle name="20% - 强调文字颜色 5 177" xfId="2605"/>
    <cellStyle name="20% - 强调文字颜色 5 182" xfId="2606"/>
    <cellStyle name="20% - 强调文字颜色 5 227" xfId="2607"/>
    <cellStyle name="20% - 强调文字颜色 5 232" xfId="2608"/>
    <cellStyle name="40% - 强调文字颜色 6 187" xfId="2609"/>
    <cellStyle name="40% - 强调文字颜色 6 192" xfId="2610"/>
    <cellStyle name="40% - 强调文字颜色 6 237" xfId="2611"/>
    <cellStyle name="40% - 强调文字颜色 6 242" xfId="2612"/>
    <cellStyle name="20% - 强调文字颜色 5 178" xfId="2613"/>
    <cellStyle name="20% - 强调文字颜色 5 183" xfId="2614"/>
    <cellStyle name="20% - 强调文字颜色 5 228" xfId="2615"/>
    <cellStyle name="20% - 强调文字颜色 5 233" xfId="2616"/>
    <cellStyle name="40% - 强调文字颜色 6 188" xfId="2617"/>
    <cellStyle name="40% - 强调文字颜色 6 193" xfId="2618"/>
    <cellStyle name="40% - 强调文字颜色 6 238" xfId="2619"/>
    <cellStyle name="40% - 强调文字颜色 6 243" xfId="2620"/>
    <cellStyle name="20% - 强调文字颜色 5 179" xfId="2621"/>
    <cellStyle name="20% - 强调文字颜色 5 184" xfId="2622"/>
    <cellStyle name="20% - 强调文字颜色 5 229" xfId="2623"/>
    <cellStyle name="20% - 强调文字颜色 5 234" xfId="2624"/>
    <cellStyle name="40% - 强调文字颜色 6 189" xfId="2625"/>
    <cellStyle name="40% - 强调文字颜色 6 194" xfId="2626"/>
    <cellStyle name="40% - 强调文字颜色 6 239" xfId="2627"/>
    <cellStyle name="40% - 强调文字颜色 6 244" xfId="2628"/>
    <cellStyle name="20% - 强调文字颜色 5 18" xfId="2629"/>
    <cellStyle name="20% - 强调文字颜色 5 23" xfId="2630"/>
    <cellStyle name="40% - 强调文字颜色 6 19" xfId="2631"/>
    <cellStyle name="40% - 强调文字颜色 6 24" xfId="2632"/>
    <cellStyle name="20% - 强调文字颜色 5 185" xfId="2633"/>
    <cellStyle name="20% - 强调文字颜色 5 190" xfId="2634"/>
    <cellStyle name="20% - 强调文字颜色 5 235" xfId="2635"/>
    <cellStyle name="20% - 强调文字颜色 5 240" xfId="2636"/>
    <cellStyle name="40% - 强调文字颜色 6 195" xfId="2637"/>
    <cellStyle name="40% - 强调文字颜色 6 245" xfId="2638"/>
    <cellStyle name="40% - 强调文字颜色 6 250" xfId="2639"/>
    <cellStyle name="20% - 强调文字颜色 5 186" xfId="2640"/>
    <cellStyle name="20% - 强调文字颜色 5 191" xfId="2641"/>
    <cellStyle name="20% - 强调文字颜色 5 236" xfId="2642"/>
    <cellStyle name="20% - 强调文字颜色 5 241" xfId="2643"/>
    <cellStyle name="40% - 强调文字颜色 6 196" xfId="2644"/>
    <cellStyle name="40% - 强调文字颜色 6 246" xfId="2645"/>
    <cellStyle name="40% - 强调文字颜色 6 251" xfId="2646"/>
    <cellStyle name="20% - 强调文字颜色 5 187" xfId="2647"/>
    <cellStyle name="20% - 强调文字颜色 5 192" xfId="2648"/>
    <cellStyle name="20% - 强调文字颜色 5 237" xfId="2649"/>
    <cellStyle name="20% - 强调文字颜色 5 242" xfId="2650"/>
    <cellStyle name="40% - 强调文字颜色 6 197" xfId="2651"/>
    <cellStyle name="40% - 强调文字颜色 6 247" xfId="2652"/>
    <cellStyle name="40% - 强调文字颜色 6 252" xfId="2653"/>
    <cellStyle name="20% - 强调文字颜色 5 188" xfId="2654"/>
    <cellStyle name="20% - 强调文字颜色 5 193" xfId="2655"/>
    <cellStyle name="20% - 强调文字颜色 5 238" xfId="2656"/>
    <cellStyle name="20% - 强调文字颜色 5 243" xfId="2657"/>
    <cellStyle name="40% - 强调文字颜色 6 198" xfId="2658"/>
    <cellStyle name="40% - 强调文字颜色 6 248" xfId="2659"/>
    <cellStyle name="40% - 强调文字颜色 6 253" xfId="2660"/>
    <cellStyle name="20% - 强调文字颜色 5 189" xfId="2661"/>
    <cellStyle name="20% - 强调文字颜色 5 194" xfId="2662"/>
    <cellStyle name="20% - 强调文字颜色 5 239" xfId="2663"/>
    <cellStyle name="20% - 强调文字颜色 5 244" xfId="2664"/>
    <cellStyle name="40% - 强调文字颜色 6 199" xfId="2665"/>
    <cellStyle name="40% - 强调文字颜色 6 249" xfId="2666"/>
    <cellStyle name="40% - 强调文字颜色 6 254" xfId="2667"/>
    <cellStyle name="20% - 强调文字颜色 5 19" xfId="2668"/>
    <cellStyle name="20% - 强调文字颜色 5 24" xfId="2669"/>
    <cellStyle name="40% - 强调文字颜色 6 25" xfId="2670"/>
    <cellStyle name="40% - 强调文字颜色 6 30" xfId="2671"/>
    <cellStyle name="20% - 强调文字颜色 5 195" xfId="2672"/>
    <cellStyle name="20% - 强调文字颜色 5 245" xfId="2673"/>
    <cellStyle name="20% - 强调文字颜色 5 250" xfId="2674"/>
    <cellStyle name="40% - 强调文字颜色 6 255" xfId="2675"/>
    <cellStyle name="40% - 强调文字颜色 6 260" xfId="2676"/>
    <cellStyle name="20% - 强调文字颜色 5 196" xfId="2677"/>
    <cellStyle name="20% - 强调文字颜色 5 246" xfId="2678"/>
    <cellStyle name="20% - 强调文字颜色 5 251" xfId="2679"/>
    <cellStyle name="40% - 强调文字颜色 6 256" xfId="2680"/>
    <cellStyle name="40% - 强调文字颜色 6 261" xfId="2681"/>
    <cellStyle name="20% - 强调文字颜色 5 197" xfId="2682"/>
    <cellStyle name="20% - 强调文字颜色 5 247" xfId="2683"/>
    <cellStyle name="20% - 强调文字颜色 5 252" xfId="2684"/>
    <cellStyle name="40% - 强调文字颜色 6 257" xfId="2685"/>
    <cellStyle name="40% - 强调文字颜色 6 262" xfId="2686"/>
    <cellStyle name="20% - 强调文字颜色 5 198" xfId="2687"/>
    <cellStyle name="20% - 强调文字颜色 5 248" xfId="2688"/>
    <cellStyle name="20% - 强调文字颜色 5 253" xfId="2689"/>
    <cellStyle name="40% - 强调文字颜色 6 258" xfId="2690"/>
    <cellStyle name="40% - 强调文字颜色 6 263" xfId="2691"/>
    <cellStyle name="20% - 强调文字颜色 5 199" xfId="2692"/>
    <cellStyle name="20% - 强调文字颜色 5 249" xfId="2693"/>
    <cellStyle name="20% - 强调文字颜色 5 254" xfId="2694"/>
    <cellStyle name="40% - 强调文字颜色 6 259" xfId="2695"/>
    <cellStyle name="40% - 强调文字颜色 6 264" xfId="2696"/>
    <cellStyle name="20% - 强调文字颜色 5 25" xfId="2697"/>
    <cellStyle name="20% - 强调文字颜色 5 30" xfId="2698"/>
    <cellStyle name="40% - 强调文字颜色 6 26" xfId="2699"/>
    <cellStyle name="40% - 强调文字颜色 6 31" xfId="2700"/>
    <cellStyle name="20% - 强调文字颜色 5 255" xfId="2701"/>
    <cellStyle name="20% - 强调文字颜色 5 260" xfId="2702"/>
    <cellStyle name="40% - 强调文字颜色 6 265" xfId="2703"/>
    <cellStyle name="40% - 强调文字颜色 6 270" xfId="2704"/>
    <cellStyle name="20% - 强调文字颜色 5 256" xfId="2705"/>
    <cellStyle name="20% - 强调文字颜色 5 261" xfId="2706"/>
    <cellStyle name="40% - 强调文字颜色 6 266" xfId="2707"/>
    <cellStyle name="40% - 强调文字颜色 6 271" xfId="2708"/>
    <cellStyle name="20% - 强调文字颜色 5 257" xfId="2709"/>
    <cellStyle name="20% - 强调文字颜色 5 262" xfId="2710"/>
    <cellStyle name="40% - 强调文字颜色 6 267" xfId="2711"/>
    <cellStyle name="40% - 强调文字颜色 6 272" xfId="2712"/>
    <cellStyle name="20% - 强调文字颜色 5 258" xfId="2713"/>
    <cellStyle name="20% - 强调文字颜色 5 263" xfId="2714"/>
    <cellStyle name="40% - 强调文字颜色 6 268" xfId="2715"/>
    <cellStyle name="40% - 强调文字颜色 6 273" xfId="2716"/>
    <cellStyle name="20% - 强调文字颜色 5 259" xfId="2717"/>
    <cellStyle name="20% - 强调文字颜色 5 264" xfId="2718"/>
    <cellStyle name="40% - 强调文字颜色 6 269" xfId="2719"/>
    <cellStyle name="40% - 强调文字颜色 6 274" xfId="2720"/>
    <cellStyle name="20% - 强调文字颜色 5 26" xfId="2721"/>
    <cellStyle name="20% - 强调文字颜色 5 31" xfId="2722"/>
    <cellStyle name="40% - 强调文字颜色 6 27" xfId="2723"/>
    <cellStyle name="40% - 强调文字颜色 6 32" xfId="2724"/>
    <cellStyle name="20% - 强调文字颜色 5 265" xfId="2725"/>
    <cellStyle name="20% - 强调文字颜色 5 270" xfId="2726"/>
    <cellStyle name="40% - 强调文字颜色 6 275" xfId="2727"/>
    <cellStyle name="20% - 强调文字颜色 5 266" xfId="2728"/>
    <cellStyle name="20% - 强调文字颜色 5 271" xfId="2729"/>
    <cellStyle name="40% - 强调文字颜色 6 276" xfId="2730"/>
    <cellStyle name="20% - 强调文字颜色 5 267" xfId="2731"/>
    <cellStyle name="20% - 强调文字颜色 5 272" xfId="2732"/>
    <cellStyle name="40% - 强调文字颜色 6 277" xfId="2733"/>
    <cellStyle name="20% - 强调文字颜色 5 268" xfId="2734"/>
    <cellStyle name="20% - 强调文字颜色 5 273" xfId="2735"/>
    <cellStyle name="20% - 强调文字颜色 5 269" xfId="2736"/>
    <cellStyle name="20% - 强调文字颜色 5 274" xfId="2737"/>
    <cellStyle name="20% - 强调文字颜色 5 27" xfId="2738"/>
    <cellStyle name="20% - 强调文字颜色 5 32" xfId="2739"/>
    <cellStyle name="40% - 强调文字颜色 6 28" xfId="2740"/>
    <cellStyle name="40% - 强调文字颜色 6 33" xfId="2741"/>
    <cellStyle name="20% - 强调文字颜色 5 275" xfId="2742"/>
    <cellStyle name="20% - 强调文字颜色 5 276" xfId="2743"/>
    <cellStyle name="20% - 强调文字颜色 5 277" xfId="2744"/>
    <cellStyle name="20% - 强调文字颜色 5 28" xfId="2745"/>
    <cellStyle name="20% - 强调文字颜色 5 33" xfId="2746"/>
    <cellStyle name="40% - 强调文字颜色 6 29" xfId="2747"/>
    <cellStyle name="40% - 强调文字颜色 6 34" xfId="2748"/>
    <cellStyle name="20% - 强调文字颜色 5 29" xfId="2749"/>
    <cellStyle name="20% - 强调文字颜色 5 34" xfId="2750"/>
    <cellStyle name="40% - 强调文字颜色 6 35" xfId="2751"/>
    <cellStyle name="40% - 强调文字颜色 6 40" xfId="2752"/>
    <cellStyle name="20% - 强调文字颜色 5 35" xfId="2753"/>
    <cellStyle name="20% - 强调文字颜色 5 40" xfId="2754"/>
    <cellStyle name="40% - 强调文字颜色 6 36" xfId="2755"/>
    <cellStyle name="40% - 强调文字颜色 6 41" xfId="2756"/>
    <cellStyle name="20% - 强调文字颜色 5 36" xfId="2757"/>
    <cellStyle name="20% - 强调文字颜色 5 41" xfId="2758"/>
    <cellStyle name="40% - 强调文字颜色 6 37" xfId="2759"/>
    <cellStyle name="40% - 强调文字颜色 6 42" xfId="2760"/>
    <cellStyle name="20% - 强调文字颜色 5 37" xfId="2761"/>
    <cellStyle name="20% - 强调文字颜色 5 42" xfId="2762"/>
    <cellStyle name="40% - 强调文字颜色 6 38" xfId="2763"/>
    <cellStyle name="40% - 强调文字颜色 6 43" xfId="2764"/>
    <cellStyle name="20% - 强调文字颜色 5 38" xfId="2765"/>
    <cellStyle name="20% - 强调文字颜色 5 43" xfId="2766"/>
    <cellStyle name="40% - 强调文字颜色 6 39" xfId="2767"/>
    <cellStyle name="40% - 强调文字颜色 6 44" xfId="2768"/>
    <cellStyle name="20% - 强调文字颜色 5 39" xfId="2769"/>
    <cellStyle name="20% - 强调文字颜色 5 44" xfId="2770"/>
    <cellStyle name="40% - 强调文字颜色 6 45" xfId="2771"/>
    <cellStyle name="40% - 强调文字颜色 6 50" xfId="2772"/>
    <cellStyle name="20% - 强调文字颜色 5 45" xfId="2773"/>
    <cellStyle name="20% - 强调文字颜色 5 50" xfId="2774"/>
    <cellStyle name="40% - 强调文字颜色 6 46" xfId="2775"/>
    <cellStyle name="40% - 强调文字颜色 6 51" xfId="2776"/>
    <cellStyle name="20% - 强调文字颜色 5 46" xfId="2777"/>
    <cellStyle name="20% - 强调文字颜色 5 51" xfId="2778"/>
    <cellStyle name="40% - 强调文字颜色 6 47" xfId="2779"/>
    <cellStyle name="40% - 强调文字颜色 6 52" xfId="2780"/>
    <cellStyle name="20% - 强调文字颜色 5 47" xfId="2781"/>
    <cellStyle name="20% - 强调文字颜色 5 52" xfId="2782"/>
    <cellStyle name="40% - 强调文字颜色 6 48" xfId="2783"/>
    <cellStyle name="40% - 强调文字颜色 6 53" xfId="2784"/>
    <cellStyle name="20% - 强调文字颜色 5 48" xfId="2785"/>
    <cellStyle name="20% - 强调文字颜色 5 53" xfId="2786"/>
    <cellStyle name="40% - 强调文字颜色 6 49" xfId="2787"/>
    <cellStyle name="40% - 强调文字颜色 6 54" xfId="2788"/>
    <cellStyle name="20% - 强调文字颜色 5 49" xfId="2789"/>
    <cellStyle name="20% - 强调文字颜色 5 54" xfId="2790"/>
    <cellStyle name="40% - 强调文字颜色 6 55" xfId="2791"/>
    <cellStyle name="40% - 强调文字颜色 6 60" xfId="2792"/>
    <cellStyle name="20% - 强调文字颜色 5 55" xfId="2793"/>
    <cellStyle name="20% - 强调文字颜色 5 60" xfId="2794"/>
    <cellStyle name="40% - 强调文字颜色 6 56" xfId="2795"/>
    <cellStyle name="40% - 强调文字颜色 6 61" xfId="2796"/>
    <cellStyle name="20% - 强调文字颜色 5 56" xfId="2797"/>
    <cellStyle name="20% - 强调文字颜色 5 61" xfId="2798"/>
    <cellStyle name="40% - 强调文字颜色 6 57" xfId="2799"/>
    <cellStyle name="40% - 强调文字颜色 6 62" xfId="2800"/>
    <cellStyle name="20% - 强调文字颜色 5 57" xfId="2801"/>
    <cellStyle name="20% - 强调文字颜色 5 62" xfId="2802"/>
    <cellStyle name="40% - 强调文字颜色 6 58" xfId="2803"/>
    <cellStyle name="40% - 强调文字颜色 6 63" xfId="2804"/>
    <cellStyle name="20% - 强调文字颜色 5 58" xfId="2805"/>
    <cellStyle name="20% - 强调文字颜色 5 63" xfId="2806"/>
    <cellStyle name="40% - 强调文字颜色 6 59" xfId="2807"/>
    <cellStyle name="40% - 强调文字颜色 6 64" xfId="2808"/>
    <cellStyle name="20% - 强调文字颜色 5 59" xfId="2809"/>
    <cellStyle name="20% - 强调文字颜色 5 64" xfId="2810"/>
    <cellStyle name="40% - 强调文字颜色 6 65" xfId="2811"/>
    <cellStyle name="40% - 强调文字颜色 6 70" xfId="2812"/>
    <cellStyle name="20% - 强调文字颜色 5 65" xfId="2813"/>
    <cellStyle name="20% - 强调文字颜色 5 70" xfId="2814"/>
    <cellStyle name="40% - 强调文字颜色 6 66" xfId="2815"/>
    <cellStyle name="40% - 强调文字颜色 6 71" xfId="2816"/>
    <cellStyle name="20% - 强调文字颜色 5 66" xfId="2817"/>
    <cellStyle name="20% - 强调文字颜色 5 71" xfId="2818"/>
    <cellStyle name="40% - 强调文字颜色 6 67" xfId="2819"/>
    <cellStyle name="40% - 强调文字颜色 6 72" xfId="2820"/>
    <cellStyle name="20% - 强调文字颜色 5 67" xfId="2821"/>
    <cellStyle name="20% - 强调文字颜色 5 72" xfId="2822"/>
    <cellStyle name="40% - 强调文字颜色 6 68" xfId="2823"/>
    <cellStyle name="40% - 强调文字颜色 6 73" xfId="2824"/>
    <cellStyle name="20% - 强调文字颜色 5 68" xfId="2825"/>
    <cellStyle name="20% - 强调文字颜色 5 73" xfId="2826"/>
    <cellStyle name="40% - 强调文字颜色 6 69" xfId="2827"/>
    <cellStyle name="40% - 强调文字颜色 6 74" xfId="2828"/>
    <cellStyle name="20% - 强调文字颜色 5 69" xfId="2829"/>
    <cellStyle name="20% - 强调文字颜色 5 74" xfId="2830"/>
    <cellStyle name="40% - 强调文字颜色 6 75" xfId="2831"/>
    <cellStyle name="40% - 强调文字颜色 6 80" xfId="2832"/>
    <cellStyle name="20% - 强调文字颜色 5 75" xfId="2833"/>
    <cellStyle name="20% - 强调文字颜色 5 80" xfId="2834"/>
    <cellStyle name="40% - 强调文字颜色 6 76" xfId="2835"/>
    <cellStyle name="40% - 强调文字颜色 6 81" xfId="2836"/>
    <cellStyle name="20% - 强调文字颜色 5 76" xfId="2837"/>
    <cellStyle name="20% - 强调文字颜色 5 81" xfId="2838"/>
    <cellStyle name="40% - 强调文字颜色 6 77" xfId="2839"/>
    <cellStyle name="40% - 强调文字颜色 6 82" xfId="2840"/>
    <cellStyle name="20% - 强调文字颜色 5 77" xfId="2841"/>
    <cellStyle name="20% - 强调文字颜色 5 82" xfId="2842"/>
    <cellStyle name="40% - 强调文字颜色 6 78" xfId="2843"/>
    <cellStyle name="40% - 强调文字颜色 6 83" xfId="2844"/>
    <cellStyle name="20% - 强调文字颜色 5 78" xfId="2845"/>
    <cellStyle name="20% - 强调文字颜色 5 83" xfId="2846"/>
    <cellStyle name="40% - 强调文字颜色 6 79" xfId="2847"/>
    <cellStyle name="40% - 强调文字颜色 6 84" xfId="2848"/>
    <cellStyle name="20% - 强调文字颜色 5 79" xfId="2849"/>
    <cellStyle name="20% - 强调文字颜色 5 84" xfId="2850"/>
    <cellStyle name="40% - 强调文字颜色 6 85" xfId="2851"/>
    <cellStyle name="40% - 强调文字颜色 6 90" xfId="2852"/>
    <cellStyle name="20% - 强调文字颜色 5 85" xfId="2853"/>
    <cellStyle name="20% - 强调文字颜色 5 90" xfId="2854"/>
    <cellStyle name="40% - 强调文字颜色 6 86" xfId="2855"/>
    <cellStyle name="40% - 强调文字颜色 6 91" xfId="2856"/>
    <cellStyle name="20% - 强调文字颜色 5 86" xfId="2857"/>
    <cellStyle name="20% - 强调文字颜色 5 91" xfId="2858"/>
    <cellStyle name="40% - 强调文字颜色 6 87" xfId="2859"/>
    <cellStyle name="40% - 强调文字颜色 6 92" xfId="2860"/>
    <cellStyle name="20% - 强调文字颜色 5 87" xfId="2861"/>
    <cellStyle name="20% - 强调文字颜色 5 92" xfId="2862"/>
    <cellStyle name="40% - 强调文字颜色 6 88" xfId="2863"/>
    <cellStyle name="40% - 强调文字颜色 6 93" xfId="2864"/>
    <cellStyle name="20% - 强调文字颜色 5 88" xfId="2865"/>
    <cellStyle name="20% - 强调文字颜色 5 93" xfId="2866"/>
    <cellStyle name="40% - 强调文字颜色 6 89" xfId="2867"/>
    <cellStyle name="40% - 强调文字颜色 6 94" xfId="2868"/>
    <cellStyle name="20% - 强调文字颜色 5 89" xfId="2869"/>
    <cellStyle name="20% - 强调文字颜色 5 94" xfId="2870"/>
    <cellStyle name="40% - 强调文字颜色 6 95" xfId="2871"/>
    <cellStyle name="20% - 强调文字颜色 5 95" xfId="2872"/>
    <cellStyle name="40% - 强调文字颜色 6 96" xfId="2873"/>
    <cellStyle name="20% - 强调文字颜色 5 96" xfId="2874"/>
    <cellStyle name="40% - 强调文字颜色 6 97" xfId="2875"/>
    <cellStyle name="20% - 强调文字颜色 5 97" xfId="2876"/>
    <cellStyle name="40% - 强调文字颜色 6 98" xfId="2877"/>
    <cellStyle name="20% - 强调文字颜色 5 98" xfId="2878"/>
    <cellStyle name="40% - 强调文字颜色 6 99" xfId="2879"/>
    <cellStyle name="20% - 强调文字颜色 5 99" xfId="2880"/>
    <cellStyle name="20% - 强调文字颜色 6 10" xfId="2881"/>
    <cellStyle name="常规 116" xfId="2882"/>
    <cellStyle name="常规 121" xfId="2883"/>
    <cellStyle name="20% - 强调文字颜色 6 100" xfId="2884"/>
    <cellStyle name="20% - 强调文字颜色 6 101" xfId="2885"/>
    <cellStyle name="20% - 强调文字颜色 6 102" xfId="2886"/>
    <cellStyle name="20% - 强调文字颜色 6 103" xfId="2887"/>
    <cellStyle name="20% - 强调文字颜色 6 104" xfId="2888"/>
    <cellStyle name="20% - 强调文字颜色 6 105" xfId="2889"/>
    <cellStyle name="20% - 强调文字颜色 6 110" xfId="2890"/>
    <cellStyle name="20% - 强调文字颜色 6 106" xfId="2891"/>
    <cellStyle name="20% - 强调文字颜色 6 111" xfId="2892"/>
    <cellStyle name="20% - 强调文字颜色 6 107" xfId="2893"/>
    <cellStyle name="20% - 强调文字颜色 6 112" xfId="2894"/>
    <cellStyle name="20% - 强调文字颜色 6 108" xfId="2895"/>
    <cellStyle name="20% - 强调文字颜色 6 113" xfId="2896"/>
    <cellStyle name="20% - 强调文字颜色 6 109" xfId="2897"/>
    <cellStyle name="20% - 强调文字颜色 6 114" xfId="2898"/>
    <cellStyle name="20% - 强调文字颜色 6 11" xfId="2899"/>
    <cellStyle name="常规 117" xfId="2900"/>
    <cellStyle name="常规 122" xfId="2901"/>
    <cellStyle name="20% - 强调文字颜色 6 115" xfId="2902"/>
    <cellStyle name="20% - 强调文字颜色 6 120" xfId="2903"/>
    <cellStyle name="20% - 强调文字颜色 6 116" xfId="2904"/>
    <cellStyle name="20% - 强调文字颜色 6 121" xfId="2905"/>
    <cellStyle name="20% - 强调文字颜色 6 117" xfId="2906"/>
    <cellStyle name="20% - 强调文字颜色 6 122" xfId="2907"/>
    <cellStyle name="20% - 强调文字颜色 6 118" xfId="2908"/>
    <cellStyle name="20% - 强调文字颜色 6 123" xfId="2909"/>
    <cellStyle name="20% - 强调文字颜色 6 119" xfId="2910"/>
    <cellStyle name="20% - 强调文字颜色 6 124" xfId="2911"/>
    <cellStyle name="20% - 强调文字颜色 6 12" xfId="2912"/>
    <cellStyle name="常规 118" xfId="2913"/>
    <cellStyle name="常规 123" xfId="2914"/>
    <cellStyle name="20% - 强调文字颜色 6 125" xfId="2915"/>
    <cellStyle name="20% - 强调文字颜色 6 130" xfId="2916"/>
    <cellStyle name="20% - 强调文字颜色 6 126" xfId="2917"/>
    <cellStyle name="20% - 强调文字颜色 6 131" xfId="2918"/>
    <cellStyle name="20% - 强调文字颜色 6 127" xfId="2919"/>
    <cellStyle name="20% - 强调文字颜色 6 132" xfId="2920"/>
    <cellStyle name="20% - 强调文字颜色 6 128" xfId="2921"/>
    <cellStyle name="20% - 强调文字颜色 6 133" xfId="2922"/>
    <cellStyle name="20% - 强调文字颜色 6 129" xfId="2923"/>
    <cellStyle name="20% - 强调文字颜色 6 134" xfId="2924"/>
    <cellStyle name="20% - 强调文字颜色 6 13" xfId="2925"/>
    <cellStyle name="常规 119" xfId="2926"/>
    <cellStyle name="常规 124" xfId="2927"/>
    <cellStyle name="20% - 强调文字颜色 6 135" xfId="2928"/>
    <cellStyle name="20% - 强调文字颜色 6 140" xfId="2929"/>
    <cellStyle name="20% - 强调文字颜色 6 136" xfId="2930"/>
    <cellStyle name="20% - 强调文字颜色 6 141" xfId="2931"/>
    <cellStyle name="20% - 强调文字颜色 6 137" xfId="2932"/>
    <cellStyle name="20% - 强调文字颜色 6 142" xfId="2933"/>
    <cellStyle name="20% - 强调文字颜色 6 138" xfId="2934"/>
    <cellStyle name="20% - 强调文字颜色 6 143" xfId="2935"/>
    <cellStyle name="20% - 强调文字颜色 6 139" xfId="2936"/>
    <cellStyle name="20% - 强调文字颜色 6 144" xfId="2937"/>
    <cellStyle name="20% - 强调文字颜色 6 14" xfId="2938"/>
    <cellStyle name="常规 125" xfId="2939"/>
    <cellStyle name="常规 130" xfId="2940"/>
    <cellStyle name="20% - 强调文字颜色 6 145" xfId="2941"/>
    <cellStyle name="20% - 强调文字颜色 6 150" xfId="2942"/>
    <cellStyle name="20% - 强调文字颜色 6 200" xfId="2943"/>
    <cellStyle name="20% - 强调文字颜色 6 146" xfId="2944"/>
    <cellStyle name="20% - 强调文字颜色 6 151" xfId="2945"/>
    <cellStyle name="20% - 强调文字颜色 6 201" xfId="2946"/>
    <cellStyle name="20% - 强调文字颜色 6 147" xfId="2947"/>
    <cellStyle name="20% - 强调文字颜色 6 152" xfId="2948"/>
    <cellStyle name="20% - 强调文字颜色 6 202" xfId="2949"/>
    <cellStyle name="20% - 强调文字颜色 6 148" xfId="2950"/>
    <cellStyle name="20% - 强调文字颜色 6 153" xfId="2951"/>
    <cellStyle name="20% - 强调文字颜色 6 203" xfId="2952"/>
    <cellStyle name="20% - 强调文字颜色 6 149" xfId="2953"/>
    <cellStyle name="20% - 强调文字颜色 6 154" xfId="2954"/>
    <cellStyle name="20% - 强调文字颜色 6 204" xfId="2955"/>
    <cellStyle name="20% - 强调文字颜色 6 15" xfId="2956"/>
    <cellStyle name="20% - 强调文字颜色 6 20" xfId="2957"/>
    <cellStyle name="常规 126" xfId="2958"/>
    <cellStyle name="常规 131" xfId="2959"/>
    <cellStyle name="20% - 强调文字颜色 6 155" xfId="2960"/>
    <cellStyle name="20% - 强调文字颜色 6 160" xfId="2961"/>
    <cellStyle name="20% - 强调文字颜色 6 205" xfId="2962"/>
    <cellStyle name="20% - 强调文字颜色 6 210" xfId="2963"/>
    <cellStyle name="20% - 强调文字颜色 6 156" xfId="2964"/>
    <cellStyle name="20% - 强调文字颜色 6 161" xfId="2965"/>
    <cellStyle name="20% - 强调文字颜色 6 206" xfId="2966"/>
    <cellStyle name="20% - 强调文字颜色 6 211" xfId="2967"/>
    <cellStyle name="20% - 强调文字颜色 6 157" xfId="2968"/>
    <cellStyle name="20% - 强调文字颜色 6 162" xfId="2969"/>
    <cellStyle name="20% - 强调文字颜色 6 207" xfId="2970"/>
    <cellStyle name="20% - 强调文字颜色 6 212" xfId="2971"/>
    <cellStyle name="20% - 强调文字颜色 6 158" xfId="2972"/>
    <cellStyle name="20% - 强调文字颜色 6 163" xfId="2973"/>
    <cellStyle name="20% - 强调文字颜色 6 208" xfId="2974"/>
    <cellStyle name="20% - 强调文字颜色 6 213" xfId="2975"/>
    <cellStyle name="20% - 强调文字颜色 6 159" xfId="2976"/>
    <cellStyle name="20% - 强调文字颜色 6 164" xfId="2977"/>
    <cellStyle name="20% - 强调文字颜色 6 209" xfId="2978"/>
    <cellStyle name="20% - 强调文字颜色 6 214" xfId="2979"/>
    <cellStyle name="常规 2 2 2" xfId="2980"/>
    <cellStyle name="20% - 强调文字颜色 6 16" xfId="2981"/>
    <cellStyle name="20% - 强调文字颜色 6 21" xfId="2982"/>
    <cellStyle name="常规 127" xfId="2983"/>
    <cellStyle name="常规 132" xfId="2984"/>
    <cellStyle name="20% - 强调文字颜色 6 165" xfId="2985"/>
    <cellStyle name="20% - 强调文字颜色 6 170" xfId="2986"/>
    <cellStyle name="20% - 强调文字颜色 6 215" xfId="2987"/>
    <cellStyle name="20% - 强调文字颜色 6 220" xfId="2988"/>
    <cellStyle name="常规 2 2 3" xfId="2989"/>
    <cellStyle name="20% - 强调文字颜色 6 166" xfId="2990"/>
    <cellStyle name="20% - 强调文字颜色 6 171" xfId="2991"/>
    <cellStyle name="20% - 强调文字颜色 6 216" xfId="2992"/>
    <cellStyle name="20% - 强调文字颜色 6 221" xfId="2993"/>
    <cellStyle name="20% - 强调文字颜色 6 167" xfId="2994"/>
    <cellStyle name="20% - 强调文字颜色 6 172" xfId="2995"/>
    <cellStyle name="20% - 强调文字颜色 6 217" xfId="2996"/>
    <cellStyle name="20% - 强调文字颜色 6 222" xfId="2997"/>
    <cellStyle name="20% - 强调文字颜色 6 168" xfId="2998"/>
    <cellStyle name="20% - 强调文字颜色 6 173" xfId="2999"/>
    <cellStyle name="20% - 强调文字颜色 6 218" xfId="3000"/>
    <cellStyle name="20% - 强调文字颜色 6 223" xfId="3001"/>
    <cellStyle name="20% - 强调文字颜色 6 169" xfId="3002"/>
    <cellStyle name="20% - 强调文字颜色 6 174" xfId="3003"/>
    <cellStyle name="20% - 强调文字颜色 6 219" xfId="3004"/>
    <cellStyle name="20% - 强调文字颜色 6 224" xfId="3005"/>
    <cellStyle name="20% - 强调文字颜色 6 17" xfId="3006"/>
    <cellStyle name="20% - 强调文字颜色 6 22" xfId="3007"/>
    <cellStyle name="常规 128" xfId="3008"/>
    <cellStyle name="常规 133" xfId="3009"/>
    <cellStyle name="20% - 强调文字颜色 6 175" xfId="3010"/>
    <cellStyle name="20% - 强调文字颜色 6 180" xfId="3011"/>
    <cellStyle name="20% - 强调文字颜色 6 225" xfId="3012"/>
    <cellStyle name="20% - 强调文字颜色 6 230" xfId="3013"/>
    <cellStyle name="20% - 强调文字颜色 6 176" xfId="3014"/>
    <cellStyle name="20% - 强调文字颜色 6 181" xfId="3015"/>
    <cellStyle name="20% - 强调文字颜色 6 226" xfId="3016"/>
    <cellStyle name="20% - 强调文字颜色 6 231" xfId="3017"/>
    <cellStyle name="20% - 强调文字颜色 6 177" xfId="3018"/>
    <cellStyle name="20% - 强调文字颜色 6 182" xfId="3019"/>
    <cellStyle name="20% - 强调文字颜色 6 227" xfId="3020"/>
    <cellStyle name="20% - 强调文字颜色 6 232" xfId="3021"/>
    <cellStyle name="20% - 强调文字颜色 6 178" xfId="3022"/>
    <cellStyle name="20% - 强调文字颜色 6 183" xfId="3023"/>
    <cellStyle name="20% - 强调文字颜色 6 228" xfId="3024"/>
    <cellStyle name="20% - 强调文字颜色 6 233" xfId="3025"/>
    <cellStyle name="20% - 强调文字颜色 6 179" xfId="3026"/>
    <cellStyle name="20% - 强调文字颜色 6 184" xfId="3027"/>
    <cellStyle name="20% - 强调文字颜色 6 229" xfId="3028"/>
    <cellStyle name="20% - 强调文字颜色 6 234" xfId="3029"/>
    <cellStyle name="20% - 强调文字颜色 6 18" xfId="3030"/>
    <cellStyle name="20% - 强调文字颜色 6 23" xfId="3031"/>
    <cellStyle name="常规 129" xfId="3032"/>
    <cellStyle name="常规 134" xfId="3033"/>
    <cellStyle name="20% - 强调文字颜色 6 185" xfId="3034"/>
    <cellStyle name="20% - 强调文字颜色 6 190" xfId="3035"/>
    <cellStyle name="20% - 强调文字颜色 6 235" xfId="3036"/>
    <cellStyle name="20% - 强调文字颜色 6 240" xfId="3037"/>
    <cellStyle name="20% - 强调文字颜色 6 186" xfId="3038"/>
    <cellStyle name="20% - 强调文字颜色 6 191" xfId="3039"/>
    <cellStyle name="20% - 强调文字颜色 6 236" xfId="3040"/>
    <cellStyle name="20% - 强调文字颜色 6 241" xfId="3041"/>
    <cellStyle name="20% - 强调文字颜色 6 187" xfId="3042"/>
    <cellStyle name="20% - 强调文字颜色 6 192" xfId="3043"/>
    <cellStyle name="20% - 强调文字颜色 6 237" xfId="3044"/>
    <cellStyle name="20% - 强调文字颜色 6 242" xfId="3045"/>
    <cellStyle name="20% - 强调文字颜色 6 188" xfId="3046"/>
    <cellStyle name="20% - 强调文字颜色 6 193" xfId="3047"/>
    <cellStyle name="20% - 强调文字颜色 6 238" xfId="3048"/>
    <cellStyle name="20% - 强调文字颜色 6 243" xfId="3049"/>
    <cellStyle name="20% - 强调文字颜色 6 189" xfId="3050"/>
    <cellStyle name="20% - 强调文字颜色 6 194" xfId="3051"/>
    <cellStyle name="20% - 强调文字颜色 6 239" xfId="3052"/>
    <cellStyle name="20% - 强调文字颜色 6 244" xfId="3053"/>
    <cellStyle name="20% - 强调文字颜色 6 19" xfId="3054"/>
    <cellStyle name="20% - 强调文字颜色 6 24" xfId="3055"/>
    <cellStyle name="常规 135" xfId="3056"/>
    <cellStyle name="常规 140" xfId="3057"/>
    <cellStyle name="20% - 强调文字颜色 6 195" xfId="3058"/>
    <cellStyle name="20% - 强调文字颜色 6 245" xfId="3059"/>
    <cellStyle name="20% - 强调文字颜色 6 250" xfId="3060"/>
    <cellStyle name="20% - 强调文字颜色 6 196" xfId="3061"/>
    <cellStyle name="20% - 强调文字颜色 6 246" xfId="3062"/>
    <cellStyle name="20% - 强调文字颜色 6 251" xfId="3063"/>
    <cellStyle name="20% - 强调文字颜色 6 197" xfId="3064"/>
    <cellStyle name="20% - 强调文字颜色 6 247" xfId="3065"/>
    <cellStyle name="20% - 强调文字颜色 6 252" xfId="3066"/>
    <cellStyle name="20% - 强调文字颜色 6 198" xfId="3067"/>
    <cellStyle name="20% - 强调文字颜色 6 248" xfId="3068"/>
    <cellStyle name="20% - 强调文字颜色 6 253" xfId="3069"/>
    <cellStyle name="20% - 强调文字颜色 6 199" xfId="3070"/>
    <cellStyle name="20% - 强调文字颜色 6 249" xfId="3071"/>
    <cellStyle name="20% - 强调文字颜色 6 254" xfId="3072"/>
    <cellStyle name="20% - 强调文字颜色 6 2" xfId="3073"/>
    <cellStyle name="20% - 强调文字颜色 6 25" xfId="3074"/>
    <cellStyle name="20% - 强调文字颜色 6 30" xfId="3075"/>
    <cellStyle name="常规 136" xfId="3076"/>
    <cellStyle name="常规 141" xfId="3077"/>
    <cellStyle name="20% - 强调文字颜色 6 255" xfId="3078"/>
    <cellStyle name="20% - 强调文字颜色 6 260" xfId="3079"/>
    <cellStyle name="20% - 强调文字颜色 6 256" xfId="3080"/>
    <cellStyle name="20% - 强调文字颜色 6 261" xfId="3081"/>
    <cellStyle name="20% - 强调文字颜色 6 257" xfId="3082"/>
    <cellStyle name="20% - 强调文字颜色 6 262" xfId="3083"/>
    <cellStyle name="20% - 强调文字颜色 6 258" xfId="3084"/>
    <cellStyle name="20% - 强调文字颜色 6 263" xfId="3085"/>
    <cellStyle name="20% - 强调文字颜色 6 259" xfId="3086"/>
    <cellStyle name="20% - 强调文字颜色 6 264" xfId="3087"/>
    <cellStyle name="常规 2 3 2" xfId="3088"/>
    <cellStyle name="20% - 强调文字颜色 6 26" xfId="3089"/>
    <cellStyle name="20% - 强调文字颜色 6 31" xfId="3090"/>
    <cellStyle name="常规 137" xfId="3091"/>
    <cellStyle name="常规 142" xfId="3092"/>
    <cellStyle name="常规 5 2" xfId="3093"/>
    <cellStyle name="20% - 强调文字颜色 6 265" xfId="3094"/>
    <cellStyle name="20% - 强调文字颜色 6 270" xfId="3095"/>
    <cellStyle name="常规 2 3 3" xfId="3096"/>
    <cellStyle name="20% - 强调文字颜色 6 266" xfId="3097"/>
    <cellStyle name="20% - 强调文字颜色 6 271" xfId="3098"/>
    <cellStyle name="20% - 强调文字颜色 6 267" xfId="3099"/>
    <cellStyle name="20% - 强调文字颜色 6 272" xfId="3100"/>
    <cellStyle name="20% - 强调文字颜色 6 268" xfId="3101"/>
    <cellStyle name="20% - 强调文字颜色 6 273" xfId="3102"/>
    <cellStyle name="20% - 强调文字颜色 6 269" xfId="3103"/>
    <cellStyle name="20% - 强调文字颜色 6 274" xfId="3104"/>
    <cellStyle name="20% - 强调文字颜色 6 27" xfId="3105"/>
    <cellStyle name="20% - 强调文字颜色 6 32" xfId="3106"/>
    <cellStyle name="常规 138" xfId="3107"/>
    <cellStyle name="常规 143" xfId="3108"/>
    <cellStyle name="20% - 强调文字颜色 6 275" xfId="3109"/>
    <cellStyle name="20% - 强调文字颜色 6 276" xfId="3110"/>
    <cellStyle name="20% - 强调文字颜色 6 277" xfId="3111"/>
    <cellStyle name="20% - 强调文字颜色 6 28" xfId="3112"/>
    <cellStyle name="20% - 强调文字颜色 6 33" xfId="3113"/>
    <cellStyle name="常规 139" xfId="3114"/>
    <cellStyle name="常规 144" xfId="3115"/>
    <cellStyle name="20% - 强调文字颜色 6 29" xfId="3116"/>
    <cellStyle name="20% - 强调文字颜色 6 34" xfId="3117"/>
    <cellStyle name="常规 145" xfId="3118"/>
    <cellStyle name="常规 150" xfId="3119"/>
    <cellStyle name="常规 200" xfId="3120"/>
    <cellStyle name="20% - 强调文字颜色 6 3" xfId="3121"/>
    <cellStyle name="20% - 强调文字颜色 6 35" xfId="3122"/>
    <cellStyle name="20% - 强调文字颜色 6 40" xfId="3123"/>
    <cellStyle name="常规 146" xfId="3124"/>
    <cellStyle name="常规 151" xfId="3125"/>
    <cellStyle name="常规 201" xfId="3126"/>
    <cellStyle name="20% - 强调文字颜色 6 36" xfId="3127"/>
    <cellStyle name="20% - 强调文字颜色 6 41" xfId="3128"/>
    <cellStyle name="常规 147" xfId="3129"/>
    <cellStyle name="常规 152" xfId="3130"/>
    <cellStyle name="常规 202" xfId="3131"/>
    <cellStyle name="20% - 强调文字颜色 6 37" xfId="3132"/>
    <cellStyle name="20% - 强调文字颜色 6 42" xfId="3133"/>
    <cellStyle name="常规 148" xfId="3134"/>
    <cellStyle name="常规 153" xfId="3135"/>
    <cellStyle name="常规 203" xfId="3136"/>
    <cellStyle name="20% - 强调文字颜色 6 38" xfId="3137"/>
    <cellStyle name="20% - 强调文字颜色 6 43" xfId="3138"/>
    <cellStyle name="常规 149" xfId="3139"/>
    <cellStyle name="常规 154" xfId="3140"/>
    <cellStyle name="常规 204" xfId="3141"/>
    <cellStyle name="20% - 强调文字颜色 6 39" xfId="3142"/>
    <cellStyle name="20% - 强调文字颜色 6 44" xfId="3143"/>
    <cellStyle name="常规 155" xfId="3144"/>
    <cellStyle name="常规 160" xfId="3145"/>
    <cellStyle name="常规 205" xfId="3146"/>
    <cellStyle name="常规 210" xfId="3147"/>
    <cellStyle name="20% - 强调文字颜色 6 4" xfId="3148"/>
    <cellStyle name="20% - 强调文字颜色 6 45" xfId="3149"/>
    <cellStyle name="20% - 强调文字颜色 6 50" xfId="3150"/>
    <cellStyle name="常规 156" xfId="3151"/>
    <cellStyle name="常规 161" xfId="3152"/>
    <cellStyle name="常规 206" xfId="3153"/>
    <cellStyle name="常规 211" xfId="3154"/>
    <cellStyle name="20% - 强调文字颜色 6 46" xfId="3155"/>
    <cellStyle name="20% - 强调文字颜色 6 51" xfId="3156"/>
    <cellStyle name="常规 157" xfId="3157"/>
    <cellStyle name="常规 162" xfId="3158"/>
    <cellStyle name="常规 207" xfId="3159"/>
    <cellStyle name="常规 212" xfId="3160"/>
    <cellStyle name="20% - 强调文字颜色 6 47" xfId="3161"/>
    <cellStyle name="20% - 强调文字颜色 6 52" xfId="3162"/>
    <cellStyle name="常规 158" xfId="3163"/>
    <cellStyle name="常规 163" xfId="3164"/>
    <cellStyle name="常规 208" xfId="3165"/>
    <cellStyle name="常规 213" xfId="3166"/>
    <cellStyle name="20% - 强调文字颜色 6 48" xfId="3167"/>
    <cellStyle name="20% - 强调文字颜色 6 53" xfId="3168"/>
    <cellStyle name="常规 159" xfId="3169"/>
    <cellStyle name="常规 164" xfId="3170"/>
    <cellStyle name="常规 209" xfId="3171"/>
    <cellStyle name="常规 214" xfId="3172"/>
    <cellStyle name="20% - 强调文字颜色 6 49" xfId="3173"/>
    <cellStyle name="20% - 强调文字颜色 6 54" xfId="3174"/>
    <cellStyle name="常规 165" xfId="3175"/>
    <cellStyle name="常规 170" xfId="3176"/>
    <cellStyle name="常规 215" xfId="3177"/>
    <cellStyle name="常规 220" xfId="3178"/>
    <cellStyle name="20% - 强调文字颜色 6 5" xfId="3179"/>
    <cellStyle name="20% - 强调文字颜色 6 55" xfId="3180"/>
    <cellStyle name="20% - 强调文字颜色 6 60" xfId="3181"/>
    <cellStyle name="常规 166" xfId="3182"/>
    <cellStyle name="常规 171" xfId="3183"/>
    <cellStyle name="常规 216" xfId="3184"/>
    <cellStyle name="常规 221" xfId="3185"/>
    <cellStyle name="20% - 强调文字颜色 6 56" xfId="3186"/>
    <cellStyle name="20% - 强调文字颜色 6 61" xfId="3187"/>
    <cellStyle name="常规 167" xfId="3188"/>
    <cellStyle name="常规 172" xfId="3189"/>
    <cellStyle name="常规 217" xfId="3190"/>
    <cellStyle name="常规 222" xfId="3191"/>
    <cellStyle name="20% - 强调文字颜色 6 57" xfId="3192"/>
    <cellStyle name="20% - 强调文字颜色 6 62" xfId="3193"/>
    <cellStyle name="常规 168" xfId="3194"/>
    <cellStyle name="常规 173" xfId="3195"/>
    <cellStyle name="常规 218" xfId="3196"/>
    <cellStyle name="常规 223" xfId="3197"/>
    <cellStyle name="20% - 强调文字颜色 6 58" xfId="3198"/>
    <cellStyle name="20% - 强调文字颜色 6 63" xfId="3199"/>
    <cellStyle name="常规 169" xfId="3200"/>
    <cellStyle name="常规 174" xfId="3201"/>
    <cellStyle name="常规 219" xfId="3202"/>
    <cellStyle name="常规 224" xfId="3203"/>
    <cellStyle name="20% - 强调文字颜色 6 59" xfId="3204"/>
    <cellStyle name="20% - 强调文字颜色 6 64" xfId="3205"/>
    <cellStyle name="常规 175" xfId="3206"/>
    <cellStyle name="常规 180" xfId="3207"/>
    <cellStyle name="常规 225" xfId="3208"/>
    <cellStyle name="常规 230" xfId="3209"/>
    <cellStyle name="20% - 强调文字颜色 6 6" xfId="3210"/>
    <cellStyle name="20% - 强调文字颜色 6 65" xfId="3211"/>
    <cellStyle name="20% - 强调文字颜色 6 70" xfId="3212"/>
    <cellStyle name="常规 176" xfId="3213"/>
    <cellStyle name="常规 181" xfId="3214"/>
    <cellStyle name="常规 226" xfId="3215"/>
    <cellStyle name="常规 231" xfId="3216"/>
    <cellStyle name="20% - 强调文字颜色 6 66" xfId="3217"/>
    <cellStyle name="20% - 强调文字颜色 6 71" xfId="3218"/>
    <cellStyle name="常规 177" xfId="3219"/>
    <cellStyle name="常规 182" xfId="3220"/>
    <cellStyle name="常规 227" xfId="3221"/>
    <cellStyle name="常规 232" xfId="3222"/>
    <cellStyle name="20% - 强调文字颜色 6 67" xfId="3223"/>
    <cellStyle name="20% - 强调文字颜色 6 72" xfId="3224"/>
    <cellStyle name="常规 178" xfId="3225"/>
    <cellStyle name="常规 183" xfId="3226"/>
    <cellStyle name="常规 228" xfId="3227"/>
    <cellStyle name="常规 233" xfId="3228"/>
    <cellStyle name="20% - 强调文字颜色 6 68" xfId="3229"/>
    <cellStyle name="20% - 强调文字颜色 6 73" xfId="3230"/>
    <cellStyle name="常规 179" xfId="3231"/>
    <cellStyle name="常规 184" xfId="3232"/>
    <cellStyle name="常规 229" xfId="3233"/>
    <cellStyle name="常规 234" xfId="3234"/>
    <cellStyle name="20% - 强调文字颜色 6 69" xfId="3235"/>
    <cellStyle name="20% - 强调文字颜色 6 74" xfId="3236"/>
    <cellStyle name="常规 185" xfId="3237"/>
    <cellStyle name="常规 190" xfId="3238"/>
    <cellStyle name="常规 235" xfId="3239"/>
    <cellStyle name="常规 240" xfId="3240"/>
    <cellStyle name="20% - 强调文字颜色 6 7" xfId="3241"/>
    <cellStyle name="20% - 强调文字颜色 6 75" xfId="3242"/>
    <cellStyle name="20% - 强调文字颜色 6 80" xfId="3243"/>
    <cellStyle name="常规 186" xfId="3244"/>
    <cellStyle name="常规 191" xfId="3245"/>
    <cellStyle name="常规 236" xfId="3246"/>
    <cellStyle name="常规 241" xfId="3247"/>
    <cellStyle name="20% - 强调文字颜色 6 76" xfId="3248"/>
    <cellStyle name="20% - 强调文字颜色 6 81" xfId="3249"/>
    <cellStyle name="常规 187" xfId="3250"/>
    <cellStyle name="常规 192" xfId="3251"/>
    <cellStyle name="常规 237" xfId="3252"/>
    <cellStyle name="常规 242" xfId="3253"/>
    <cellStyle name="常规 6 2" xfId="3254"/>
    <cellStyle name="20% - 强调文字颜色 6 77" xfId="3255"/>
    <cellStyle name="20% - 强调文字颜色 6 82" xfId="3256"/>
    <cellStyle name="常规 188" xfId="3257"/>
    <cellStyle name="常规 193" xfId="3258"/>
    <cellStyle name="常规 238" xfId="3259"/>
    <cellStyle name="常规 243" xfId="3260"/>
    <cellStyle name="常规 6 3" xfId="3261"/>
    <cellStyle name="20% - 强调文字颜色 6 78" xfId="3262"/>
    <cellStyle name="20% - 强调文字颜色 6 83" xfId="3263"/>
    <cellStyle name="常规 189" xfId="3264"/>
    <cellStyle name="常规 194" xfId="3265"/>
    <cellStyle name="常规 239" xfId="3266"/>
    <cellStyle name="常规 244" xfId="3267"/>
    <cellStyle name="20% - 强调文字颜色 6 8" xfId="3268"/>
    <cellStyle name="20% - 强调文字颜色 6 85" xfId="3269"/>
    <cellStyle name="20% - 强调文字颜色 6 90" xfId="3270"/>
    <cellStyle name="常规 196" xfId="3271"/>
    <cellStyle name="常规 246" xfId="3272"/>
    <cellStyle name="常规 251" xfId="3273"/>
    <cellStyle name="20% - 强调文字颜色 6 86" xfId="3274"/>
    <cellStyle name="20% - 强调文字颜色 6 91" xfId="3275"/>
    <cellStyle name="常规 197" xfId="3276"/>
    <cellStyle name="常规 247" xfId="3277"/>
    <cellStyle name="常规 252" xfId="3278"/>
    <cellStyle name="20% - 强调文字颜色 6 87" xfId="3279"/>
    <cellStyle name="20% - 强调文字颜色 6 92" xfId="3280"/>
    <cellStyle name="常规 198" xfId="3281"/>
    <cellStyle name="常规 248" xfId="3282"/>
    <cellStyle name="常规 253" xfId="3283"/>
    <cellStyle name="20% - 强调文字颜色 6 88" xfId="3284"/>
    <cellStyle name="20% - 强调文字颜色 6 93" xfId="3285"/>
    <cellStyle name="常规 199" xfId="3286"/>
    <cellStyle name="常规 249" xfId="3287"/>
    <cellStyle name="常规 254" xfId="3288"/>
    <cellStyle name="20% - 强调文字颜色 6 89" xfId="3289"/>
    <cellStyle name="20% - 强调文字颜色 6 94" xfId="3290"/>
    <cellStyle name="常规 255" xfId="3291"/>
    <cellStyle name="常规 260" xfId="3292"/>
    <cellStyle name="20% - 强调文字颜色 6 9" xfId="3293"/>
    <cellStyle name="20% - 强调文字颜色 6 95" xfId="3294"/>
    <cellStyle name="常规 256" xfId="3295"/>
    <cellStyle name="常规 261" xfId="3296"/>
    <cellStyle name="20% - 强调文字颜色 6 96" xfId="3297"/>
    <cellStyle name="常规 257" xfId="3298"/>
    <cellStyle name="常规 262" xfId="3299"/>
    <cellStyle name="20% - 强调文字颜色 6 97" xfId="3300"/>
    <cellStyle name="常规 258" xfId="3301"/>
    <cellStyle name="常规 263" xfId="3302"/>
    <cellStyle name="20% - 强调文字颜色 6 98" xfId="3303"/>
    <cellStyle name="常规 259" xfId="3304"/>
    <cellStyle name="常规 264" xfId="3305"/>
    <cellStyle name="20% - 强调文字颜色 6 99" xfId="3306"/>
    <cellStyle name="常规 265" xfId="3307"/>
    <cellStyle name="常规 270" xfId="3308"/>
    <cellStyle name="40% - 强调文字颜色 1 10" xfId="3309"/>
    <cellStyle name="40% - 强调文字颜色 1 100" xfId="3310"/>
    <cellStyle name="40% - 强调文字颜色 1 101" xfId="3311"/>
    <cellStyle name="40% - 强调文字颜色 1 102" xfId="3312"/>
    <cellStyle name="40% - 强调文字颜色 1 103" xfId="3313"/>
    <cellStyle name="40% - 强调文字颜色 1 104" xfId="3314"/>
    <cellStyle name="40% - 强调文字颜色 1 105" xfId="3315"/>
    <cellStyle name="40% - 强调文字颜色 1 110" xfId="3316"/>
    <cellStyle name="40% - 强调文字颜色 1 106" xfId="3317"/>
    <cellStyle name="40% - 强调文字颜色 1 111" xfId="3318"/>
    <cellStyle name="40% - 强调文字颜色 1 107" xfId="3319"/>
    <cellStyle name="40% - 强调文字颜色 1 112" xfId="3320"/>
    <cellStyle name="40% - 强调文字颜色 1 108" xfId="3321"/>
    <cellStyle name="40% - 强调文字颜色 1 113" xfId="3322"/>
    <cellStyle name="40% - 强调文字颜色 1 109" xfId="3323"/>
    <cellStyle name="40% - 强调文字颜色 1 114" xfId="3324"/>
    <cellStyle name="40% - 强调文字颜色 1 11" xfId="3325"/>
    <cellStyle name="40% - 强调文字颜色 1 115" xfId="3326"/>
    <cellStyle name="40% - 强调文字颜色 1 120" xfId="3327"/>
    <cellStyle name="40% - 强调文字颜色 1 116" xfId="3328"/>
    <cellStyle name="40% - 强调文字颜色 1 121" xfId="3329"/>
    <cellStyle name="40% - 强调文字颜色 1 117" xfId="3330"/>
    <cellStyle name="40% - 强调文字颜色 1 122" xfId="3331"/>
    <cellStyle name="40% - 强调文字颜色 1 118" xfId="3332"/>
    <cellStyle name="40% - 强调文字颜色 1 123" xfId="3333"/>
    <cellStyle name="40% - 强调文字颜色 1 119" xfId="3334"/>
    <cellStyle name="40% - 强调文字颜色 1 124" xfId="3335"/>
    <cellStyle name="40% - 强调文字颜色 1 12" xfId="3336"/>
    <cellStyle name="40% - 强调文字颜色 1 125" xfId="3337"/>
    <cellStyle name="40% - 强调文字颜色 1 130" xfId="3338"/>
    <cellStyle name="40% - 强调文字颜色 1 126" xfId="3339"/>
    <cellStyle name="40% - 强调文字颜色 1 131" xfId="3340"/>
    <cellStyle name="40% - 强调文字颜色 1 127" xfId="3341"/>
    <cellStyle name="40% - 强调文字颜色 1 132" xfId="3342"/>
    <cellStyle name="40% - 强调文字颜色 1 128" xfId="3343"/>
    <cellStyle name="40% - 强调文字颜色 1 133" xfId="3344"/>
    <cellStyle name="40% - 强调文字颜色 1 129" xfId="3345"/>
    <cellStyle name="40% - 强调文字颜色 1 134" xfId="3346"/>
    <cellStyle name="40% - 强调文字颜色 1 13" xfId="3347"/>
    <cellStyle name="40% - 强调文字颜色 1 135" xfId="3348"/>
    <cellStyle name="40% - 强调文字颜色 1 140" xfId="3349"/>
    <cellStyle name="40% - 强调文字颜色 1 136" xfId="3350"/>
    <cellStyle name="40% - 强调文字颜色 1 141" xfId="3351"/>
    <cellStyle name="40% - 强调文字颜色 1 137" xfId="3352"/>
    <cellStyle name="40% - 强调文字颜色 1 142" xfId="3353"/>
    <cellStyle name="40% - 强调文字颜色 1 138" xfId="3354"/>
    <cellStyle name="40% - 强调文字颜色 1 143" xfId="3355"/>
    <cellStyle name="40% - 强调文字颜色 1 139" xfId="3356"/>
    <cellStyle name="40% - 强调文字颜色 1 144" xfId="3357"/>
    <cellStyle name="40% - 强调文字颜色 1 14" xfId="3358"/>
    <cellStyle name="40% - 强调文字颜色 1 145" xfId="3359"/>
    <cellStyle name="40% - 强调文字颜色 1 150" xfId="3360"/>
    <cellStyle name="40% - 强调文字颜色 1 200" xfId="3361"/>
    <cellStyle name="40% - 强调文字颜色 1 146" xfId="3362"/>
    <cellStyle name="40% - 强调文字颜色 1 151" xfId="3363"/>
    <cellStyle name="40% - 强调文字颜色 1 201" xfId="3364"/>
    <cellStyle name="40% - 强调文字颜色 1 147" xfId="3365"/>
    <cellStyle name="40% - 强调文字颜色 1 152" xfId="3366"/>
    <cellStyle name="40% - 强调文字颜色 1 202" xfId="3367"/>
    <cellStyle name="40% - 强调文字颜色 1 148" xfId="3368"/>
    <cellStyle name="40% - 强调文字颜色 1 153" xfId="3369"/>
    <cellStyle name="40% - 强调文字颜色 1 203" xfId="3370"/>
    <cellStyle name="40% - 强调文字颜色 1 149" xfId="3371"/>
    <cellStyle name="40% - 强调文字颜色 1 154" xfId="3372"/>
    <cellStyle name="40% - 强调文字颜色 1 204" xfId="3373"/>
    <cellStyle name="40% - 强调文字颜色 1 15" xfId="3374"/>
    <cellStyle name="40% - 强调文字颜色 1 20" xfId="3375"/>
    <cellStyle name="40% - 强调文字颜色 1 155" xfId="3376"/>
    <cellStyle name="40% - 强调文字颜色 1 160" xfId="3377"/>
    <cellStyle name="40% - 强调文字颜色 1 205" xfId="3378"/>
    <cellStyle name="40% - 强调文字颜色 1 210" xfId="3379"/>
    <cellStyle name="40% - 强调文字颜色 1 156" xfId="3380"/>
    <cellStyle name="40% - 强调文字颜色 1 161" xfId="3381"/>
    <cellStyle name="40% - 强调文字颜色 1 206" xfId="3382"/>
    <cellStyle name="40% - 强调文字颜色 1 211" xfId="3383"/>
    <cellStyle name="40% - 强调文字颜色 1 157" xfId="3384"/>
    <cellStyle name="40% - 强调文字颜色 1 162" xfId="3385"/>
    <cellStyle name="40% - 强调文字颜色 1 207" xfId="3386"/>
    <cellStyle name="40% - 强调文字颜色 1 212" xfId="3387"/>
    <cellStyle name="40% - 强调文字颜色 1 158" xfId="3388"/>
    <cellStyle name="40% - 强调文字颜色 1 163" xfId="3389"/>
    <cellStyle name="40% - 强调文字颜色 1 208" xfId="3390"/>
    <cellStyle name="40% - 强调文字颜色 1 213" xfId="3391"/>
    <cellStyle name="40% - 强调文字颜色 1 159" xfId="3392"/>
    <cellStyle name="40% - 强调文字颜色 1 164" xfId="3393"/>
    <cellStyle name="40% - 强调文字颜色 1 209" xfId="3394"/>
    <cellStyle name="40% - 强调文字颜色 1 214" xfId="3395"/>
    <cellStyle name="40% - 强调文字颜色 1 16" xfId="3396"/>
    <cellStyle name="40% - 强调文字颜色 1 21" xfId="3397"/>
    <cellStyle name="40% - 强调文字颜色 1 165" xfId="3398"/>
    <cellStyle name="40% - 强调文字颜色 1 170" xfId="3399"/>
    <cellStyle name="40% - 强调文字颜色 1 215" xfId="3400"/>
    <cellStyle name="40% - 强调文字颜色 1 220" xfId="3401"/>
    <cellStyle name="40% - 强调文字颜色 1 166" xfId="3402"/>
    <cellStyle name="40% - 强调文字颜色 1 171" xfId="3403"/>
    <cellStyle name="40% - 强调文字颜色 1 216" xfId="3404"/>
    <cellStyle name="40% - 强调文字颜色 1 221" xfId="3405"/>
    <cellStyle name="40% - 强调文字颜色 1 167" xfId="3406"/>
    <cellStyle name="40% - 强调文字颜色 1 172" xfId="3407"/>
    <cellStyle name="40% - 强调文字颜色 1 217" xfId="3408"/>
    <cellStyle name="40% - 强调文字颜色 1 222" xfId="3409"/>
    <cellStyle name="40% - 强调文字颜色 1 168" xfId="3410"/>
    <cellStyle name="40% - 强调文字颜色 1 173" xfId="3411"/>
    <cellStyle name="40% - 强调文字颜色 1 218" xfId="3412"/>
    <cellStyle name="40% - 强调文字颜色 1 223" xfId="3413"/>
    <cellStyle name="40% - 强调文字颜色 1 169" xfId="3414"/>
    <cellStyle name="40% - 强调文字颜色 1 174" xfId="3415"/>
    <cellStyle name="40% - 强调文字颜色 1 219" xfId="3416"/>
    <cellStyle name="40% - 强调文字颜色 1 224" xfId="3417"/>
    <cellStyle name="40% - 强调文字颜色 1 17" xfId="3418"/>
    <cellStyle name="40% - 强调文字颜色 1 22" xfId="3419"/>
    <cellStyle name="40% - 强调文字颜色 1 175" xfId="3420"/>
    <cellStyle name="40% - 强调文字颜色 1 180" xfId="3421"/>
    <cellStyle name="40% - 强调文字颜色 1 225" xfId="3422"/>
    <cellStyle name="40% - 强调文字颜色 1 230" xfId="3423"/>
    <cellStyle name="40% - 强调文字颜色 1 176" xfId="3424"/>
    <cellStyle name="40% - 强调文字颜色 1 181" xfId="3425"/>
    <cellStyle name="40% - 强调文字颜色 1 226" xfId="3426"/>
    <cellStyle name="40% - 强调文字颜色 1 231" xfId="3427"/>
    <cellStyle name="40% - 强调文字颜色 1 177" xfId="3428"/>
    <cellStyle name="40% - 强调文字颜色 1 182" xfId="3429"/>
    <cellStyle name="40% - 强调文字颜色 1 227" xfId="3430"/>
    <cellStyle name="40% - 强调文字颜色 1 232" xfId="3431"/>
    <cellStyle name="40% - 强调文字颜色 1 178" xfId="3432"/>
    <cellStyle name="40% - 强调文字颜色 1 183" xfId="3433"/>
    <cellStyle name="40% - 强调文字颜色 1 228" xfId="3434"/>
    <cellStyle name="40% - 强调文字颜色 1 233" xfId="3435"/>
    <cellStyle name="40% - 强调文字颜色 1 179" xfId="3436"/>
    <cellStyle name="40% - 强调文字颜色 1 184" xfId="3437"/>
    <cellStyle name="40% - 强调文字颜色 1 229" xfId="3438"/>
    <cellStyle name="40% - 强调文字颜色 1 234" xfId="3439"/>
    <cellStyle name="40% - 强调文字颜色 1 18" xfId="3440"/>
    <cellStyle name="40% - 强调文字颜色 1 23" xfId="3441"/>
    <cellStyle name="40% - 强调文字颜色 1 185" xfId="3442"/>
    <cellStyle name="40% - 强调文字颜色 1 190" xfId="3443"/>
    <cellStyle name="40% - 强调文字颜色 1 235" xfId="3444"/>
    <cellStyle name="40% - 强调文字颜色 1 240" xfId="3445"/>
    <cellStyle name="40% - 强调文字颜色 1 186" xfId="3446"/>
    <cellStyle name="40% - 强调文字颜色 1 191" xfId="3447"/>
    <cellStyle name="40% - 强调文字颜色 1 236" xfId="3448"/>
    <cellStyle name="40% - 强调文字颜色 1 241" xfId="3449"/>
    <cellStyle name="40% - 强调文字颜色 1 187" xfId="3450"/>
    <cellStyle name="40% - 强调文字颜色 1 192" xfId="3451"/>
    <cellStyle name="40% - 强调文字颜色 1 237" xfId="3452"/>
    <cellStyle name="40% - 强调文字颜色 1 242" xfId="3453"/>
    <cellStyle name="40% - 强调文字颜色 1 188" xfId="3454"/>
    <cellStyle name="40% - 强调文字颜色 1 193" xfId="3455"/>
    <cellStyle name="40% - 强调文字颜色 1 238" xfId="3456"/>
    <cellStyle name="40% - 强调文字颜色 1 243" xfId="3457"/>
    <cellStyle name="40% - 强调文字颜色 1 189" xfId="3458"/>
    <cellStyle name="40% - 强调文字颜色 1 194" xfId="3459"/>
    <cellStyle name="40% - 强调文字颜色 1 239" xfId="3460"/>
    <cellStyle name="40% - 强调文字颜色 1 244" xfId="3461"/>
    <cellStyle name="40% - 强调文字颜色 1 19" xfId="3462"/>
    <cellStyle name="40% - 强调文字颜色 1 24" xfId="3463"/>
    <cellStyle name="40% - 强调文字颜色 1 195" xfId="3464"/>
    <cellStyle name="40% - 强调文字颜色 1 245" xfId="3465"/>
    <cellStyle name="40% - 强调文字颜色 1 250" xfId="3466"/>
    <cellStyle name="40% - 强调文字颜色 1 196" xfId="3467"/>
    <cellStyle name="40% - 强调文字颜色 1 246" xfId="3468"/>
    <cellStyle name="40% - 强调文字颜色 1 251" xfId="3469"/>
    <cellStyle name="常规 46 2" xfId="3470"/>
    <cellStyle name="40% - 强调文字颜色 1 197" xfId="3471"/>
    <cellStyle name="40% - 强调文字颜色 1 247" xfId="3472"/>
    <cellStyle name="40% - 强调文字颜色 1 252" xfId="3473"/>
    <cellStyle name="40% - 强调文字颜色 1 198" xfId="3474"/>
    <cellStyle name="40% - 强调文字颜色 1 248" xfId="3475"/>
    <cellStyle name="40% - 强调文字颜色 1 253" xfId="3476"/>
    <cellStyle name="40% - 强调文字颜色 1 199" xfId="3477"/>
    <cellStyle name="40% - 强调文字颜色 1 249" xfId="3478"/>
    <cellStyle name="40% - 强调文字颜色 1 254" xfId="3479"/>
    <cellStyle name="40% - 强调文字颜色 1 2" xfId="3480"/>
    <cellStyle name="40% - 强调文字颜色 1 25" xfId="3481"/>
    <cellStyle name="40% - 强调文字颜色 1 30" xfId="3482"/>
    <cellStyle name="40% - 强调文字颜色 1 255" xfId="3483"/>
    <cellStyle name="40% - 强调文字颜色 1 260" xfId="3484"/>
    <cellStyle name="40% - 强调文字颜色 1 256" xfId="3485"/>
    <cellStyle name="40% - 强调文字颜色 1 261" xfId="3486"/>
    <cellStyle name="40% - 强调文字颜色 1 257" xfId="3487"/>
    <cellStyle name="40% - 强调文字颜色 1 262" xfId="3488"/>
    <cellStyle name="40% - 强调文字颜色 1 258" xfId="3489"/>
    <cellStyle name="40% - 强调文字颜色 1 263" xfId="3490"/>
    <cellStyle name="40% - 强调文字颜色 1 259" xfId="3491"/>
    <cellStyle name="40% - 强调文字颜色 1 264" xfId="3492"/>
    <cellStyle name="40% - 强调文字颜色 1 26" xfId="3493"/>
    <cellStyle name="40% - 强调文字颜色 1 31" xfId="3494"/>
    <cellStyle name="40% - 强调文字颜色 1 265" xfId="3495"/>
    <cellStyle name="40% - 强调文字颜色 1 270" xfId="3496"/>
    <cellStyle name="40% - 强调文字颜色 1 266" xfId="3497"/>
    <cellStyle name="40% - 强调文字颜色 1 271" xfId="3498"/>
    <cellStyle name="40% - 强调文字颜色 1 267" xfId="3499"/>
    <cellStyle name="40% - 强调文字颜色 1 272" xfId="3500"/>
    <cellStyle name="40% - 强调文字颜色 1 268" xfId="3501"/>
    <cellStyle name="40% - 强调文字颜色 1 273" xfId="3502"/>
    <cellStyle name="40% - 强调文字颜色 1 269" xfId="3503"/>
    <cellStyle name="40% - 强调文字颜色 1 274" xfId="3504"/>
    <cellStyle name="40% - 强调文字颜色 1 27" xfId="3505"/>
    <cellStyle name="40% - 强调文字颜色 1 32" xfId="3506"/>
    <cellStyle name="40% - 强调文字颜色 1 275" xfId="3507"/>
    <cellStyle name="40% - 强调文字颜色 1 276" xfId="3508"/>
    <cellStyle name="40% - 强调文字颜色 1 277" xfId="3509"/>
    <cellStyle name="40% - 强调文字颜色 1 28" xfId="3510"/>
    <cellStyle name="40% - 强调文字颜色 1 33" xfId="3511"/>
    <cellStyle name="40% - 强调文字颜色 1 29" xfId="3512"/>
    <cellStyle name="40% - 强调文字颜色 1 34" xfId="3513"/>
    <cellStyle name="40% - 强调文字颜色 1 3" xfId="3514"/>
    <cellStyle name="常规 9 2" xfId="3515"/>
    <cellStyle name="40% - 强调文字颜色 1 35" xfId="3516"/>
    <cellStyle name="40% - 强调文字颜色 1 40" xfId="3517"/>
    <cellStyle name="40% - 强调文字颜色 1 36" xfId="3518"/>
    <cellStyle name="40% - 强调文字颜色 1 41" xfId="3519"/>
    <cellStyle name="40% - 强调文字颜色 1 37" xfId="3520"/>
    <cellStyle name="40% - 强调文字颜色 1 42" xfId="3521"/>
    <cellStyle name="40% - 强调文字颜色 1 38" xfId="3522"/>
    <cellStyle name="40% - 强调文字颜色 1 43" xfId="3523"/>
    <cellStyle name="40% - 强调文字颜色 1 39" xfId="3524"/>
    <cellStyle name="40% - 强调文字颜色 1 44" xfId="3525"/>
    <cellStyle name="40% - 强调文字颜色 1 4" xfId="3526"/>
    <cellStyle name="40% - 强调文字颜色 1 45" xfId="3527"/>
    <cellStyle name="40% - 强调文字颜色 1 50" xfId="3528"/>
    <cellStyle name="40% - 强调文字颜色 1 46" xfId="3529"/>
    <cellStyle name="40% - 强调文字颜色 1 51" xfId="3530"/>
    <cellStyle name="40% - 强调文字颜色 1 47" xfId="3531"/>
    <cellStyle name="40% - 强调文字颜色 1 52" xfId="3532"/>
    <cellStyle name="40% - 强调文字颜色 1 48" xfId="3533"/>
    <cellStyle name="40% - 强调文字颜色 1 53" xfId="3534"/>
    <cellStyle name="40% - 强调文字颜色 1 49" xfId="3535"/>
    <cellStyle name="40% - 强调文字颜色 1 54" xfId="3536"/>
    <cellStyle name="40% - 强调文字颜色 1 5" xfId="3537"/>
    <cellStyle name="40% - 强调文字颜色 1 55" xfId="3538"/>
    <cellStyle name="40% - 强调文字颜色 1 60" xfId="3539"/>
    <cellStyle name="40% - 强调文字颜色 1 56" xfId="3540"/>
    <cellStyle name="40% - 强调文字颜色 1 61" xfId="3541"/>
    <cellStyle name="40% - 强调文字颜色 1 57" xfId="3542"/>
    <cellStyle name="40% - 强调文字颜色 1 62" xfId="3543"/>
    <cellStyle name="40% - 强调文字颜色 1 58" xfId="3544"/>
    <cellStyle name="40% - 强调文字颜色 1 63" xfId="3545"/>
    <cellStyle name="40% - 强调文字颜色 1 59" xfId="3546"/>
    <cellStyle name="40% - 强调文字颜色 1 64" xfId="3547"/>
    <cellStyle name="40% - 强调文字颜色 1 6" xfId="3548"/>
    <cellStyle name="40% - 强调文字颜色 1 65" xfId="3549"/>
    <cellStyle name="40% - 强调文字颜色 1 70" xfId="3550"/>
    <cellStyle name="40% - 强调文字颜色 1 66" xfId="3551"/>
    <cellStyle name="40% - 强调文字颜色 1 71" xfId="3552"/>
    <cellStyle name="40% - 强调文字颜色 1 67" xfId="3553"/>
    <cellStyle name="40% - 强调文字颜色 1 72" xfId="3554"/>
    <cellStyle name="40% - 强调文字颜色 1 68" xfId="3555"/>
    <cellStyle name="40% - 强调文字颜色 1 73" xfId="3556"/>
    <cellStyle name="40% - 强调文字颜色 1 69" xfId="3557"/>
    <cellStyle name="40% - 强调文字颜色 1 74" xfId="3558"/>
    <cellStyle name="40% - 强调文字颜色 1 7" xfId="3559"/>
    <cellStyle name="40% - 强调文字颜色 1 75" xfId="3560"/>
    <cellStyle name="40% - 强调文字颜色 1 80" xfId="3561"/>
    <cellStyle name="40% - 强调文字颜色 1 76" xfId="3562"/>
    <cellStyle name="40% - 强调文字颜色 1 81" xfId="3563"/>
    <cellStyle name="40% - 强调文字颜色 1 77" xfId="3564"/>
    <cellStyle name="40% - 强调文字颜色 1 82" xfId="3565"/>
    <cellStyle name="40% - 强调文字颜色 1 78" xfId="3566"/>
    <cellStyle name="40% - 强调文字颜色 1 83" xfId="3567"/>
    <cellStyle name="40% - 强调文字颜色 1 79" xfId="3568"/>
    <cellStyle name="40% - 强调文字颜色 1 84" xfId="3569"/>
    <cellStyle name="40% - 强调文字颜色 1 8" xfId="3570"/>
    <cellStyle name="40% - 强调文字颜色 1 85" xfId="3571"/>
    <cellStyle name="40% - 强调文字颜色 1 90" xfId="3572"/>
    <cellStyle name="40% - 强调文字颜色 1 86" xfId="3573"/>
    <cellStyle name="40% - 强调文字颜色 1 91" xfId="3574"/>
    <cellStyle name="40% - 强调文字颜色 1 87" xfId="3575"/>
    <cellStyle name="40% - 强调文字颜色 1 92" xfId="3576"/>
    <cellStyle name="40% - 强调文字颜色 1 88" xfId="3577"/>
    <cellStyle name="40% - 强调文字颜色 1 93" xfId="3578"/>
    <cellStyle name="40% - 强调文字颜色 1 89" xfId="3579"/>
    <cellStyle name="40% - 强调文字颜色 1 94" xfId="3580"/>
    <cellStyle name="40% - 强调文字颜色 1 9" xfId="3581"/>
    <cellStyle name="40% - 强调文字颜色 1 95" xfId="3582"/>
    <cellStyle name="40% - 强调文字颜色 1 96" xfId="3583"/>
    <cellStyle name="40% - 强调文字颜色 1 97" xfId="3584"/>
    <cellStyle name="40% - 强调文字颜色 1 98" xfId="3585"/>
    <cellStyle name="40% - 强调文字颜色 1 99" xfId="3586"/>
    <cellStyle name="40% - 强调文字颜色 2 10" xfId="3587"/>
    <cellStyle name="40% - 强调文字颜色 2 2" xfId="3588"/>
    <cellStyle name="40% - 强调文字颜色 2 3" xfId="3589"/>
    <cellStyle name="40% - 强调文字颜色 2 4" xfId="3590"/>
    <cellStyle name="40% - 强调文字颜色 2 5" xfId="3591"/>
    <cellStyle name="40% - 强调文字颜色 2 6" xfId="3592"/>
    <cellStyle name="40% - 强调文字颜色 2 7" xfId="3593"/>
    <cellStyle name="40% - 强调文字颜色 2 8" xfId="3594"/>
    <cellStyle name="40% - 强调文字颜色 2 9" xfId="3595"/>
    <cellStyle name="40% - 强调文字颜色 3 10" xfId="3596"/>
    <cellStyle name="40% - 强调文字颜色 3 100" xfId="3597"/>
    <cellStyle name="常规 78" xfId="3598"/>
    <cellStyle name="常规 83" xfId="3599"/>
    <cellStyle name="注释 148" xfId="3600"/>
    <cellStyle name="注释 153" xfId="3601"/>
    <cellStyle name="注释 203" xfId="3602"/>
    <cellStyle name="40% - 强调文字颜色 3 101" xfId="3603"/>
    <cellStyle name="常规 79" xfId="3604"/>
    <cellStyle name="常规 84" xfId="3605"/>
    <cellStyle name="注释 149" xfId="3606"/>
    <cellStyle name="注释 154" xfId="3607"/>
    <cellStyle name="注释 204" xfId="3608"/>
    <cellStyle name="40% - 强调文字颜色 3 103" xfId="3609"/>
    <cellStyle name="常规 86" xfId="3610"/>
    <cellStyle name="常规 91" xfId="3611"/>
    <cellStyle name="注释 156" xfId="3612"/>
    <cellStyle name="注释 161" xfId="3613"/>
    <cellStyle name="注释 206" xfId="3614"/>
    <cellStyle name="注释 211" xfId="3615"/>
    <cellStyle name="40% - 强调文字颜色 3 104" xfId="3616"/>
    <cellStyle name="常规 87" xfId="3617"/>
    <cellStyle name="常规 92" xfId="3618"/>
    <cellStyle name="注释 157" xfId="3619"/>
    <cellStyle name="注释 162" xfId="3620"/>
    <cellStyle name="注释 207" xfId="3621"/>
    <cellStyle name="注释 212" xfId="3622"/>
    <cellStyle name="40% - 强调文字颜色 3 2" xfId="3623"/>
    <cellStyle name="40% - 强调文字颜色 3 3" xfId="3624"/>
    <cellStyle name="40% - 强调文字颜色 3 4" xfId="3625"/>
    <cellStyle name="40% - 强调文字颜色 3 5" xfId="3626"/>
    <cellStyle name="40% - 强调文字颜色 3 6" xfId="3627"/>
    <cellStyle name="40% - 强调文字颜色 3 7" xfId="3628"/>
    <cellStyle name="40% - 强调文字颜色 3 8" xfId="3629"/>
    <cellStyle name="40% - 强调文字颜色 3 9" xfId="3630"/>
    <cellStyle name="40% - 强调文字颜色 4 10" xfId="3631"/>
    <cellStyle name="40% - 强调文字颜色 4 100" xfId="3632"/>
    <cellStyle name="40% - 强调文字颜色 4 101" xfId="3633"/>
    <cellStyle name="40% - 强调文字颜色 4 102" xfId="3634"/>
    <cellStyle name="40% - 强调文字颜色 4 103" xfId="3635"/>
    <cellStyle name="40% - 强调文字颜色 4 104" xfId="3636"/>
    <cellStyle name="40% - 强调文字颜色 4 2" xfId="3637"/>
    <cellStyle name="40% - 强调文字颜色 4 3" xfId="3638"/>
    <cellStyle name="40% - 强调文字颜色 4 4" xfId="3639"/>
    <cellStyle name="40% - 强调文字颜色 4 5" xfId="3640"/>
    <cellStyle name="40% - 强调文字颜色 4 6" xfId="3641"/>
    <cellStyle name="40% - 强调文字颜色 4 7" xfId="3642"/>
    <cellStyle name="40% - 强调文字颜色 4 8" xfId="3643"/>
    <cellStyle name="40% - 强调文字颜色 4 9" xfId="3644"/>
    <cellStyle name="40% - 强调文字颜色 5 10" xfId="3645"/>
    <cellStyle name="40% - 强调文字颜色 5 100" xfId="3646"/>
    <cellStyle name="40% - 强调文字颜色 5 101" xfId="3647"/>
    <cellStyle name="40% - 强调文字颜色 5 102" xfId="3648"/>
    <cellStyle name="40% - 强调文字颜色 5 103" xfId="3649"/>
    <cellStyle name="40% - 强调文字颜色 5 104" xfId="3650"/>
    <cellStyle name="40% - 强调文字颜色 5 2" xfId="3651"/>
    <cellStyle name="40% - 强调文字颜色 5 3" xfId="3652"/>
    <cellStyle name="40% - 强调文字颜色 5 4" xfId="3653"/>
    <cellStyle name="40% - 强调文字颜色 5 5" xfId="3654"/>
    <cellStyle name="40% - 强调文字颜色 5 6" xfId="3655"/>
    <cellStyle name="注释 2 2" xfId="3656"/>
    <cellStyle name="40% - 强调文字颜色 5 7" xfId="3657"/>
    <cellStyle name="40% - 强调文字颜色 5 8" xfId="3658"/>
    <cellStyle name="40% - 强调文字颜色 5 9" xfId="3659"/>
    <cellStyle name="40% - 强调文字颜色 6 10" xfId="3660"/>
    <cellStyle name="40% - 强调文字颜色 6 100" xfId="3661"/>
    <cellStyle name="40% - 强调文字颜色 6 101" xfId="3662"/>
    <cellStyle name="40% - 强调文字颜色 6 102" xfId="3663"/>
    <cellStyle name="40% - 强调文字颜色 6 103" xfId="3664"/>
    <cellStyle name="40% - 强调文字颜色 6 104" xfId="3665"/>
    <cellStyle name="40% - 强调文字颜色 6 2" xfId="3666"/>
    <cellStyle name="40% - 强调文字颜色 6 3" xfId="3667"/>
    <cellStyle name="40% - 强调文字颜色 6 4" xfId="3668"/>
    <cellStyle name="40% - 强调文字颜色 6 5" xfId="3669"/>
    <cellStyle name="40% - 强调文字颜色 6 6" xfId="3670"/>
    <cellStyle name="40% - 强调文字颜色 6 7" xfId="3671"/>
    <cellStyle name="40% - 强调文字颜色 6 8" xfId="3672"/>
    <cellStyle name="40% - 强调文字颜色 6 9" xfId="3673"/>
    <cellStyle name="百分比 2" xfId="3674"/>
    <cellStyle name="标题 3 2" xfId="3675"/>
    <cellStyle name="标题 4 2" xfId="3676"/>
    <cellStyle name="千位分隔 3" xfId="3677"/>
    <cellStyle name="标题 5" xfId="3678"/>
    <cellStyle name="差 2" xfId="3679"/>
    <cellStyle name="常规 10" xfId="3680"/>
    <cellStyle name="常规 10 2" xfId="3681"/>
    <cellStyle name="常规 10 3" xfId="3682"/>
    <cellStyle name="常规 100" xfId="3683"/>
    <cellStyle name="常规 4 2 3" xfId="3684"/>
    <cellStyle name="常规 101" xfId="3685"/>
    <cellStyle name="常规 102" xfId="3686"/>
    <cellStyle name="常规 103" xfId="3687"/>
    <cellStyle name="常规 104" xfId="3688"/>
    <cellStyle name="常规 105" xfId="3689"/>
    <cellStyle name="常规 110" xfId="3690"/>
    <cellStyle name="常规 106" xfId="3691"/>
    <cellStyle name="常规 111" xfId="3692"/>
    <cellStyle name="常规 107" xfId="3693"/>
    <cellStyle name="常规 112" xfId="3694"/>
    <cellStyle name="常规 108" xfId="3695"/>
    <cellStyle name="常规 113" xfId="3696"/>
    <cellStyle name="常规 109" xfId="3697"/>
    <cellStyle name="常规 114" xfId="3698"/>
    <cellStyle name="常规 11" xfId="3699"/>
    <cellStyle name="常规 115" xfId="3700"/>
    <cellStyle name="常规 120" xfId="3701"/>
    <cellStyle name="常规 12" xfId="3702"/>
    <cellStyle name="常规 13" xfId="3703"/>
    <cellStyle name="常规 14" xfId="3704"/>
    <cellStyle name="常规 15" xfId="3705"/>
    <cellStyle name="常规 20" xfId="3706"/>
    <cellStyle name="常规 16" xfId="3707"/>
    <cellStyle name="常规 21" xfId="3708"/>
    <cellStyle name="常规 17" xfId="3709"/>
    <cellStyle name="常规 22" xfId="3710"/>
    <cellStyle name="常规 18" xfId="3711"/>
    <cellStyle name="常规 23" xfId="3712"/>
    <cellStyle name="常规 19" xfId="3713"/>
    <cellStyle name="常规 24" xfId="3714"/>
    <cellStyle name="常规 2" xfId="3715"/>
    <cellStyle name="常规 2 10" xfId="3716"/>
    <cellStyle name="常规 2 2" xfId="3717"/>
    <cellStyle name="常规 2 3" xfId="3718"/>
    <cellStyle name="常规 2 4" xfId="3719"/>
    <cellStyle name="常规 2 5" xfId="3720"/>
    <cellStyle name="常规 2 6" xfId="3721"/>
    <cellStyle name="常规 2 6 2" xfId="3722"/>
    <cellStyle name="常规 2 7" xfId="3723"/>
    <cellStyle name="常规 2 8" xfId="3724"/>
    <cellStyle name="输入 2" xfId="3725"/>
    <cellStyle name="常规 2 9" xfId="3726"/>
    <cellStyle name="常规 25" xfId="3727"/>
    <cellStyle name="常规 30" xfId="3728"/>
    <cellStyle name="注释 100" xfId="3729"/>
    <cellStyle name="常规 26" xfId="3730"/>
    <cellStyle name="常规 31" xfId="3731"/>
    <cellStyle name="注释 101" xfId="3732"/>
    <cellStyle name="常规 266" xfId="3733"/>
    <cellStyle name="常规 271" xfId="3734"/>
    <cellStyle name="常规 267" xfId="3735"/>
    <cellStyle name="常规 272" xfId="3736"/>
    <cellStyle name="常规 268" xfId="3737"/>
    <cellStyle name="常规 273" xfId="3738"/>
    <cellStyle name="常规 269" xfId="3739"/>
    <cellStyle name="常规 274" xfId="3740"/>
    <cellStyle name="常规 27" xfId="3741"/>
    <cellStyle name="常规 32" xfId="3742"/>
    <cellStyle name="注释 102" xfId="3743"/>
    <cellStyle name="常规 275" xfId="3744"/>
    <cellStyle name="常规 280" xfId="3745"/>
    <cellStyle name="常规 276" xfId="3746"/>
    <cellStyle name="常规 281" xfId="3747"/>
    <cellStyle name="常规 277" xfId="3748"/>
    <cellStyle name="常规 282" xfId="3749"/>
    <cellStyle name="常规 278" xfId="3750"/>
    <cellStyle name="常规 283" xfId="3751"/>
    <cellStyle name="常规 279" xfId="3752"/>
    <cellStyle name="常规 284" xfId="3753"/>
    <cellStyle name="常规 28" xfId="3754"/>
    <cellStyle name="常规 33" xfId="3755"/>
    <cellStyle name="注释 103" xfId="3756"/>
    <cellStyle name="常规 29" xfId="3757"/>
    <cellStyle name="常规 34" xfId="3758"/>
    <cellStyle name="注释 104" xfId="3759"/>
    <cellStyle name="常规 3" xfId="3760"/>
    <cellStyle name="注释 10" xfId="3761"/>
    <cellStyle name="常规 3 2" xfId="3762"/>
    <cellStyle name="常规 3 2 2" xfId="3763"/>
    <cellStyle name="常规 3 3" xfId="3764"/>
    <cellStyle name="常规 3 4" xfId="3765"/>
    <cellStyle name="常规 3 5" xfId="3766"/>
    <cellStyle name="常规 3 6" xfId="3767"/>
    <cellStyle name="常规 35" xfId="3768"/>
    <cellStyle name="常规 40" xfId="3769"/>
    <cellStyle name="注释 105" xfId="3770"/>
    <cellStyle name="注释 110" xfId="3771"/>
    <cellStyle name="常规 36" xfId="3772"/>
    <cellStyle name="常规 41" xfId="3773"/>
    <cellStyle name="注释 106" xfId="3774"/>
    <cellStyle name="注释 111" xfId="3775"/>
    <cellStyle name="常规 37" xfId="3776"/>
    <cellStyle name="常规 42" xfId="3777"/>
    <cellStyle name="注释 107" xfId="3778"/>
    <cellStyle name="注释 112" xfId="3779"/>
    <cellStyle name="常规 38" xfId="3780"/>
    <cellStyle name="常规 43" xfId="3781"/>
    <cellStyle name="注释 108" xfId="3782"/>
    <cellStyle name="注释 113" xfId="3783"/>
    <cellStyle name="常规 4" xfId="3784"/>
    <cellStyle name="注释 11" xfId="3785"/>
    <cellStyle name="常规 4 2" xfId="3786"/>
    <cellStyle name="常规 4 2 2" xfId="3787"/>
    <cellStyle name="常规 4 4" xfId="3788"/>
    <cellStyle name="常规 4 3" xfId="3789"/>
    <cellStyle name="常规 45" xfId="3790"/>
    <cellStyle name="常规 50" xfId="3791"/>
    <cellStyle name="注释 115" xfId="3792"/>
    <cellStyle name="注释 120" xfId="3793"/>
    <cellStyle name="常规 46" xfId="3794"/>
    <cellStyle name="常规 51" xfId="3795"/>
    <cellStyle name="注释 116" xfId="3796"/>
    <cellStyle name="注释 121" xfId="3797"/>
    <cellStyle name="常规 47" xfId="3798"/>
    <cellStyle name="常规 52" xfId="3799"/>
    <cellStyle name="注释 117" xfId="3800"/>
    <cellStyle name="注释 122" xfId="3801"/>
    <cellStyle name="常规 48" xfId="3802"/>
    <cellStyle name="常规 53" xfId="3803"/>
    <cellStyle name="注释 118" xfId="3804"/>
    <cellStyle name="注释 123" xfId="3805"/>
    <cellStyle name="常规 49" xfId="3806"/>
    <cellStyle name="常规 54" xfId="3807"/>
    <cellStyle name="注释 119" xfId="3808"/>
    <cellStyle name="注释 124" xfId="3809"/>
    <cellStyle name="常规 5" xfId="3810"/>
    <cellStyle name="注释 12" xfId="3811"/>
    <cellStyle name="常规 55" xfId="3812"/>
    <cellStyle name="常规 60" xfId="3813"/>
    <cellStyle name="注释 125" xfId="3814"/>
    <cellStyle name="注释 130" xfId="3815"/>
    <cellStyle name="常规 56" xfId="3816"/>
    <cellStyle name="常规 61" xfId="3817"/>
    <cellStyle name="注释 126" xfId="3818"/>
    <cellStyle name="注释 131" xfId="3819"/>
    <cellStyle name="常规 57" xfId="3820"/>
    <cellStyle name="常规 62" xfId="3821"/>
    <cellStyle name="注释 127" xfId="3822"/>
    <cellStyle name="注释 132" xfId="3823"/>
    <cellStyle name="常规 58" xfId="3824"/>
    <cellStyle name="常规 63" xfId="3825"/>
    <cellStyle name="注释 128" xfId="3826"/>
    <cellStyle name="注释 133" xfId="3827"/>
    <cellStyle name="常规 59" xfId="3828"/>
    <cellStyle name="常规 64" xfId="3829"/>
    <cellStyle name="注释 129" xfId="3830"/>
    <cellStyle name="注释 134" xfId="3831"/>
    <cellStyle name="常规 6" xfId="3832"/>
    <cellStyle name="注释 13" xfId="3833"/>
    <cellStyle name="常规 65" xfId="3834"/>
    <cellStyle name="常规 70" xfId="3835"/>
    <cellStyle name="注释 135" xfId="3836"/>
    <cellStyle name="注释 140" xfId="3837"/>
    <cellStyle name="常规 66" xfId="3838"/>
    <cellStyle name="常规 71" xfId="3839"/>
    <cellStyle name="注释 136" xfId="3840"/>
    <cellStyle name="注释 141" xfId="3841"/>
    <cellStyle name="常规 67" xfId="3842"/>
    <cellStyle name="常规 72" xfId="3843"/>
    <cellStyle name="注释 137" xfId="3844"/>
    <cellStyle name="注释 142" xfId="3845"/>
    <cellStyle name="常规 68" xfId="3846"/>
    <cellStyle name="常规 73" xfId="3847"/>
    <cellStyle name="注释 138" xfId="3848"/>
    <cellStyle name="注释 143" xfId="3849"/>
    <cellStyle name="常规 69" xfId="3850"/>
    <cellStyle name="常规 74" xfId="3851"/>
    <cellStyle name="注释 139" xfId="3852"/>
    <cellStyle name="注释 144" xfId="3853"/>
    <cellStyle name="常规 7" xfId="3854"/>
    <cellStyle name="注释 14" xfId="3855"/>
    <cellStyle name="常规 7 2" xfId="3856"/>
    <cellStyle name="常规 75" xfId="3857"/>
    <cellStyle name="常规 80" xfId="3858"/>
    <cellStyle name="注释 145" xfId="3859"/>
    <cellStyle name="注释 150" xfId="3860"/>
    <cellStyle name="注释 200" xfId="3861"/>
    <cellStyle name="常规 76" xfId="3862"/>
    <cellStyle name="常规 81" xfId="3863"/>
    <cellStyle name="注释 146" xfId="3864"/>
    <cellStyle name="注释 151" xfId="3865"/>
    <cellStyle name="注释 201" xfId="3866"/>
    <cellStyle name="常规 77" xfId="3867"/>
    <cellStyle name="常规 82" xfId="3868"/>
    <cellStyle name="注释 147" xfId="3869"/>
    <cellStyle name="注释 152" xfId="3870"/>
    <cellStyle name="注释 202" xfId="3871"/>
    <cellStyle name="常规 8" xfId="3872"/>
    <cellStyle name="注释 15" xfId="3873"/>
    <cellStyle name="注释 20" xfId="3874"/>
    <cellStyle name="常规 9" xfId="3875"/>
    <cellStyle name="注释 16" xfId="3876"/>
    <cellStyle name="注释 21" xfId="3877"/>
    <cellStyle name="常规_2007人代会数据 2" xfId="3878"/>
    <cellStyle name="常规_2015年决算收支科目变化较大事项的说明" xfId="3879"/>
    <cellStyle name="好 2" xfId="3880"/>
    <cellStyle name="汇总 2" xfId="3881"/>
    <cellStyle name="计算 2" xfId="3882"/>
    <cellStyle name="检查单元格 2" xfId="3883"/>
    <cellStyle name="解释性文本 2" xfId="3884"/>
    <cellStyle name="警告文本 2" xfId="3885"/>
    <cellStyle name="链接单元格 2" xfId="3886"/>
    <cellStyle name="千位分隔 2" xfId="3887"/>
    <cellStyle name="千位分隔 2 2" xfId="3888"/>
    <cellStyle name="千位分隔 2 3" xfId="3889"/>
    <cellStyle name="千位分隔 2 3 2 2 2" xfId="3890"/>
    <cellStyle name="千位分隔 2 4 2" xfId="3891"/>
    <cellStyle name="千位分隔[0] 2" xfId="3892"/>
    <cellStyle name="千位分隔[0] 3" xfId="3893"/>
    <cellStyle name="千位分隔[0] 3 2" xfId="3894"/>
    <cellStyle name="千位分隔[0] 4" xfId="3895"/>
    <cellStyle name="千位分隔[0] 5" xfId="3896"/>
    <cellStyle name="千位分隔[0] 6" xfId="3897"/>
    <cellStyle name="千位分隔[0] 6 2" xfId="3898"/>
    <cellStyle name="千位分隔[0] 7" xfId="3899"/>
    <cellStyle name="适中 2" xfId="3900"/>
    <cellStyle name="输出 2" xfId="3901"/>
    <cellStyle name="注释 17" xfId="3902"/>
    <cellStyle name="注释 22" xfId="3903"/>
    <cellStyle name="注释 18" xfId="3904"/>
    <cellStyle name="注释 23" xfId="3905"/>
    <cellStyle name="注释 19" xfId="3906"/>
    <cellStyle name="注释 24" xfId="3907"/>
    <cellStyle name="注释 2" xfId="3908"/>
    <cellStyle name="注释 25" xfId="3909"/>
    <cellStyle name="注释 30" xfId="3910"/>
    <cellStyle name="注释 26" xfId="3911"/>
    <cellStyle name="注释 31" xfId="3912"/>
    <cellStyle name="注释 27" xfId="3913"/>
    <cellStyle name="注释 32" xfId="3914"/>
    <cellStyle name="注释 28" xfId="3915"/>
    <cellStyle name="注释 33" xfId="3916"/>
    <cellStyle name="注释 29" xfId="3917"/>
    <cellStyle name="注释 34" xfId="3918"/>
    <cellStyle name="注释 3" xfId="3919"/>
    <cellStyle name="注释 35" xfId="3920"/>
    <cellStyle name="注释 40" xfId="3921"/>
    <cellStyle name="注释 36" xfId="3922"/>
    <cellStyle name="注释 41" xfId="3923"/>
    <cellStyle name="注释 37" xfId="3924"/>
    <cellStyle name="注释 42" xfId="3925"/>
    <cellStyle name="注释 38" xfId="3926"/>
    <cellStyle name="注释 43" xfId="3927"/>
    <cellStyle name="注释 39" xfId="3928"/>
    <cellStyle name="注释 44" xfId="3929"/>
    <cellStyle name="注释 4" xfId="3930"/>
    <cellStyle name="注释 45" xfId="3931"/>
    <cellStyle name="注释 50" xfId="3932"/>
    <cellStyle name="注释 46" xfId="3933"/>
    <cellStyle name="注释 51" xfId="3934"/>
    <cellStyle name="注释 47" xfId="3935"/>
    <cellStyle name="注释 52" xfId="3936"/>
    <cellStyle name="注释 48" xfId="3937"/>
    <cellStyle name="注释 53" xfId="3938"/>
    <cellStyle name="注释 49" xfId="3939"/>
    <cellStyle name="注释 54" xfId="3940"/>
    <cellStyle name="注释 5" xfId="3941"/>
    <cellStyle name="注释 55" xfId="3942"/>
    <cellStyle name="注释 60" xfId="3943"/>
    <cellStyle name="注释 56" xfId="3944"/>
    <cellStyle name="注释 61" xfId="3945"/>
    <cellStyle name="注释 57" xfId="3946"/>
    <cellStyle name="注释 62" xfId="3947"/>
    <cellStyle name="注释 58" xfId="3948"/>
    <cellStyle name="注释 63" xfId="3949"/>
    <cellStyle name="注释 59" xfId="3950"/>
    <cellStyle name="注释 64" xfId="3951"/>
    <cellStyle name="注释 6" xfId="3952"/>
    <cellStyle name="注释 65" xfId="3953"/>
    <cellStyle name="注释 70" xfId="3954"/>
    <cellStyle name="注释 66" xfId="3955"/>
    <cellStyle name="注释 71" xfId="3956"/>
    <cellStyle name="注释 67" xfId="3957"/>
    <cellStyle name="注释 72" xfId="3958"/>
    <cellStyle name="注释 68" xfId="3959"/>
    <cellStyle name="注释 73" xfId="3960"/>
    <cellStyle name="注释 69" xfId="3961"/>
    <cellStyle name="注释 74" xfId="3962"/>
    <cellStyle name="注释 7" xfId="3963"/>
    <cellStyle name="注释 75" xfId="3964"/>
    <cellStyle name="注释 80" xfId="3965"/>
    <cellStyle name="注释 76" xfId="3966"/>
    <cellStyle name="注释 81" xfId="3967"/>
    <cellStyle name="注释 77" xfId="3968"/>
    <cellStyle name="注释 82" xfId="3969"/>
    <cellStyle name="注释 78" xfId="3970"/>
    <cellStyle name="注释 83" xfId="3971"/>
    <cellStyle name="注释 79" xfId="3972"/>
    <cellStyle name="注释 84" xfId="3973"/>
    <cellStyle name="注释 8" xfId="3974"/>
    <cellStyle name="注释 85" xfId="3975"/>
    <cellStyle name="注释 90" xfId="3976"/>
    <cellStyle name="注释 86" xfId="3977"/>
    <cellStyle name="注释 91" xfId="3978"/>
    <cellStyle name="注释 87" xfId="3979"/>
    <cellStyle name="注释 92" xfId="3980"/>
    <cellStyle name="注释 88" xfId="3981"/>
    <cellStyle name="注释 93" xfId="3982"/>
    <cellStyle name="注释 89" xfId="3983"/>
    <cellStyle name="注释 94" xfId="3984"/>
    <cellStyle name="注释 9" xfId="3985"/>
    <cellStyle name="注释 95" xfId="3986"/>
    <cellStyle name="注释 96" xfId="3987"/>
    <cellStyle name="注释 97" xfId="3988"/>
    <cellStyle name="注释 98" xfId="3989"/>
    <cellStyle name="注释 99" xfId="3990"/>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38"/>
  <sheetViews>
    <sheetView workbookViewId="0">
      <selection activeCell="F17" sqref="F17"/>
    </sheetView>
  </sheetViews>
  <sheetFormatPr defaultColWidth="9" defaultRowHeight="13.5"/>
  <cols>
    <col min="1" max="8" width="9" style="678"/>
    <col min="9" max="9" width="26.125" style="678" customWidth="1"/>
    <col min="10" max="16384" width="9" style="678"/>
  </cols>
  <sheetData>
    <row r="1" ht="18.75" spans="1:1">
      <c r="A1" s="679" t="s">
        <v>0</v>
      </c>
    </row>
    <row r="11" ht="105.75" customHeight="1" spans="1:9">
      <c r="A11" s="680" t="s">
        <v>1</v>
      </c>
      <c r="B11" s="680"/>
      <c r="C11" s="680"/>
      <c r="D11" s="680"/>
      <c r="E11" s="680"/>
      <c r="F11" s="680"/>
      <c r="G11" s="680"/>
      <c r="H11" s="680"/>
      <c r="I11" s="682"/>
    </row>
    <row r="38" ht="22.5" spans="1:9">
      <c r="A38" s="681">
        <v>44958</v>
      </c>
      <c r="B38" s="681"/>
      <c r="C38" s="681"/>
      <c r="D38" s="681"/>
      <c r="E38" s="681"/>
      <c r="F38" s="681"/>
      <c r="G38" s="681"/>
      <c r="H38" s="681"/>
      <c r="I38" s="683"/>
    </row>
  </sheetData>
  <mergeCells count="2">
    <mergeCell ref="A11:H11"/>
    <mergeCell ref="A38:H38"/>
  </mergeCells>
  <printOptions horizontalCentered="1"/>
  <pageMargins left="0.511811023622047" right="0.511811023622047"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FF00"/>
  </sheetPr>
  <dimension ref="A1:C971"/>
  <sheetViews>
    <sheetView showZeros="0" topLeftCell="A305" workbookViewId="0">
      <selection activeCell="A347" sqref="A347"/>
    </sheetView>
  </sheetViews>
  <sheetFormatPr defaultColWidth="10" defaultRowHeight="13.5" outlineLevelCol="2"/>
  <cols>
    <col min="1" max="1" width="64.25" style="582" customWidth="1"/>
    <col min="2" max="2" width="18.75" style="261" customWidth="1"/>
    <col min="3" max="3" width="17.375" style="261" customWidth="1"/>
    <col min="4" max="4" width="16.125" style="261" customWidth="1"/>
    <col min="5" max="5" width="10" style="261"/>
    <col min="6" max="6" width="31.5" style="261" customWidth="1"/>
    <col min="7" max="16384" width="10" style="261"/>
  </cols>
  <sheetData>
    <row r="1" ht="18.75" spans="1:2">
      <c r="A1" s="106" t="s">
        <v>697</v>
      </c>
      <c r="B1" s="106"/>
    </row>
    <row r="2" ht="24" spans="1:2">
      <c r="A2" s="191" t="s">
        <v>698</v>
      </c>
      <c r="B2" s="191"/>
    </row>
    <row r="3" spans="1:3">
      <c r="A3" s="264" t="s">
        <v>699</v>
      </c>
      <c r="B3" s="264"/>
      <c r="C3" s="264"/>
    </row>
    <row r="4" ht="20.25" customHeight="1" spans="1:2">
      <c r="A4" s="583"/>
      <c r="B4" s="584" t="s">
        <v>48</v>
      </c>
    </row>
    <row r="5" ht="21.75" customHeight="1" spans="1:2">
      <c r="A5" s="585" t="s">
        <v>683</v>
      </c>
      <c r="B5" s="586" t="s">
        <v>50</v>
      </c>
    </row>
    <row r="6" ht="16.5" customHeight="1" spans="1:2">
      <c r="A6" s="585" t="s">
        <v>685</v>
      </c>
      <c r="B6" s="587">
        <f>SUM(B7,B77,B172,B258,B340,B431,B521,B585,B674,B776,B885)</f>
        <v>49817</v>
      </c>
    </row>
    <row r="7" spans="1:2">
      <c r="A7" s="588" t="s">
        <v>686</v>
      </c>
      <c r="B7" s="587">
        <f>SUM(B8:B76)</f>
        <v>4302</v>
      </c>
    </row>
    <row r="8" spans="1:2">
      <c r="A8" s="589" t="s">
        <v>700</v>
      </c>
      <c r="B8" s="587">
        <v>5</v>
      </c>
    </row>
    <row r="9" spans="1:2">
      <c r="A9" s="589" t="s">
        <v>701</v>
      </c>
      <c r="B9" s="587">
        <v>5</v>
      </c>
    </row>
    <row r="10" spans="1:2">
      <c r="A10" s="589" t="s">
        <v>702</v>
      </c>
      <c r="B10" s="587">
        <v>8</v>
      </c>
    </row>
    <row r="11" spans="1:2">
      <c r="A11" s="589" t="s">
        <v>703</v>
      </c>
      <c r="B11" s="587">
        <v>10</v>
      </c>
    </row>
    <row r="12" spans="1:2">
      <c r="A12" s="589" t="s">
        <v>704</v>
      </c>
      <c r="B12" s="587">
        <v>46</v>
      </c>
    </row>
    <row r="13" spans="1:2">
      <c r="A13" s="589" t="s">
        <v>705</v>
      </c>
      <c r="B13" s="587">
        <v>8</v>
      </c>
    </row>
    <row r="14" spans="1:2">
      <c r="A14" s="589" t="s">
        <v>706</v>
      </c>
      <c r="B14" s="587">
        <v>14</v>
      </c>
    </row>
    <row r="15" spans="1:2">
      <c r="A15" s="589" t="s">
        <v>707</v>
      </c>
      <c r="B15" s="587">
        <v>150</v>
      </c>
    </row>
    <row r="16" spans="1:2">
      <c r="A16" s="589" t="s">
        <v>708</v>
      </c>
      <c r="B16" s="587">
        <v>320</v>
      </c>
    </row>
    <row r="17" spans="1:2">
      <c r="A17" s="589" t="s">
        <v>709</v>
      </c>
      <c r="B17" s="587">
        <v>60</v>
      </c>
    </row>
    <row r="18" spans="1:2">
      <c r="A18" s="589" t="s">
        <v>710</v>
      </c>
      <c r="B18" s="587">
        <v>8</v>
      </c>
    </row>
    <row r="19" spans="1:2">
      <c r="A19" s="589" t="s">
        <v>711</v>
      </c>
      <c r="B19" s="587">
        <v>46</v>
      </c>
    </row>
    <row r="20" spans="1:2">
      <c r="A20" s="589" t="s">
        <v>712</v>
      </c>
      <c r="B20" s="587">
        <v>4</v>
      </c>
    </row>
    <row r="21" spans="1:2">
      <c r="A21" s="589" t="s">
        <v>713</v>
      </c>
      <c r="B21" s="587">
        <v>27</v>
      </c>
    </row>
    <row r="22" spans="1:2">
      <c r="A22" s="589" t="s">
        <v>714</v>
      </c>
      <c r="B22" s="587">
        <v>24</v>
      </c>
    </row>
    <row r="23" spans="1:2">
      <c r="A23" s="589" t="s">
        <v>715</v>
      </c>
      <c r="B23" s="587">
        <v>2</v>
      </c>
    </row>
    <row r="24" spans="1:2">
      <c r="A24" s="589" t="s">
        <v>716</v>
      </c>
      <c r="B24" s="587">
        <v>39</v>
      </c>
    </row>
    <row r="25" spans="1:2">
      <c r="A25" s="589" t="s">
        <v>717</v>
      </c>
      <c r="B25" s="587">
        <v>9</v>
      </c>
    </row>
    <row r="26" spans="1:2">
      <c r="A26" s="589" t="s">
        <v>718</v>
      </c>
      <c r="B26" s="587">
        <v>62</v>
      </c>
    </row>
    <row r="27" spans="1:2">
      <c r="A27" s="589" t="s">
        <v>719</v>
      </c>
      <c r="B27" s="587">
        <v>1</v>
      </c>
    </row>
    <row r="28" spans="1:2">
      <c r="A28" s="589" t="s">
        <v>720</v>
      </c>
      <c r="B28" s="587">
        <v>3</v>
      </c>
    </row>
    <row r="29" spans="1:2">
      <c r="A29" s="589" t="s">
        <v>721</v>
      </c>
      <c r="B29" s="587">
        <v>7</v>
      </c>
    </row>
    <row r="30" spans="1:2">
      <c r="A30" s="589" t="s">
        <v>722</v>
      </c>
      <c r="B30" s="587">
        <v>1</v>
      </c>
    </row>
    <row r="31" spans="1:2">
      <c r="A31" s="589" t="s">
        <v>723</v>
      </c>
      <c r="B31" s="587">
        <v>106</v>
      </c>
    </row>
    <row r="32" spans="1:2">
      <c r="A32" s="589" t="s">
        <v>724</v>
      </c>
      <c r="B32" s="587">
        <v>12</v>
      </c>
    </row>
    <row r="33" spans="1:2">
      <c r="A33" s="589" t="s">
        <v>725</v>
      </c>
      <c r="B33" s="587">
        <v>4</v>
      </c>
    </row>
    <row r="34" spans="1:2">
      <c r="A34" s="589" t="s">
        <v>726</v>
      </c>
      <c r="B34" s="587">
        <v>14</v>
      </c>
    </row>
    <row r="35" spans="1:2">
      <c r="A35" s="589" t="s">
        <v>727</v>
      </c>
      <c r="B35" s="587">
        <v>10</v>
      </c>
    </row>
    <row r="36" spans="1:2">
      <c r="A36" s="589" t="s">
        <v>728</v>
      </c>
      <c r="B36" s="587">
        <v>4</v>
      </c>
    </row>
    <row r="37" spans="1:2">
      <c r="A37" s="589" t="s">
        <v>729</v>
      </c>
      <c r="B37" s="587">
        <v>10</v>
      </c>
    </row>
    <row r="38" spans="1:2">
      <c r="A38" s="589" t="s">
        <v>730</v>
      </c>
      <c r="B38" s="587">
        <v>1788</v>
      </c>
    </row>
    <row r="39" spans="1:2">
      <c r="A39" s="589" t="s">
        <v>731</v>
      </c>
      <c r="B39" s="587">
        <v>33</v>
      </c>
    </row>
    <row r="40" spans="1:2">
      <c r="A40" s="589" t="s">
        <v>732</v>
      </c>
      <c r="B40" s="587">
        <v>2</v>
      </c>
    </row>
    <row r="41" spans="1:2">
      <c r="A41" s="589" t="s">
        <v>733</v>
      </c>
      <c r="B41" s="587">
        <v>3</v>
      </c>
    </row>
    <row r="42" spans="1:2">
      <c r="A42" s="589" t="s">
        <v>734</v>
      </c>
      <c r="B42" s="587">
        <v>1</v>
      </c>
    </row>
    <row r="43" spans="1:2">
      <c r="A43" s="589" t="s">
        <v>735</v>
      </c>
      <c r="B43" s="587">
        <v>1</v>
      </c>
    </row>
    <row r="44" spans="1:2">
      <c r="A44" s="589" t="s">
        <v>736</v>
      </c>
      <c r="B44" s="587">
        <v>7</v>
      </c>
    </row>
    <row r="45" spans="1:2">
      <c r="A45" s="589" t="s">
        <v>737</v>
      </c>
      <c r="B45" s="587">
        <v>26</v>
      </c>
    </row>
    <row r="46" spans="1:2">
      <c r="A46" s="589" t="s">
        <v>738</v>
      </c>
      <c r="B46" s="587">
        <v>71</v>
      </c>
    </row>
    <row r="47" spans="1:2">
      <c r="A47" s="589" t="s">
        <v>739</v>
      </c>
      <c r="B47" s="587">
        <v>11</v>
      </c>
    </row>
    <row r="48" spans="1:2">
      <c r="A48" s="589" t="s">
        <v>740</v>
      </c>
      <c r="B48" s="587">
        <v>5</v>
      </c>
    </row>
    <row r="49" spans="1:2">
      <c r="A49" s="589" t="s">
        <v>741</v>
      </c>
      <c r="B49" s="587">
        <v>1</v>
      </c>
    </row>
    <row r="50" spans="1:2">
      <c r="A50" s="589" t="s">
        <v>742</v>
      </c>
      <c r="B50" s="587">
        <v>56</v>
      </c>
    </row>
    <row r="51" spans="1:2">
      <c r="A51" s="589" t="s">
        <v>743</v>
      </c>
      <c r="B51" s="587">
        <v>40</v>
      </c>
    </row>
    <row r="52" spans="1:2">
      <c r="A52" s="589" t="s">
        <v>744</v>
      </c>
      <c r="B52" s="587">
        <v>8</v>
      </c>
    </row>
    <row r="53" spans="1:2">
      <c r="A53" s="589" t="s">
        <v>745</v>
      </c>
      <c r="B53" s="587">
        <v>8</v>
      </c>
    </row>
    <row r="54" spans="1:2">
      <c r="A54" s="589" t="s">
        <v>746</v>
      </c>
      <c r="B54" s="587">
        <v>335</v>
      </c>
    </row>
    <row r="55" spans="1:2">
      <c r="A55" s="589" t="s">
        <v>747</v>
      </c>
      <c r="B55" s="587">
        <v>400</v>
      </c>
    </row>
    <row r="56" spans="1:2">
      <c r="A56" s="589" t="s">
        <v>748</v>
      </c>
      <c r="B56" s="587">
        <v>1</v>
      </c>
    </row>
    <row r="57" spans="1:2">
      <c r="A57" s="589" t="s">
        <v>749</v>
      </c>
      <c r="B57" s="587">
        <v>20</v>
      </c>
    </row>
    <row r="58" spans="1:2">
      <c r="A58" s="589" t="s">
        <v>750</v>
      </c>
      <c r="B58" s="587">
        <v>42</v>
      </c>
    </row>
    <row r="59" spans="1:2">
      <c r="A59" s="589" t="s">
        <v>751</v>
      </c>
      <c r="B59" s="587">
        <v>44</v>
      </c>
    </row>
    <row r="60" spans="1:2">
      <c r="A60" s="589" t="s">
        <v>752</v>
      </c>
      <c r="B60" s="587">
        <v>3</v>
      </c>
    </row>
    <row r="61" spans="1:2">
      <c r="A61" s="589" t="s">
        <v>753</v>
      </c>
      <c r="B61" s="587">
        <v>46</v>
      </c>
    </row>
    <row r="62" spans="1:2">
      <c r="A62" s="589" t="s">
        <v>754</v>
      </c>
      <c r="B62" s="587">
        <v>20</v>
      </c>
    </row>
    <row r="63" spans="1:2">
      <c r="A63" s="589" t="s">
        <v>755</v>
      </c>
      <c r="B63" s="587">
        <v>24</v>
      </c>
    </row>
    <row r="64" spans="1:2">
      <c r="A64" s="589" t="s">
        <v>756</v>
      </c>
      <c r="B64" s="587">
        <v>21</v>
      </c>
    </row>
    <row r="65" spans="1:2">
      <c r="A65" s="589" t="s">
        <v>757</v>
      </c>
      <c r="B65" s="587">
        <v>8</v>
      </c>
    </row>
    <row r="66" spans="1:2">
      <c r="A66" s="589" t="s">
        <v>758</v>
      </c>
      <c r="B66" s="587">
        <v>14</v>
      </c>
    </row>
    <row r="67" spans="1:2">
      <c r="A67" s="589" t="s">
        <v>759</v>
      </c>
      <c r="B67" s="587">
        <v>20</v>
      </c>
    </row>
    <row r="68" spans="1:2">
      <c r="A68" s="589" t="s">
        <v>760</v>
      </c>
      <c r="B68" s="587">
        <v>26</v>
      </c>
    </row>
    <row r="69" spans="1:2">
      <c r="A69" s="589" t="s">
        <v>761</v>
      </c>
      <c r="B69" s="587">
        <v>6</v>
      </c>
    </row>
    <row r="70" spans="1:2">
      <c r="A70" s="589" t="s">
        <v>762</v>
      </c>
      <c r="B70" s="587">
        <v>50</v>
      </c>
    </row>
    <row r="71" spans="1:2">
      <c r="A71" s="589" t="s">
        <v>763</v>
      </c>
      <c r="B71" s="587">
        <v>90</v>
      </c>
    </row>
    <row r="72" spans="1:2">
      <c r="A72" s="589" t="s">
        <v>764</v>
      </c>
      <c r="B72" s="587">
        <v>1</v>
      </c>
    </row>
    <row r="73" spans="1:2">
      <c r="A73" s="589" t="s">
        <v>765</v>
      </c>
      <c r="B73" s="587">
        <v>12</v>
      </c>
    </row>
    <row r="74" spans="1:2">
      <c r="A74" s="589" t="s">
        <v>766</v>
      </c>
      <c r="B74" s="587">
        <v>4</v>
      </c>
    </row>
    <row r="75" spans="1:2">
      <c r="A75" s="589" t="s">
        <v>767</v>
      </c>
      <c r="B75" s="587">
        <v>33</v>
      </c>
    </row>
    <row r="76" spans="1:2">
      <c r="A76" s="589" t="s">
        <v>768</v>
      </c>
      <c r="B76" s="587">
        <v>2</v>
      </c>
    </row>
    <row r="77" ht="20.1" customHeight="1" spans="1:2">
      <c r="A77" s="588" t="s">
        <v>687</v>
      </c>
      <c r="B77" s="587">
        <f>SUM(B78:B171)</f>
        <v>4443</v>
      </c>
    </row>
    <row r="78" ht="20.1" customHeight="1" spans="1:2">
      <c r="A78" s="590" t="s">
        <v>769</v>
      </c>
      <c r="B78" s="587">
        <v>24</v>
      </c>
    </row>
    <row r="79" ht="20.1" customHeight="1" spans="1:2">
      <c r="A79" s="589" t="s">
        <v>700</v>
      </c>
      <c r="B79" s="587">
        <v>10</v>
      </c>
    </row>
    <row r="80" ht="20.1" customHeight="1" spans="1:2">
      <c r="A80" s="589" t="s">
        <v>701</v>
      </c>
      <c r="B80" s="587">
        <v>5</v>
      </c>
    </row>
    <row r="81" ht="20.1" customHeight="1" spans="1:2">
      <c r="A81" s="589" t="s">
        <v>702</v>
      </c>
      <c r="B81" s="587">
        <v>8</v>
      </c>
    </row>
    <row r="82" ht="20.1" customHeight="1" spans="1:2">
      <c r="A82" s="589" t="s">
        <v>703</v>
      </c>
      <c r="B82" s="587">
        <v>10</v>
      </c>
    </row>
    <row r="83" ht="20.1" customHeight="1" spans="1:2">
      <c r="A83" s="589" t="s">
        <v>704</v>
      </c>
      <c r="B83" s="587">
        <v>59</v>
      </c>
    </row>
    <row r="84" ht="20.1" customHeight="1" spans="1:2">
      <c r="A84" s="589" t="s">
        <v>770</v>
      </c>
      <c r="B84" s="587">
        <v>4</v>
      </c>
    </row>
    <row r="85" ht="20.1" customHeight="1" spans="1:2">
      <c r="A85" s="589" t="s">
        <v>771</v>
      </c>
      <c r="B85" s="587">
        <v>15</v>
      </c>
    </row>
    <row r="86" ht="17.25" customHeight="1" spans="1:2">
      <c r="A86" s="589" t="s">
        <v>772</v>
      </c>
      <c r="B86" s="587">
        <v>67</v>
      </c>
    </row>
    <row r="87" spans="1:2">
      <c r="A87" s="589" t="s">
        <v>713</v>
      </c>
      <c r="B87" s="587">
        <v>32</v>
      </c>
    </row>
    <row r="88" spans="1:2">
      <c r="A88" s="589" t="s">
        <v>714</v>
      </c>
      <c r="B88" s="587">
        <v>28</v>
      </c>
    </row>
    <row r="89" spans="1:2">
      <c r="A89" s="589" t="s">
        <v>773</v>
      </c>
      <c r="B89" s="587">
        <v>2</v>
      </c>
    </row>
    <row r="90" spans="1:2">
      <c r="A90" s="589" t="s">
        <v>715</v>
      </c>
      <c r="B90" s="587">
        <v>24</v>
      </c>
    </row>
    <row r="91" spans="1:2">
      <c r="A91" s="589" t="s">
        <v>774</v>
      </c>
      <c r="B91" s="587">
        <v>29</v>
      </c>
    </row>
    <row r="92" spans="1:2">
      <c r="A92" s="589" t="s">
        <v>717</v>
      </c>
      <c r="B92" s="587">
        <v>6</v>
      </c>
    </row>
    <row r="93" spans="1:2">
      <c r="A93" s="589" t="s">
        <v>775</v>
      </c>
      <c r="B93" s="587">
        <v>26</v>
      </c>
    </row>
    <row r="94" spans="1:2">
      <c r="A94" s="589" t="s">
        <v>776</v>
      </c>
      <c r="B94" s="587">
        <v>239</v>
      </c>
    </row>
    <row r="95" spans="1:2">
      <c r="A95" s="589" t="s">
        <v>777</v>
      </c>
      <c r="B95" s="587">
        <v>230</v>
      </c>
    </row>
    <row r="96" spans="1:2">
      <c r="A96" s="589" t="s">
        <v>778</v>
      </c>
      <c r="B96" s="587">
        <v>3</v>
      </c>
    </row>
    <row r="97" spans="1:2">
      <c r="A97" s="589" t="s">
        <v>779</v>
      </c>
      <c r="B97" s="587">
        <v>3</v>
      </c>
    </row>
    <row r="98" spans="1:2">
      <c r="A98" s="589" t="s">
        <v>780</v>
      </c>
      <c r="B98" s="587">
        <v>3</v>
      </c>
    </row>
    <row r="99" spans="1:2">
      <c r="A99" s="589" t="s">
        <v>718</v>
      </c>
      <c r="B99" s="587">
        <v>268</v>
      </c>
    </row>
    <row r="100" spans="1:2">
      <c r="A100" s="589" t="s">
        <v>781</v>
      </c>
      <c r="B100" s="587">
        <v>1</v>
      </c>
    </row>
    <row r="101" spans="1:2">
      <c r="A101" s="589" t="s">
        <v>719</v>
      </c>
      <c r="B101" s="587">
        <v>1</v>
      </c>
    </row>
    <row r="102" spans="1:2">
      <c r="A102" s="589" t="s">
        <v>720</v>
      </c>
      <c r="B102" s="587">
        <v>6</v>
      </c>
    </row>
    <row r="103" spans="1:2">
      <c r="A103" s="589" t="s">
        <v>782</v>
      </c>
      <c r="B103" s="587">
        <v>5</v>
      </c>
    </row>
    <row r="104" spans="1:2">
      <c r="A104" s="589" t="s">
        <v>724</v>
      </c>
      <c r="B104" s="587">
        <v>46</v>
      </c>
    </row>
    <row r="105" spans="1:2">
      <c r="A105" s="589" t="s">
        <v>725</v>
      </c>
      <c r="B105" s="587">
        <v>8</v>
      </c>
    </row>
    <row r="106" spans="1:2">
      <c r="A106" s="589" t="s">
        <v>783</v>
      </c>
      <c r="B106" s="587">
        <v>6</v>
      </c>
    </row>
    <row r="107" spans="1:2">
      <c r="A107" s="589" t="s">
        <v>726</v>
      </c>
      <c r="B107" s="587">
        <v>14</v>
      </c>
    </row>
    <row r="108" spans="1:2">
      <c r="A108" s="589" t="s">
        <v>727</v>
      </c>
      <c r="B108" s="587">
        <v>10</v>
      </c>
    </row>
    <row r="109" spans="1:2">
      <c r="A109" s="589" t="s">
        <v>728</v>
      </c>
      <c r="B109" s="587">
        <v>6</v>
      </c>
    </row>
    <row r="110" spans="1:2">
      <c r="A110" s="589" t="s">
        <v>729</v>
      </c>
      <c r="B110" s="587">
        <v>10</v>
      </c>
    </row>
    <row r="111" spans="1:2">
      <c r="A111" s="589" t="s">
        <v>730</v>
      </c>
      <c r="B111" s="587">
        <v>20</v>
      </c>
    </row>
    <row r="112" spans="1:2">
      <c r="A112" s="589" t="s">
        <v>731</v>
      </c>
      <c r="B112" s="587">
        <v>54</v>
      </c>
    </row>
    <row r="113" spans="1:2">
      <c r="A113" s="589" t="s">
        <v>784</v>
      </c>
      <c r="B113" s="587">
        <v>44</v>
      </c>
    </row>
    <row r="114" spans="1:2">
      <c r="A114" s="589" t="s">
        <v>734</v>
      </c>
      <c r="B114" s="587">
        <v>6</v>
      </c>
    </row>
    <row r="115" spans="1:2">
      <c r="A115" s="589" t="s">
        <v>785</v>
      </c>
      <c r="B115" s="587">
        <v>25</v>
      </c>
    </row>
    <row r="116" spans="1:2">
      <c r="A116" s="589" t="s">
        <v>736</v>
      </c>
      <c r="B116" s="587">
        <v>7</v>
      </c>
    </row>
    <row r="117" spans="1:2">
      <c r="A117" s="589" t="s">
        <v>786</v>
      </c>
      <c r="B117" s="587">
        <v>145</v>
      </c>
    </row>
    <row r="118" spans="1:2">
      <c r="A118" s="589" t="s">
        <v>738</v>
      </c>
      <c r="B118" s="587">
        <v>366</v>
      </c>
    </row>
    <row r="119" spans="1:2">
      <c r="A119" s="589" t="s">
        <v>787</v>
      </c>
      <c r="B119" s="587">
        <v>22</v>
      </c>
    </row>
    <row r="120" spans="1:2">
      <c r="A120" s="589" t="s">
        <v>788</v>
      </c>
      <c r="B120" s="587">
        <v>13</v>
      </c>
    </row>
    <row r="121" spans="1:2">
      <c r="A121" s="589" t="s">
        <v>789</v>
      </c>
      <c r="B121" s="587">
        <v>49</v>
      </c>
    </row>
    <row r="122" spans="1:2">
      <c r="A122" s="589" t="s">
        <v>790</v>
      </c>
      <c r="B122" s="587">
        <v>51</v>
      </c>
    </row>
    <row r="123" spans="1:2">
      <c r="A123" s="589" t="s">
        <v>791</v>
      </c>
      <c r="B123" s="587">
        <v>20</v>
      </c>
    </row>
    <row r="124" spans="1:2">
      <c r="A124" s="589" t="s">
        <v>792</v>
      </c>
      <c r="B124" s="587">
        <v>3</v>
      </c>
    </row>
    <row r="125" spans="1:2">
      <c r="A125" s="589" t="s">
        <v>793</v>
      </c>
      <c r="B125" s="587">
        <v>139</v>
      </c>
    </row>
    <row r="126" spans="1:2">
      <c r="A126" s="589" t="s">
        <v>794</v>
      </c>
      <c r="B126" s="587">
        <v>10</v>
      </c>
    </row>
    <row r="127" spans="1:2">
      <c r="A127" s="589" t="s">
        <v>795</v>
      </c>
      <c r="B127" s="587">
        <v>51</v>
      </c>
    </row>
    <row r="128" spans="1:2">
      <c r="A128" s="589" t="s">
        <v>796</v>
      </c>
      <c r="B128" s="587">
        <v>45</v>
      </c>
    </row>
    <row r="129" spans="1:2">
      <c r="A129" s="589" t="s">
        <v>797</v>
      </c>
      <c r="B129" s="587">
        <v>30</v>
      </c>
    </row>
    <row r="130" spans="1:2">
      <c r="A130" s="589" t="s">
        <v>798</v>
      </c>
      <c r="B130" s="587">
        <v>8</v>
      </c>
    </row>
    <row r="131" spans="1:2">
      <c r="A131" s="589" t="s">
        <v>799</v>
      </c>
      <c r="B131" s="587">
        <v>10</v>
      </c>
    </row>
    <row r="132" spans="1:2">
      <c r="A132" s="589" t="s">
        <v>800</v>
      </c>
      <c r="B132" s="587">
        <v>96</v>
      </c>
    </row>
    <row r="133" spans="1:2">
      <c r="A133" s="589" t="s">
        <v>801</v>
      </c>
      <c r="B133" s="587">
        <v>18</v>
      </c>
    </row>
    <row r="134" spans="1:2">
      <c r="A134" s="589" t="s">
        <v>739</v>
      </c>
      <c r="B134" s="587">
        <v>14</v>
      </c>
    </row>
    <row r="135" spans="1:2">
      <c r="A135" s="589" t="s">
        <v>740</v>
      </c>
      <c r="B135" s="587">
        <v>5</v>
      </c>
    </row>
    <row r="136" spans="1:2">
      <c r="A136" s="589" t="s">
        <v>742</v>
      </c>
      <c r="B136" s="587">
        <v>81</v>
      </c>
    </row>
    <row r="137" spans="1:2">
      <c r="A137" s="589" t="s">
        <v>743</v>
      </c>
      <c r="B137" s="587">
        <v>100</v>
      </c>
    </row>
    <row r="138" spans="1:2">
      <c r="A138" s="589" t="s">
        <v>744</v>
      </c>
      <c r="B138" s="587">
        <v>1</v>
      </c>
    </row>
    <row r="139" spans="1:2">
      <c r="A139" s="589" t="s">
        <v>745</v>
      </c>
      <c r="B139" s="587">
        <v>9</v>
      </c>
    </row>
    <row r="140" spans="1:2">
      <c r="A140" s="589" t="s">
        <v>802</v>
      </c>
      <c r="B140" s="587">
        <v>432</v>
      </c>
    </row>
    <row r="141" spans="1:2">
      <c r="A141" s="589" t="s">
        <v>748</v>
      </c>
      <c r="B141" s="587">
        <v>2</v>
      </c>
    </row>
    <row r="142" spans="1:2">
      <c r="A142" s="589" t="s">
        <v>749</v>
      </c>
      <c r="B142" s="587">
        <v>37</v>
      </c>
    </row>
    <row r="143" spans="1:2">
      <c r="A143" s="589" t="s">
        <v>750</v>
      </c>
      <c r="B143" s="587">
        <v>238</v>
      </c>
    </row>
    <row r="144" spans="1:2">
      <c r="A144" s="589" t="s">
        <v>803</v>
      </c>
      <c r="B144" s="587">
        <v>1</v>
      </c>
    </row>
    <row r="145" spans="1:2">
      <c r="A145" s="589" t="s">
        <v>751</v>
      </c>
      <c r="B145" s="587">
        <v>124</v>
      </c>
    </row>
    <row r="146" spans="1:2">
      <c r="A146" s="589" t="s">
        <v>752</v>
      </c>
      <c r="B146" s="587">
        <v>14</v>
      </c>
    </row>
    <row r="147" spans="1:2">
      <c r="A147" s="589" t="s">
        <v>753</v>
      </c>
      <c r="B147" s="587">
        <v>53</v>
      </c>
    </row>
    <row r="148" spans="1:2">
      <c r="A148" s="589" t="s">
        <v>804</v>
      </c>
      <c r="B148" s="587">
        <v>29</v>
      </c>
    </row>
    <row r="149" spans="1:2">
      <c r="A149" s="589" t="s">
        <v>805</v>
      </c>
      <c r="B149" s="587">
        <v>80</v>
      </c>
    </row>
    <row r="150" spans="1:2">
      <c r="A150" s="589" t="s">
        <v>806</v>
      </c>
      <c r="B150" s="587">
        <v>6</v>
      </c>
    </row>
    <row r="151" spans="1:2">
      <c r="A151" s="589" t="s">
        <v>754</v>
      </c>
      <c r="B151" s="587">
        <v>27</v>
      </c>
    </row>
    <row r="152" spans="1:2">
      <c r="A152" s="589" t="s">
        <v>755</v>
      </c>
      <c r="B152" s="587">
        <v>33</v>
      </c>
    </row>
    <row r="153" spans="1:2">
      <c r="A153" s="589" t="s">
        <v>756</v>
      </c>
      <c r="B153" s="587">
        <v>24</v>
      </c>
    </row>
    <row r="154" spans="1:2">
      <c r="A154" s="589" t="s">
        <v>807</v>
      </c>
      <c r="B154" s="587">
        <v>2</v>
      </c>
    </row>
    <row r="155" spans="1:2">
      <c r="A155" s="589" t="s">
        <v>808</v>
      </c>
      <c r="B155" s="587">
        <v>4</v>
      </c>
    </row>
    <row r="156" spans="1:2">
      <c r="A156" s="589" t="s">
        <v>809</v>
      </c>
      <c r="B156" s="587">
        <v>2</v>
      </c>
    </row>
    <row r="157" spans="1:2">
      <c r="A157" s="589" t="s">
        <v>757</v>
      </c>
      <c r="B157" s="587">
        <v>18</v>
      </c>
    </row>
    <row r="158" spans="1:2">
      <c r="A158" s="589" t="s">
        <v>810</v>
      </c>
      <c r="B158" s="587">
        <v>30</v>
      </c>
    </row>
    <row r="159" spans="1:2">
      <c r="A159" s="589" t="s">
        <v>759</v>
      </c>
      <c r="B159" s="587">
        <v>22</v>
      </c>
    </row>
    <row r="160" spans="1:2">
      <c r="A160" s="589" t="s">
        <v>760</v>
      </c>
      <c r="B160" s="587">
        <v>59</v>
      </c>
    </row>
    <row r="161" spans="1:2">
      <c r="A161" s="589" t="s">
        <v>811</v>
      </c>
      <c r="B161" s="587">
        <v>9</v>
      </c>
    </row>
    <row r="162" spans="1:2">
      <c r="A162" s="589" t="s">
        <v>812</v>
      </c>
      <c r="B162" s="587">
        <v>225</v>
      </c>
    </row>
    <row r="163" spans="1:2">
      <c r="A163" s="589" t="s">
        <v>761</v>
      </c>
      <c r="B163" s="587">
        <v>37</v>
      </c>
    </row>
    <row r="164" spans="1:2">
      <c r="A164" s="589" t="s">
        <v>762</v>
      </c>
      <c r="B164" s="587">
        <v>55</v>
      </c>
    </row>
    <row r="165" spans="1:2">
      <c r="A165" s="589" t="s">
        <v>813</v>
      </c>
      <c r="B165" s="587">
        <v>110</v>
      </c>
    </row>
    <row r="166" spans="1:2">
      <c r="A166" s="589" t="s">
        <v>765</v>
      </c>
      <c r="B166" s="587">
        <v>9</v>
      </c>
    </row>
    <row r="167" spans="1:2">
      <c r="A167" s="589" t="s">
        <v>814</v>
      </c>
      <c r="B167" s="587">
        <v>56</v>
      </c>
    </row>
    <row r="168" spans="1:2">
      <c r="A168" s="589" t="s">
        <v>766</v>
      </c>
      <c r="B168" s="587">
        <v>4</v>
      </c>
    </row>
    <row r="169" spans="1:2">
      <c r="A169" s="589" t="s">
        <v>767</v>
      </c>
      <c r="B169" s="587">
        <v>46</v>
      </c>
    </row>
    <row r="170" spans="1:2">
      <c r="A170" s="589" t="s">
        <v>768</v>
      </c>
      <c r="B170" s="587">
        <v>3</v>
      </c>
    </row>
    <row r="171" spans="1:2">
      <c r="A171" s="589" t="s">
        <v>815</v>
      </c>
      <c r="B171" s="587">
        <v>2</v>
      </c>
    </row>
    <row r="172" spans="1:2">
      <c r="A172" s="588" t="s">
        <v>688</v>
      </c>
      <c r="B172" s="591">
        <f>SUM(B173:B257)</f>
        <v>3336</v>
      </c>
    </row>
    <row r="173" spans="1:2">
      <c r="A173" s="589" t="s">
        <v>816</v>
      </c>
      <c r="B173" s="591">
        <v>5</v>
      </c>
    </row>
    <row r="174" spans="1:2">
      <c r="A174" s="589" t="s">
        <v>817</v>
      </c>
      <c r="B174" s="591">
        <v>12</v>
      </c>
    </row>
    <row r="175" spans="1:2">
      <c r="A175" s="589" t="s">
        <v>768</v>
      </c>
      <c r="B175" s="591">
        <v>2</v>
      </c>
    </row>
    <row r="176" spans="1:2">
      <c r="A176" s="589" t="s">
        <v>767</v>
      </c>
      <c r="B176" s="591">
        <v>49</v>
      </c>
    </row>
    <row r="177" spans="1:2">
      <c r="A177" s="589" t="s">
        <v>766</v>
      </c>
      <c r="B177" s="591">
        <v>4</v>
      </c>
    </row>
    <row r="178" spans="1:2">
      <c r="A178" s="589" t="s">
        <v>818</v>
      </c>
      <c r="B178" s="591">
        <v>3</v>
      </c>
    </row>
    <row r="179" spans="1:2">
      <c r="A179" s="589" t="s">
        <v>819</v>
      </c>
      <c r="B179" s="591">
        <v>115</v>
      </c>
    </row>
    <row r="180" spans="1:2">
      <c r="A180" s="589" t="s">
        <v>765</v>
      </c>
      <c r="B180" s="591">
        <v>6</v>
      </c>
    </row>
    <row r="181" spans="1:2">
      <c r="A181" s="589" t="s">
        <v>764</v>
      </c>
      <c r="B181" s="591">
        <v>2</v>
      </c>
    </row>
    <row r="182" spans="1:2">
      <c r="A182" s="589" t="s">
        <v>813</v>
      </c>
      <c r="B182" s="591">
        <v>139</v>
      </c>
    </row>
    <row r="183" spans="1:2">
      <c r="A183" s="589" t="s">
        <v>763</v>
      </c>
      <c r="B183" s="591">
        <v>56</v>
      </c>
    </row>
    <row r="184" spans="1:2">
      <c r="A184" s="589" t="s">
        <v>820</v>
      </c>
      <c r="B184" s="591">
        <v>26</v>
      </c>
    </row>
    <row r="185" spans="1:2">
      <c r="A185" s="589" t="s">
        <v>762</v>
      </c>
      <c r="B185" s="591">
        <v>55</v>
      </c>
    </row>
    <row r="186" spans="1:2">
      <c r="A186" s="589" t="s">
        <v>761</v>
      </c>
      <c r="B186" s="591">
        <v>10</v>
      </c>
    </row>
    <row r="187" spans="1:2">
      <c r="A187" s="589" t="s">
        <v>760</v>
      </c>
      <c r="B187" s="591">
        <v>39</v>
      </c>
    </row>
    <row r="188" spans="1:2">
      <c r="A188" s="589" t="s">
        <v>759</v>
      </c>
      <c r="B188" s="591">
        <v>22</v>
      </c>
    </row>
    <row r="189" spans="1:2">
      <c r="A189" s="589" t="s">
        <v>758</v>
      </c>
      <c r="B189" s="591">
        <v>21</v>
      </c>
    </row>
    <row r="190" spans="1:2">
      <c r="A190" s="589" t="s">
        <v>810</v>
      </c>
      <c r="B190" s="591">
        <v>10</v>
      </c>
    </row>
    <row r="191" spans="1:2">
      <c r="A191" s="589" t="s">
        <v>757</v>
      </c>
      <c r="B191" s="591">
        <v>16</v>
      </c>
    </row>
    <row r="192" spans="1:2">
      <c r="A192" s="589" t="s">
        <v>808</v>
      </c>
      <c r="B192" s="591">
        <v>1</v>
      </c>
    </row>
    <row r="193" spans="1:2">
      <c r="A193" s="589" t="s">
        <v>753</v>
      </c>
      <c r="B193" s="591">
        <v>21</v>
      </c>
    </row>
    <row r="194" spans="1:2">
      <c r="A194" s="589" t="s">
        <v>752</v>
      </c>
      <c r="B194" s="591">
        <v>26</v>
      </c>
    </row>
    <row r="195" spans="1:2">
      <c r="A195" s="589" t="s">
        <v>751</v>
      </c>
      <c r="B195" s="591">
        <v>42</v>
      </c>
    </row>
    <row r="196" spans="1:2">
      <c r="A196" s="589" t="s">
        <v>803</v>
      </c>
      <c r="B196" s="591">
        <v>3</v>
      </c>
    </row>
    <row r="197" spans="1:2">
      <c r="A197" s="589" t="s">
        <v>821</v>
      </c>
      <c r="B197" s="591">
        <v>4</v>
      </c>
    </row>
    <row r="198" spans="1:2">
      <c r="A198" s="589" t="s">
        <v>822</v>
      </c>
      <c r="B198" s="591">
        <v>126</v>
      </c>
    </row>
    <row r="199" spans="1:2">
      <c r="A199" s="589" t="s">
        <v>823</v>
      </c>
      <c r="B199" s="591">
        <v>8</v>
      </c>
    </row>
    <row r="200" spans="1:2">
      <c r="A200" s="589" t="s">
        <v>824</v>
      </c>
      <c r="B200" s="591">
        <v>71</v>
      </c>
    </row>
    <row r="201" spans="1:2">
      <c r="A201" s="589" t="s">
        <v>825</v>
      </c>
      <c r="B201" s="591">
        <v>42</v>
      </c>
    </row>
    <row r="202" spans="1:2">
      <c r="A202" s="589" t="s">
        <v>826</v>
      </c>
      <c r="B202" s="591">
        <v>72</v>
      </c>
    </row>
    <row r="203" spans="1:2">
      <c r="A203" s="589" t="s">
        <v>827</v>
      </c>
      <c r="B203" s="591">
        <v>3</v>
      </c>
    </row>
    <row r="204" spans="1:2">
      <c r="A204" s="589" t="s">
        <v>828</v>
      </c>
      <c r="B204" s="591">
        <v>25</v>
      </c>
    </row>
    <row r="205" spans="1:2">
      <c r="A205" s="589" t="s">
        <v>750</v>
      </c>
      <c r="B205" s="591">
        <v>139</v>
      </c>
    </row>
    <row r="206" spans="1:2">
      <c r="A206" s="589" t="s">
        <v>749</v>
      </c>
      <c r="B206" s="591">
        <v>26</v>
      </c>
    </row>
    <row r="207" spans="1:2">
      <c r="A207" s="589" t="s">
        <v>748</v>
      </c>
      <c r="B207" s="591">
        <v>2</v>
      </c>
    </row>
    <row r="208" spans="1:2">
      <c r="A208" s="589" t="s">
        <v>755</v>
      </c>
      <c r="B208" s="591">
        <v>33</v>
      </c>
    </row>
    <row r="209" spans="1:2">
      <c r="A209" s="589" t="s">
        <v>746</v>
      </c>
      <c r="B209" s="591">
        <v>418</v>
      </c>
    </row>
    <row r="210" spans="1:2">
      <c r="A210" s="589" t="s">
        <v>745</v>
      </c>
      <c r="B210" s="591">
        <v>11</v>
      </c>
    </row>
    <row r="211" spans="1:2">
      <c r="A211" s="589" t="s">
        <v>744</v>
      </c>
      <c r="B211" s="591">
        <v>7</v>
      </c>
    </row>
    <row r="212" spans="1:2">
      <c r="A212" s="589" t="s">
        <v>743</v>
      </c>
      <c r="B212" s="591">
        <v>100</v>
      </c>
    </row>
    <row r="213" spans="1:2">
      <c r="A213" s="589" t="s">
        <v>742</v>
      </c>
      <c r="B213" s="591">
        <v>65</v>
      </c>
    </row>
    <row r="214" spans="1:2">
      <c r="A214" s="589" t="s">
        <v>829</v>
      </c>
      <c r="B214" s="591">
        <v>2</v>
      </c>
    </row>
    <row r="215" spans="1:2">
      <c r="A215" s="589" t="s">
        <v>740</v>
      </c>
      <c r="B215" s="591">
        <v>6</v>
      </c>
    </row>
    <row r="216" spans="1:2">
      <c r="A216" s="589" t="s">
        <v>739</v>
      </c>
      <c r="B216" s="591">
        <v>16</v>
      </c>
    </row>
    <row r="217" spans="1:2">
      <c r="A217" s="589" t="s">
        <v>738</v>
      </c>
      <c r="B217" s="591">
        <v>347</v>
      </c>
    </row>
    <row r="218" spans="1:2">
      <c r="A218" s="589" t="s">
        <v>737</v>
      </c>
      <c r="B218" s="591">
        <v>12</v>
      </c>
    </row>
    <row r="219" spans="1:2">
      <c r="A219" s="589" t="s">
        <v>786</v>
      </c>
      <c r="B219" s="591">
        <v>135</v>
      </c>
    </row>
    <row r="220" spans="1:2">
      <c r="A220" s="589" t="s">
        <v>830</v>
      </c>
      <c r="B220" s="591">
        <v>36</v>
      </c>
    </row>
    <row r="221" spans="1:2">
      <c r="A221" s="589" t="s">
        <v>736</v>
      </c>
      <c r="B221" s="591">
        <v>7</v>
      </c>
    </row>
    <row r="222" spans="1:2">
      <c r="A222" s="589" t="s">
        <v>831</v>
      </c>
      <c r="B222" s="591">
        <v>6</v>
      </c>
    </row>
    <row r="223" spans="1:2">
      <c r="A223" s="589" t="s">
        <v>756</v>
      </c>
      <c r="B223" s="591">
        <v>25</v>
      </c>
    </row>
    <row r="224" spans="1:2">
      <c r="A224" s="589" t="s">
        <v>785</v>
      </c>
      <c r="B224" s="591">
        <v>1</v>
      </c>
    </row>
    <row r="225" spans="1:2">
      <c r="A225" s="589" t="s">
        <v>832</v>
      </c>
      <c r="B225" s="591">
        <v>3</v>
      </c>
    </row>
    <row r="226" spans="1:2">
      <c r="A226" s="589" t="s">
        <v>784</v>
      </c>
      <c r="B226" s="591">
        <v>15</v>
      </c>
    </row>
    <row r="227" spans="1:2">
      <c r="A227" s="589" t="s">
        <v>731</v>
      </c>
      <c r="B227" s="591">
        <v>48</v>
      </c>
    </row>
    <row r="228" spans="1:2">
      <c r="A228" s="592" t="s">
        <v>730</v>
      </c>
      <c r="B228" s="591">
        <v>348</v>
      </c>
    </row>
    <row r="229" spans="1:2">
      <c r="A229" s="592" t="s">
        <v>729</v>
      </c>
      <c r="B229" s="591">
        <v>10</v>
      </c>
    </row>
    <row r="230" spans="1:2">
      <c r="A230" s="592" t="s">
        <v>728</v>
      </c>
      <c r="B230" s="591">
        <v>4</v>
      </c>
    </row>
    <row r="231" spans="1:2">
      <c r="A231" s="592" t="s">
        <v>727</v>
      </c>
      <c r="B231" s="591">
        <v>10</v>
      </c>
    </row>
    <row r="232" spans="1:2">
      <c r="A232" s="592" t="s">
        <v>726</v>
      </c>
      <c r="B232" s="591">
        <v>14</v>
      </c>
    </row>
    <row r="233" spans="1:2">
      <c r="A233" s="592" t="s">
        <v>725</v>
      </c>
      <c r="B233" s="591">
        <v>4</v>
      </c>
    </row>
    <row r="234" spans="1:2">
      <c r="A234" s="592" t="s">
        <v>724</v>
      </c>
      <c r="B234" s="591">
        <v>55</v>
      </c>
    </row>
    <row r="235" spans="1:2">
      <c r="A235" s="592" t="s">
        <v>754</v>
      </c>
      <c r="B235" s="591">
        <v>22</v>
      </c>
    </row>
    <row r="236" spans="1:2">
      <c r="A236" s="592" t="s">
        <v>722</v>
      </c>
      <c r="B236" s="591">
        <v>2</v>
      </c>
    </row>
    <row r="237" spans="1:2">
      <c r="A237" s="592" t="s">
        <v>720</v>
      </c>
      <c r="B237" s="591">
        <v>5</v>
      </c>
    </row>
    <row r="238" spans="1:2">
      <c r="A238" s="592" t="s">
        <v>719</v>
      </c>
      <c r="B238" s="591">
        <v>1</v>
      </c>
    </row>
    <row r="239" spans="1:2">
      <c r="A239" s="592" t="s">
        <v>781</v>
      </c>
      <c r="B239" s="591">
        <v>2</v>
      </c>
    </row>
    <row r="240" spans="1:2">
      <c r="A240" s="592" t="s">
        <v>718</v>
      </c>
      <c r="B240" s="591">
        <v>40</v>
      </c>
    </row>
    <row r="241" spans="1:2">
      <c r="A241" s="592" t="s">
        <v>833</v>
      </c>
      <c r="B241" s="591">
        <v>19</v>
      </c>
    </row>
    <row r="242" spans="1:2">
      <c r="A242" s="592" t="s">
        <v>778</v>
      </c>
      <c r="B242" s="591">
        <v>2</v>
      </c>
    </row>
    <row r="243" spans="1:2">
      <c r="A243" s="592" t="s">
        <v>834</v>
      </c>
      <c r="B243" s="591">
        <v>40</v>
      </c>
    </row>
    <row r="244" spans="1:2">
      <c r="A244" s="592" t="s">
        <v>835</v>
      </c>
      <c r="B244" s="591">
        <v>5</v>
      </c>
    </row>
    <row r="245" spans="1:2">
      <c r="A245" s="592" t="s">
        <v>717</v>
      </c>
      <c r="B245" s="591">
        <v>9</v>
      </c>
    </row>
    <row r="246" spans="1:2">
      <c r="A246" s="592" t="s">
        <v>836</v>
      </c>
      <c r="B246" s="591">
        <v>43</v>
      </c>
    </row>
    <row r="247" spans="1:2">
      <c r="A247" s="592" t="s">
        <v>837</v>
      </c>
      <c r="B247" s="591">
        <v>15</v>
      </c>
    </row>
    <row r="248" spans="1:2">
      <c r="A248" s="592" t="s">
        <v>715</v>
      </c>
      <c r="B248" s="591">
        <v>16</v>
      </c>
    </row>
    <row r="249" spans="1:2">
      <c r="A249" s="592" t="s">
        <v>773</v>
      </c>
      <c r="B249" s="591">
        <v>2</v>
      </c>
    </row>
    <row r="250" spans="1:2">
      <c r="A250" s="592" t="s">
        <v>714</v>
      </c>
      <c r="B250" s="591">
        <v>29</v>
      </c>
    </row>
    <row r="251" spans="1:2">
      <c r="A251" s="592" t="s">
        <v>713</v>
      </c>
      <c r="B251" s="591">
        <v>32</v>
      </c>
    </row>
    <row r="252" spans="1:2">
      <c r="A252" s="592" t="s">
        <v>704</v>
      </c>
      <c r="B252" s="591">
        <v>81</v>
      </c>
    </row>
    <row r="253" spans="1:2">
      <c r="A253" s="592" t="s">
        <v>703</v>
      </c>
      <c r="B253" s="591">
        <v>10</v>
      </c>
    </row>
    <row r="254" spans="1:2">
      <c r="A254" s="592" t="s">
        <v>702</v>
      </c>
      <c r="B254" s="591">
        <v>8</v>
      </c>
    </row>
    <row r="255" spans="1:2">
      <c r="A255" s="592" t="s">
        <v>701</v>
      </c>
      <c r="B255" s="591">
        <v>5</v>
      </c>
    </row>
    <row r="256" spans="1:2">
      <c r="A256" s="592" t="s">
        <v>700</v>
      </c>
      <c r="B256" s="591">
        <v>5</v>
      </c>
    </row>
    <row r="257" spans="1:2">
      <c r="A257" s="592" t="s">
        <v>838</v>
      </c>
      <c r="B257" s="591">
        <v>2</v>
      </c>
    </row>
    <row r="258" spans="1:2">
      <c r="A258" s="588" t="s">
        <v>689</v>
      </c>
      <c r="B258" s="591">
        <f>SUM(B259:B339)</f>
        <v>3624</v>
      </c>
    </row>
    <row r="259" spans="1:2">
      <c r="A259" s="592" t="s">
        <v>768</v>
      </c>
      <c r="B259" s="591">
        <v>2</v>
      </c>
    </row>
    <row r="260" spans="1:2">
      <c r="A260" s="592" t="s">
        <v>839</v>
      </c>
      <c r="B260" s="591">
        <v>60</v>
      </c>
    </row>
    <row r="261" spans="1:2">
      <c r="A261" s="592" t="s">
        <v>767</v>
      </c>
      <c r="B261" s="591">
        <v>49</v>
      </c>
    </row>
    <row r="262" spans="1:2">
      <c r="A262" s="592" t="s">
        <v>766</v>
      </c>
      <c r="B262" s="591">
        <v>6</v>
      </c>
    </row>
    <row r="263" spans="1:2">
      <c r="A263" s="592" t="s">
        <v>840</v>
      </c>
      <c r="B263" s="591">
        <v>316</v>
      </c>
    </row>
    <row r="264" spans="1:2">
      <c r="A264" s="592" t="s">
        <v>765</v>
      </c>
      <c r="B264" s="591">
        <v>7</v>
      </c>
    </row>
    <row r="265" spans="1:2">
      <c r="A265" s="592" t="s">
        <v>763</v>
      </c>
      <c r="B265" s="591">
        <v>15</v>
      </c>
    </row>
    <row r="266" spans="1:2">
      <c r="A266" s="592" t="s">
        <v>762</v>
      </c>
      <c r="B266" s="591">
        <v>55</v>
      </c>
    </row>
    <row r="267" spans="1:2">
      <c r="A267" s="592" t="s">
        <v>841</v>
      </c>
      <c r="B267" s="591">
        <v>4</v>
      </c>
    </row>
    <row r="268" spans="1:2">
      <c r="A268" s="592" t="s">
        <v>842</v>
      </c>
      <c r="B268" s="591">
        <v>6</v>
      </c>
    </row>
    <row r="269" spans="1:2">
      <c r="A269" s="592" t="s">
        <v>761</v>
      </c>
      <c r="B269" s="591">
        <v>10</v>
      </c>
    </row>
    <row r="270" spans="1:2">
      <c r="A270" s="592" t="s">
        <v>812</v>
      </c>
      <c r="B270" s="591">
        <v>90</v>
      </c>
    </row>
    <row r="271" spans="1:2">
      <c r="A271" s="592" t="s">
        <v>760</v>
      </c>
      <c r="B271" s="591">
        <v>39</v>
      </c>
    </row>
    <row r="272" spans="1:2">
      <c r="A272" s="592" t="s">
        <v>843</v>
      </c>
      <c r="B272" s="591">
        <v>13</v>
      </c>
    </row>
    <row r="273" spans="1:2">
      <c r="A273" s="592" t="s">
        <v>844</v>
      </c>
      <c r="B273" s="591">
        <v>10</v>
      </c>
    </row>
    <row r="274" spans="1:2">
      <c r="A274" s="592" t="s">
        <v>759</v>
      </c>
      <c r="B274" s="591">
        <v>22</v>
      </c>
    </row>
    <row r="275" spans="1:2">
      <c r="A275" s="592" t="s">
        <v>758</v>
      </c>
      <c r="B275" s="591">
        <v>22</v>
      </c>
    </row>
    <row r="276" spans="1:2">
      <c r="A276" s="592" t="s">
        <v>810</v>
      </c>
      <c r="B276" s="591">
        <v>10</v>
      </c>
    </row>
    <row r="277" spans="1:2">
      <c r="A277" s="592" t="s">
        <v>845</v>
      </c>
      <c r="B277" s="591">
        <v>2</v>
      </c>
    </row>
    <row r="278" spans="1:2">
      <c r="A278" s="592" t="s">
        <v>846</v>
      </c>
      <c r="B278" s="591">
        <v>100</v>
      </c>
    </row>
    <row r="279" spans="1:2">
      <c r="A279" s="592" t="s">
        <v>757</v>
      </c>
      <c r="B279" s="591">
        <v>22</v>
      </c>
    </row>
    <row r="280" spans="1:2">
      <c r="A280" s="592" t="s">
        <v>808</v>
      </c>
      <c r="B280" s="591">
        <v>5</v>
      </c>
    </row>
    <row r="281" spans="1:2">
      <c r="A281" s="592" t="s">
        <v>847</v>
      </c>
      <c r="B281" s="591">
        <v>32</v>
      </c>
    </row>
    <row r="282" spans="1:2">
      <c r="A282" s="592" t="s">
        <v>848</v>
      </c>
      <c r="B282" s="591">
        <v>3</v>
      </c>
    </row>
    <row r="283" spans="1:2">
      <c r="A283" s="592" t="s">
        <v>752</v>
      </c>
      <c r="B283" s="591">
        <v>6</v>
      </c>
    </row>
    <row r="284" spans="1:2">
      <c r="A284" s="592" t="s">
        <v>849</v>
      </c>
      <c r="B284" s="591">
        <v>411</v>
      </c>
    </row>
    <row r="285" spans="1:2">
      <c r="A285" s="592" t="s">
        <v>803</v>
      </c>
      <c r="B285" s="591">
        <v>3</v>
      </c>
    </row>
    <row r="286" spans="1:2">
      <c r="A286" s="592" t="s">
        <v>750</v>
      </c>
      <c r="B286" s="591">
        <v>133</v>
      </c>
    </row>
    <row r="287" spans="1:2">
      <c r="A287" s="592" t="s">
        <v>749</v>
      </c>
      <c r="B287" s="591">
        <v>23</v>
      </c>
    </row>
    <row r="288" spans="1:2">
      <c r="A288" s="592" t="s">
        <v>850</v>
      </c>
      <c r="B288" s="591">
        <v>20</v>
      </c>
    </row>
    <row r="289" spans="1:2">
      <c r="A289" s="592" t="s">
        <v>748</v>
      </c>
      <c r="B289" s="591">
        <v>2</v>
      </c>
    </row>
    <row r="290" spans="1:2">
      <c r="A290" s="592" t="s">
        <v>755</v>
      </c>
      <c r="B290" s="591">
        <v>35</v>
      </c>
    </row>
    <row r="291" spans="1:2">
      <c r="A291" s="592" t="s">
        <v>746</v>
      </c>
      <c r="B291" s="591">
        <v>393</v>
      </c>
    </row>
    <row r="292" spans="1:2">
      <c r="A292" s="592" t="s">
        <v>851</v>
      </c>
      <c r="B292" s="591">
        <v>20</v>
      </c>
    </row>
    <row r="293" spans="1:2">
      <c r="A293" s="592" t="s">
        <v>745</v>
      </c>
      <c r="B293" s="591">
        <v>12</v>
      </c>
    </row>
    <row r="294" spans="1:2">
      <c r="A294" s="592" t="s">
        <v>744</v>
      </c>
      <c r="B294" s="591">
        <v>3</v>
      </c>
    </row>
    <row r="295" spans="1:2">
      <c r="A295" s="592" t="s">
        <v>742</v>
      </c>
      <c r="B295" s="591">
        <v>70</v>
      </c>
    </row>
    <row r="296" spans="1:2">
      <c r="A296" s="592" t="s">
        <v>740</v>
      </c>
      <c r="B296" s="591">
        <v>11</v>
      </c>
    </row>
    <row r="297" spans="1:2">
      <c r="A297" s="592" t="s">
        <v>852</v>
      </c>
      <c r="B297" s="591">
        <v>158</v>
      </c>
    </row>
    <row r="298" spans="1:2">
      <c r="A298" s="592" t="s">
        <v>739</v>
      </c>
      <c r="B298" s="591">
        <v>62</v>
      </c>
    </row>
    <row r="299" spans="1:2">
      <c r="A299" s="592" t="s">
        <v>853</v>
      </c>
      <c r="B299" s="591">
        <v>8</v>
      </c>
    </row>
    <row r="300" spans="1:2">
      <c r="A300" s="592" t="s">
        <v>854</v>
      </c>
      <c r="B300" s="591">
        <v>10</v>
      </c>
    </row>
    <row r="301" spans="1:2">
      <c r="A301" s="592" t="s">
        <v>855</v>
      </c>
      <c r="B301" s="591">
        <v>21</v>
      </c>
    </row>
    <row r="302" spans="1:2">
      <c r="A302" s="592" t="s">
        <v>738</v>
      </c>
      <c r="B302" s="591">
        <v>257</v>
      </c>
    </row>
    <row r="303" spans="1:2">
      <c r="A303" s="592" t="s">
        <v>786</v>
      </c>
      <c r="B303" s="591">
        <v>112</v>
      </c>
    </row>
    <row r="304" spans="1:2">
      <c r="A304" s="592" t="s">
        <v>856</v>
      </c>
      <c r="B304" s="591">
        <v>98</v>
      </c>
    </row>
    <row r="305" spans="1:2">
      <c r="A305" s="592" t="s">
        <v>756</v>
      </c>
      <c r="B305" s="591">
        <v>23</v>
      </c>
    </row>
    <row r="306" spans="1:2">
      <c r="A306" s="592" t="s">
        <v>785</v>
      </c>
      <c r="B306" s="591">
        <v>1</v>
      </c>
    </row>
    <row r="307" spans="1:2">
      <c r="A307" s="592" t="s">
        <v>857</v>
      </c>
      <c r="B307" s="591">
        <v>16</v>
      </c>
    </row>
    <row r="308" spans="1:2">
      <c r="A308" s="592" t="s">
        <v>832</v>
      </c>
      <c r="B308" s="591">
        <v>2</v>
      </c>
    </row>
    <row r="309" spans="1:2">
      <c r="A309" s="592" t="s">
        <v>731</v>
      </c>
      <c r="B309" s="591">
        <v>44</v>
      </c>
    </row>
    <row r="310" spans="1:2">
      <c r="A310" s="592" t="s">
        <v>730</v>
      </c>
      <c r="B310" s="591">
        <v>40</v>
      </c>
    </row>
    <row r="311" spans="1:2">
      <c r="A311" s="592" t="s">
        <v>858</v>
      </c>
      <c r="B311" s="591">
        <v>5</v>
      </c>
    </row>
    <row r="312" spans="1:2">
      <c r="A312" s="592" t="s">
        <v>729</v>
      </c>
      <c r="B312" s="591">
        <v>10</v>
      </c>
    </row>
    <row r="313" spans="1:2">
      <c r="A313" s="592" t="s">
        <v>728</v>
      </c>
      <c r="B313" s="591">
        <v>4</v>
      </c>
    </row>
    <row r="314" spans="1:2">
      <c r="A314" s="592" t="s">
        <v>727</v>
      </c>
      <c r="B314" s="591">
        <v>10</v>
      </c>
    </row>
    <row r="315" spans="1:2">
      <c r="A315" s="592" t="s">
        <v>726</v>
      </c>
      <c r="B315" s="591">
        <v>14</v>
      </c>
    </row>
    <row r="316" spans="1:2">
      <c r="A316" s="592" t="s">
        <v>725</v>
      </c>
      <c r="B316" s="591">
        <v>5</v>
      </c>
    </row>
    <row r="317" spans="1:2">
      <c r="A317" s="592" t="s">
        <v>724</v>
      </c>
      <c r="B317" s="591">
        <v>71</v>
      </c>
    </row>
    <row r="318" spans="1:2">
      <c r="A318" s="592" t="s">
        <v>754</v>
      </c>
      <c r="B318" s="591">
        <v>11</v>
      </c>
    </row>
    <row r="319" spans="1:2">
      <c r="A319" s="592" t="s">
        <v>722</v>
      </c>
      <c r="B319" s="591">
        <v>2</v>
      </c>
    </row>
    <row r="320" spans="1:2">
      <c r="A320" s="592" t="s">
        <v>720</v>
      </c>
      <c r="B320" s="591">
        <v>5</v>
      </c>
    </row>
    <row r="321" spans="1:2">
      <c r="A321" s="592" t="s">
        <v>718</v>
      </c>
      <c r="B321" s="591">
        <v>51</v>
      </c>
    </row>
    <row r="322" spans="1:2">
      <c r="A322" s="592" t="s">
        <v>778</v>
      </c>
      <c r="B322" s="591">
        <v>3</v>
      </c>
    </row>
    <row r="323" spans="1:2">
      <c r="A323" s="592" t="s">
        <v>859</v>
      </c>
      <c r="B323" s="591">
        <v>2</v>
      </c>
    </row>
    <row r="324" spans="1:2">
      <c r="A324" s="592" t="s">
        <v>860</v>
      </c>
      <c r="B324" s="591">
        <v>4</v>
      </c>
    </row>
    <row r="325" spans="1:2">
      <c r="A325" s="592" t="s">
        <v>861</v>
      </c>
      <c r="B325" s="591">
        <v>8</v>
      </c>
    </row>
    <row r="326" spans="1:2">
      <c r="A326" s="592" t="s">
        <v>862</v>
      </c>
      <c r="B326" s="591">
        <v>9</v>
      </c>
    </row>
    <row r="327" spans="1:2">
      <c r="A327" s="592" t="s">
        <v>717</v>
      </c>
      <c r="B327" s="591">
        <v>6</v>
      </c>
    </row>
    <row r="328" spans="1:2">
      <c r="A328" s="592" t="s">
        <v>863</v>
      </c>
      <c r="B328" s="591">
        <v>47</v>
      </c>
    </row>
    <row r="329" spans="1:2">
      <c r="A329" s="592" t="s">
        <v>715</v>
      </c>
      <c r="B329" s="591">
        <v>21</v>
      </c>
    </row>
    <row r="330" spans="1:2">
      <c r="A330" s="592" t="s">
        <v>773</v>
      </c>
      <c r="B330" s="591">
        <v>11</v>
      </c>
    </row>
    <row r="331" spans="1:2">
      <c r="A331" s="592" t="s">
        <v>714</v>
      </c>
      <c r="B331" s="591">
        <v>33</v>
      </c>
    </row>
    <row r="332" spans="1:2">
      <c r="A332" s="592" t="s">
        <v>713</v>
      </c>
      <c r="B332" s="591">
        <v>39</v>
      </c>
    </row>
    <row r="333" spans="1:2">
      <c r="A333" s="592" t="s">
        <v>704</v>
      </c>
      <c r="B333" s="591">
        <v>81</v>
      </c>
    </row>
    <row r="334" spans="1:2">
      <c r="A334" s="592" t="s">
        <v>703</v>
      </c>
      <c r="B334" s="591">
        <v>10</v>
      </c>
    </row>
    <row r="335" spans="1:2">
      <c r="A335" s="592" t="s">
        <v>702</v>
      </c>
      <c r="B335" s="591">
        <v>8</v>
      </c>
    </row>
    <row r="336" spans="1:2">
      <c r="A336" s="592" t="s">
        <v>701</v>
      </c>
      <c r="B336" s="591">
        <v>5</v>
      </c>
    </row>
    <row r="337" spans="1:2">
      <c r="A337" s="592" t="s">
        <v>700</v>
      </c>
      <c r="B337" s="591">
        <v>5</v>
      </c>
    </row>
    <row r="338" spans="1:2">
      <c r="A338" s="592" t="s">
        <v>769</v>
      </c>
      <c r="B338" s="591">
        <v>150</v>
      </c>
    </row>
    <row r="339" spans="1:2">
      <c r="A339" s="592" t="s">
        <v>864</v>
      </c>
      <c r="B339" s="591">
        <v>100</v>
      </c>
    </row>
    <row r="340" spans="1:2">
      <c r="A340" s="588" t="s">
        <v>690</v>
      </c>
      <c r="B340" s="591">
        <f>SUM(B341:B430)</f>
        <v>5760</v>
      </c>
    </row>
    <row r="341" spans="1:2">
      <c r="A341" s="592" t="s">
        <v>817</v>
      </c>
      <c r="B341" s="591">
        <v>29</v>
      </c>
    </row>
    <row r="342" spans="1:2">
      <c r="A342" s="592" t="s">
        <v>768</v>
      </c>
      <c r="B342" s="591">
        <v>3</v>
      </c>
    </row>
    <row r="343" spans="1:2">
      <c r="A343" s="592" t="s">
        <v>767</v>
      </c>
      <c r="B343" s="591">
        <v>87</v>
      </c>
    </row>
    <row r="344" spans="1:2">
      <c r="A344" s="592" t="s">
        <v>766</v>
      </c>
      <c r="B344" s="591">
        <v>4</v>
      </c>
    </row>
    <row r="345" spans="1:2">
      <c r="A345" s="592" t="s">
        <v>865</v>
      </c>
      <c r="B345" s="591">
        <v>113</v>
      </c>
    </row>
    <row r="346" spans="1:2">
      <c r="A346" s="592" t="s">
        <v>814</v>
      </c>
      <c r="B346" s="591">
        <v>344</v>
      </c>
    </row>
    <row r="347" spans="1:2">
      <c r="A347" s="592" t="s">
        <v>866</v>
      </c>
      <c r="B347" s="591">
        <v>53</v>
      </c>
    </row>
    <row r="348" spans="1:2">
      <c r="A348" s="592" t="s">
        <v>765</v>
      </c>
      <c r="B348" s="591">
        <v>7</v>
      </c>
    </row>
    <row r="349" spans="1:2">
      <c r="A349" s="592" t="s">
        <v>813</v>
      </c>
      <c r="B349" s="591">
        <v>45</v>
      </c>
    </row>
    <row r="350" spans="1:2">
      <c r="A350" s="592" t="s">
        <v>762</v>
      </c>
      <c r="B350" s="591">
        <v>55</v>
      </c>
    </row>
    <row r="351" spans="1:2">
      <c r="A351" s="592" t="s">
        <v>867</v>
      </c>
      <c r="B351" s="591">
        <v>2</v>
      </c>
    </row>
    <row r="352" spans="1:2">
      <c r="A352" s="592" t="s">
        <v>761</v>
      </c>
      <c r="B352" s="591">
        <v>10</v>
      </c>
    </row>
    <row r="353" spans="1:2">
      <c r="A353" s="592" t="s">
        <v>868</v>
      </c>
      <c r="B353" s="591">
        <v>154</v>
      </c>
    </row>
    <row r="354" spans="1:2">
      <c r="A354" s="592" t="s">
        <v>812</v>
      </c>
      <c r="B354" s="591">
        <v>195</v>
      </c>
    </row>
    <row r="355" spans="1:2">
      <c r="A355" s="592" t="s">
        <v>760</v>
      </c>
      <c r="B355" s="591">
        <v>42</v>
      </c>
    </row>
    <row r="356" spans="1:2">
      <c r="A356" s="592" t="s">
        <v>869</v>
      </c>
      <c r="B356" s="591">
        <v>100</v>
      </c>
    </row>
    <row r="357" spans="1:2">
      <c r="A357" s="592" t="s">
        <v>759</v>
      </c>
      <c r="B357" s="591">
        <v>22</v>
      </c>
    </row>
    <row r="358" spans="1:2">
      <c r="A358" s="592" t="s">
        <v>758</v>
      </c>
      <c r="B358" s="591">
        <v>20</v>
      </c>
    </row>
    <row r="359" spans="1:2">
      <c r="A359" s="592" t="s">
        <v>810</v>
      </c>
      <c r="B359" s="591">
        <v>10</v>
      </c>
    </row>
    <row r="360" spans="1:2">
      <c r="A360" s="592" t="s">
        <v>845</v>
      </c>
      <c r="B360" s="591">
        <v>14</v>
      </c>
    </row>
    <row r="361" spans="1:2">
      <c r="A361" s="592" t="s">
        <v>757</v>
      </c>
      <c r="B361" s="591">
        <v>22</v>
      </c>
    </row>
    <row r="362" spans="1:2">
      <c r="A362" s="592" t="s">
        <v>808</v>
      </c>
      <c r="B362" s="591">
        <v>9</v>
      </c>
    </row>
    <row r="363" spans="1:2">
      <c r="A363" s="592" t="s">
        <v>870</v>
      </c>
      <c r="B363" s="591">
        <v>19</v>
      </c>
    </row>
    <row r="364" spans="1:2">
      <c r="A364" s="592" t="s">
        <v>871</v>
      </c>
      <c r="B364" s="591">
        <v>1</v>
      </c>
    </row>
    <row r="365" spans="1:2">
      <c r="A365" s="592" t="s">
        <v>847</v>
      </c>
      <c r="B365" s="591">
        <v>34</v>
      </c>
    </row>
    <row r="366" spans="1:2">
      <c r="A366" s="592" t="s">
        <v>872</v>
      </c>
      <c r="B366" s="591">
        <v>4</v>
      </c>
    </row>
    <row r="367" spans="1:2">
      <c r="A367" s="592" t="s">
        <v>873</v>
      </c>
      <c r="B367" s="591">
        <v>100</v>
      </c>
    </row>
    <row r="368" spans="1:2">
      <c r="A368" s="592" t="s">
        <v>874</v>
      </c>
      <c r="B368" s="591">
        <v>1</v>
      </c>
    </row>
    <row r="369" spans="1:2">
      <c r="A369" s="592" t="s">
        <v>875</v>
      </c>
      <c r="B369" s="591">
        <v>4</v>
      </c>
    </row>
    <row r="370" spans="1:2">
      <c r="A370" s="592" t="s">
        <v>876</v>
      </c>
      <c r="B370" s="591">
        <v>81</v>
      </c>
    </row>
    <row r="371" spans="1:2">
      <c r="A371" s="592" t="s">
        <v>877</v>
      </c>
      <c r="B371" s="591">
        <v>5</v>
      </c>
    </row>
    <row r="372" spans="1:2">
      <c r="A372" s="592" t="s">
        <v>878</v>
      </c>
      <c r="B372" s="591">
        <v>2</v>
      </c>
    </row>
    <row r="373" spans="1:2">
      <c r="A373" s="592" t="s">
        <v>879</v>
      </c>
      <c r="B373" s="591">
        <v>8</v>
      </c>
    </row>
    <row r="374" spans="1:2">
      <c r="A374" s="592" t="s">
        <v>880</v>
      </c>
      <c r="B374" s="591">
        <v>1</v>
      </c>
    </row>
    <row r="375" spans="1:2">
      <c r="A375" s="592" t="s">
        <v>881</v>
      </c>
      <c r="B375" s="591">
        <v>2</v>
      </c>
    </row>
    <row r="376" spans="1:2">
      <c r="A376" s="592" t="s">
        <v>882</v>
      </c>
      <c r="B376" s="591">
        <v>17</v>
      </c>
    </row>
    <row r="377" spans="1:2">
      <c r="A377" s="592" t="s">
        <v>752</v>
      </c>
      <c r="B377" s="591">
        <v>53</v>
      </c>
    </row>
    <row r="378" spans="1:2">
      <c r="A378" s="592" t="s">
        <v>883</v>
      </c>
      <c r="B378" s="591">
        <v>306</v>
      </c>
    </row>
    <row r="379" spans="1:2">
      <c r="A379" s="592" t="s">
        <v>884</v>
      </c>
      <c r="B379" s="591">
        <v>1153</v>
      </c>
    </row>
    <row r="380" spans="1:2">
      <c r="A380" s="592" t="s">
        <v>803</v>
      </c>
      <c r="B380" s="591">
        <v>3</v>
      </c>
    </row>
    <row r="381" spans="1:2">
      <c r="A381" s="592" t="s">
        <v>885</v>
      </c>
      <c r="B381" s="591">
        <v>2</v>
      </c>
    </row>
    <row r="382" spans="1:2">
      <c r="A382" s="592" t="s">
        <v>750</v>
      </c>
      <c r="B382" s="591">
        <v>357</v>
      </c>
    </row>
    <row r="383" spans="1:2">
      <c r="A383" s="592" t="s">
        <v>749</v>
      </c>
      <c r="B383" s="591">
        <v>22</v>
      </c>
    </row>
    <row r="384" spans="1:2">
      <c r="A384" s="592" t="s">
        <v>748</v>
      </c>
      <c r="B384" s="591">
        <v>2</v>
      </c>
    </row>
    <row r="385" spans="1:2">
      <c r="A385" s="592" t="s">
        <v>755</v>
      </c>
      <c r="B385" s="591">
        <v>36</v>
      </c>
    </row>
    <row r="386" spans="1:2">
      <c r="A386" s="592" t="s">
        <v>746</v>
      </c>
      <c r="B386" s="591">
        <v>222</v>
      </c>
    </row>
    <row r="387" spans="1:2">
      <c r="A387" s="592" t="s">
        <v>886</v>
      </c>
      <c r="B387" s="591">
        <v>4</v>
      </c>
    </row>
    <row r="388" spans="1:2">
      <c r="A388" s="592" t="s">
        <v>745</v>
      </c>
      <c r="B388" s="591">
        <v>15</v>
      </c>
    </row>
    <row r="389" spans="1:2">
      <c r="A389" s="592" t="s">
        <v>744</v>
      </c>
      <c r="B389" s="591">
        <v>6</v>
      </c>
    </row>
    <row r="390" spans="1:2">
      <c r="A390" s="592" t="s">
        <v>887</v>
      </c>
      <c r="B390" s="591">
        <v>4</v>
      </c>
    </row>
    <row r="391" spans="1:2">
      <c r="A391" s="592" t="s">
        <v>742</v>
      </c>
      <c r="B391" s="591">
        <v>70</v>
      </c>
    </row>
    <row r="392" spans="1:2">
      <c r="A392" s="592" t="s">
        <v>740</v>
      </c>
      <c r="B392" s="591">
        <v>5</v>
      </c>
    </row>
    <row r="393" spans="1:2">
      <c r="A393" s="592" t="s">
        <v>739</v>
      </c>
      <c r="B393" s="591">
        <v>60</v>
      </c>
    </row>
    <row r="394" spans="1:2">
      <c r="A394" s="592" t="s">
        <v>738</v>
      </c>
      <c r="B394" s="591">
        <v>331</v>
      </c>
    </row>
    <row r="395" spans="1:2">
      <c r="A395" s="592" t="s">
        <v>888</v>
      </c>
      <c r="B395" s="591">
        <v>360</v>
      </c>
    </row>
    <row r="396" spans="1:2">
      <c r="A396" s="592" t="s">
        <v>889</v>
      </c>
      <c r="B396" s="591">
        <v>220</v>
      </c>
    </row>
    <row r="397" spans="1:2">
      <c r="A397" s="592" t="s">
        <v>736</v>
      </c>
      <c r="B397" s="591">
        <v>7</v>
      </c>
    </row>
    <row r="398" spans="1:2">
      <c r="A398" s="592" t="s">
        <v>890</v>
      </c>
      <c r="B398" s="591">
        <v>48</v>
      </c>
    </row>
    <row r="399" spans="1:2">
      <c r="A399" s="592" t="s">
        <v>756</v>
      </c>
      <c r="B399" s="591">
        <v>24</v>
      </c>
    </row>
    <row r="400" spans="1:2">
      <c r="A400" s="592" t="s">
        <v>785</v>
      </c>
      <c r="B400" s="591">
        <v>1</v>
      </c>
    </row>
    <row r="401" spans="1:2">
      <c r="A401" s="592" t="s">
        <v>832</v>
      </c>
      <c r="B401" s="591">
        <v>1</v>
      </c>
    </row>
    <row r="402" spans="1:2">
      <c r="A402" s="592" t="s">
        <v>731</v>
      </c>
      <c r="B402" s="591">
        <v>50</v>
      </c>
    </row>
    <row r="403" spans="1:2">
      <c r="A403" s="592" t="s">
        <v>730</v>
      </c>
      <c r="B403" s="591">
        <v>224</v>
      </c>
    </row>
    <row r="404" spans="1:2">
      <c r="A404" s="592" t="s">
        <v>729</v>
      </c>
      <c r="B404" s="591">
        <v>10</v>
      </c>
    </row>
    <row r="405" spans="1:2">
      <c r="A405" s="592" t="s">
        <v>728</v>
      </c>
      <c r="B405" s="591">
        <v>4</v>
      </c>
    </row>
    <row r="406" spans="1:2">
      <c r="A406" s="592" t="s">
        <v>727</v>
      </c>
      <c r="B406" s="591">
        <v>10</v>
      </c>
    </row>
    <row r="407" spans="1:2">
      <c r="A407" s="592" t="s">
        <v>726</v>
      </c>
      <c r="B407" s="591">
        <v>14</v>
      </c>
    </row>
    <row r="408" spans="1:2">
      <c r="A408" s="592" t="s">
        <v>725</v>
      </c>
      <c r="B408" s="591">
        <v>5</v>
      </c>
    </row>
    <row r="409" spans="1:2">
      <c r="A409" s="592" t="s">
        <v>724</v>
      </c>
      <c r="B409" s="591">
        <v>96</v>
      </c>
    </row>
    <row r="410" spans="1:2">
      <c r="A410" s="592" t="s">
        <v>891</v>
      </c>
      <c r="B410" s="591">
        <v>28</v>
      </c>
    </row>
    <row r="411" spans="1:2">
      <c r="A411" s="592" t="s">
        <v>754</v>
      </c>
      <c r="B411" s="591">
        <v>27</v>
      </c>
    </row>
    <row r="412" spans="1:2">
      <c r="A412" s="592" t="s">
        <v>722</v>
      </c>
      <c r="B412" s="591">
        <v>2</v>
      </c>
    </row>
    <row r="413" spans="1:2">
      <c r="A413" s="592" t="s">
        <v>720</v>
      </c>
      <c r="B413" s="591">
        <v>10</v>
      </c>
    </row>
    <row r="414" spans="1:2">
      <c r="A414" s="592" t="s">
        <v>719</v>
      </c>
      <c r="B414" s="591">
        <v>1</v>
      </c>
    </row>
    <row r="415" spans="1:2">
      <c r="A415" s="592" t="s">
        <v>781</v>
      </c>
      <c r="B415" s="591">
        <v>4</v>
      </c>
    </row>
    <row r="416" spans="1:2">
      <c r="A416" s="592" t="s">
        <v>718</v>
      </c>
      <c r="B416" s="591">
        <v>65</v>
      </c>
    </row>
    <row r="417" spans="1:2">
      <c r="A417" s="592" t="s">
        <v>778</v>
      </c>
      <c r="B417" s="591">
        <v>1</v>
      </c>
    </row>
    <row r="418" spans="1:2">
      <c r="A418" s="592" t="s">
        <v>892</v>
      </c>
      <c r="B418" s="591">
        <v>4</v>
      </c>
    </row>
    <row r="419" spans="1:2">
      <c r="A419" s="592" t="s">
        <v>717</v>
      </c>
      <c r="B419" s="591">
        <v>10</v>
      </c>
    </row>
    <row r="420" spans="1:2">
      <c r="A420" s="592" t="s">
        <v>893</v>
      </c>
      <c r="B420" s="591">
        <v>36</v>
      </c>
    </row>
    <row r="421" spans="1:2">
      <c r="A421" s="592" t="s">
        <v>715</v>
      </c>
      <c r="B421" s="591">
        <v>26</v>
      </c>
    </row>
    <row r="422" spans="1:2">
      <c r="A422" s="592" t="s">
        <v>773</v>
      </c>
      <c r="B422" s="591">
        <v>6</v>
      </c>
    </row>
    <row r="423" spans="1:2">
      <c r="A423" s="592" t="s">
        <v>714</v>
      </c>
      <c r="B423" s="591">
        <v>37</v>
      </c>
    </row>
    <row r="424" spans="1:2">
      <c r="A424" s="592" t="s">
        <v>713</v>
      </c>
      <c r="B424" s="591">
        <v>37</v>
      </c>
    </row>
    <row r="425" spans="1:2">
      <c r="A425" s="592" t="s">
        <v>704</v>
      </c>
      <c r="B425" s="591">
        <v>86</v>
      </c>
    </row>
    <row r="426" spans="1:2">
      <c r="A426" s="592" t="s">
        <v>703</v>
      </c>
      <c r="B426" s="591">
        <v>10</v>
      </c>
    </row>
    <row r="427" spans="1:2">
      <c r="A427" s="592" t="s">
        <v>702</v>
      </c>
      <c r="B427" s="591">
        <v>8</v>
      </c>
    </row>
    <row r="428" spans="1:2">
      <c r="A428" s="592" t="s">
        <v>701</v>
      </c>
      <c r="B428" s="591">
        <v>5</v>
      </c>
    </row>
    <row r="429" spans="1:2">
      <c r="A429" s="592" t="s">
        <v>700</v>
      </c>
      <c r="B429" s="591">
        <v>5</v>
      </c>
    </row>
    <row r="430" spans="1:2">
      <c r="A430" s="592" t="s">
        <v>838</v>
      </c>
      <c r="B430" s="591">
        <v>8</v>
      </c>
    </row>
    <row r="431" spans="1:2">
      <c r="A431" s="593" t="s">
        <v>691</v>
      </c>
      <c r="B431" s="591">
        <f>SUM(B432:B520)</f>
        <v>5083</v>
      </c>
    </row>
    <row r="432" spans="1:2">
      <c r="A432" s="592" t="s">
        <v>768</v>
      </c>
      <c r="B432" s="591">
        <v>4</v>
      </c>
    </row>
    <row r="433" spans="1:2">
      <c r="A433" s="592" t="s">
        <v>767</v>
      </c>
      <c r="B433" s="591">
        <v>111</v>
      </c>
    </row>
    <row r="434" spans="1:2">
      <c r="A434" s="592" t="s">
        <v>766</v>
      </c>
      <c r="B434" s="591">
        <v>5</v>
      </c>
    </row>
    <row r="435" spans="1:2">
      <c r="A435" s="592" t="s">
        <v>765</v>
      </c>
      <c r="B435" s="591">
        <v>7</v>
      </c>
    </row>
    <row r="436" spans="1:2">
      <c r="A436" s="592" t="s">
        <v>764</v>
      </c>
      <c r="B436" s="591">
        <v>4</v>
      </c>
    </row>
    <row r="437" spans="1:2">
      <c r="A437" s="592" t="s">
        <v>763</v>
      </c>
      <c r="B437" s="591">
        <v>90</v>
      </c>
    </row>
    <row r="438" spans="1:2">
      <c r="A438" s="592" t="s">
        <v>762</v>
      </c>
      <c r="B438" s="591">
        <v>55</v>
      </c>
    </row>
    <row r="439" spans="1:2">
      <c r="A439" s="592" t="s">
        <v>894</v>
      </c>
      <c r="B439" s="591">
        <v>10</v>
      </c>
    </row>
    <row r="440" spans="1:2">
      <c r="A440" s="592" t="s">
        <v>760</v>
      </c>
      <c r="B440" s="591">
        <v>53</v>
      </c>
    </row>
    <row r="441" spans="1:2">
      <c r="A441" s="592" t="s">
        <v>869</v>
      </c>
      <c r="B441" s="591">
        <v>100</v>
      </c>
    </row>
    <row r="442" spans="1:2">
      <c r="A442" s="592" t="s">
        <v>759</v>
      </c>
      <c r="B442" s="591">
        <v>22</v>
      </c>
    </row>
    <row r="443" spans="1:2">
      <c r="A443" s="592" t="s">
        <v>758</v>
      </c>
      <c r="B443" s="591">
        <v>28</v>
      </c>
    </row>
    <row r="444" spans="1:2">
      <c r="A444" s="592" t="s">
        <v>810</v>
      </c>
      <c r="B444" s="591">
        <v>20</v>
      </c>
    </row>
    <row r="445" spans="1:2">
      <c r="A445" s="592" t="s">
        <v>757</v>
      </c>
      <c r="B445" s="591">
        <v>33</v>
      </c>
    </row>
    <row r="446" spans="1:2">
      <c r="A446" s="592" t="s">
        <v>895</v>
      </c>
      <c r="B446" s="591">
        <v>3</v>
      </c>
    </row>
    <row r="447" spans="1:2">
      <c r="A447" s="592" t="s">
        <v>756</v>
      </c>
      <c r="B447" s="591">
        <v>26</v>
      </c>
    </row>
    <row r="448" spans="1:2">
      <c r="A448" s="592" t="s">
        <v>896</v>
      </c>
      <c r="B448" s="591">
        <v>4</v>
      </c>
    </row>
    <row r="449" spans="1:2">
      <c r="A449" s="592" t="s">
        <v>755</v>
      </c>
      <c r="B449" s="591">
        <v>36</v>
      </c>
    </row>
    <row r="450" spans="1:2">
      <c r="A450" s="592" t="s">
        <v>754</v>
      </c>
      <c r="B450" s="591">
        <v>21</v>
      </c>
    </row>
    <row r="451" spans="1:2">
      <c r="A451" s="592" t="s">
        <v>847</v>
      </c>
      <c r="B451" s="591">
        <v>22</v>
      </c>
    </row>
    <row r="452" spans="1:2">
      <c r="A452" s="592" t="s">
        <v>897</v>
      </c>
      <c r="B452" s="591">
        <v>100</v>
      </c>
    </row>
    <row r="453" spans="1:2">
      <c r="A453" s="592" t="s">
        <v>898</v>
      </c>
      <c r="B453" s="591">
        <v>91</v>
      </c>
    </row>
    <row r="454" spans="1:2">
      <c r="A454" s="592" t="s">
        <v>899</v>
      </c>
      <c r="B454" s="591">
        <v>8</v>
      </c>
    </row>
    <row r="455" spans="1:2">
      <c r="A455" s="592" t="s">
        <v>900</v>
      </c>
      <c r="B455" s="591">
        <v>10</v>
      </c>
    </row>
    <row r="456" spans="1:2">
      <c r="A456" s="592" t="s">
        <v>901</v>
      </c>
      <c r="B456" s="591">
        <v>413</v>
      </c>
    </row>
    <row r="457" spans="1:2">
      <c r="A457" s="592" t="s">
        <v>902</v>
      </c>
      <c r="B457" s="591">
        <v>4</v>
      </c>
    </row>
    <row r="458" spans="1:2">
      <c r="A458" s="592" t="s">
        <v>903</v>
      </c>
      <c r="B458" s="591">
        <v>27</v>
      </c>
    </row>
    <row r="459" spans="1:2">
      <c r="A459" s="592" t="s">
        <v>904</v>
      </c>
      <c r="B459" s="591">
        <v>144</v>
      </c>
    </row>
    <row r="460" spans="1:2">
      <c r="A460" s="592" t="s">
        <v>905</v>
      </c>
      <c r="B460" s="591">
        <v>8</v>
      </c>
    </row>
    <row r="461" spans="1:2">
      <c r="A461" s="592" t="s">
        <v>906</v>
      </c>
      <c r="B461" s="591">
        <v>3</v>
      </c>
    </row>
    <row r="462" spans="1:2">
      <c r="A462" s="592" t="s">
        <v>907</v>
      </c>
      <c r="B462" s="591">
        <v>19</v>
      </c>
    </row>
    <row r="463" spans="1:2">
      <c r="A463" s="592" t="s">
        <v>908</v>
      </c>
      <c r="B463" s="591">
        <v>139</v>
      </c>
    </row>
    <row r="464" spans="1:2">
      <c r="A464" s="592" t="s">
        <v>909</v>
      </c>
      <c r="B464" s="591">
        <v>167</v>
      </c>
    </row>
    <row r="465" spans="1:2">
      <c r="A465" s="592" t="s">
        <v>910</v>
      </c>
      <c r="B465" s="591">
        <v>20</v>
      </c>
    </row>
    <row r="466" spans="1:2">
      <c r="A466" s="592" t="s">
        <v>911</v>
      </c>
      <c r="B466" s="591">
        <v>19</v>
      </c>
    </row>
    <row r="467" spans="1:2">
      <c r="A467" s="592" t="s">
        <v>752</v>
      </c>
      <c r="B467" s="591">
        <v>62</v>
      </c>
    </row>
    <row r="468" spans="1:2">
      <c r="A468" s="592" t="s">
        <v>803</v>
      </c>
      <c r="B468" s="591">
        <v>3</v>
      </c>
    </row>
    <row r="469" spans="1:2">
      <c r="A469" s="592" t="s">
        <v>885</v>
      </c>
      <c r="B469" s="591">
        <v>2</v>
      </c>
    </row>
    <row r="470" spans="1:2">
      <c r="A470" s="592" t="s">
        <v>750</v>
      </c>
      <c r="B470" s="591">
        <v>394</v>
      </c>
    </row>
    <row r="471" spans="1:2">
      <c r="A471" s="592" t="s">
        <v>749</v>
      </c>
      <c r="B471" s="591">
        <v>27</v>
      </c>
    </row>
    <row r="472" spans="1:2">
      <c r="A472" s="592" t="s">
        <v>748</v>
      </c>
      <c r="B472" s="591">
        <v>3</v>
      </c>
    </row>
    <row r="473" spans="1:2">
      <c r="A473" s="592" t="s">
        <v>746</v>
      </c>
      <c r="B473" s="591">
        <v>281</v>
      </c>
    </row>
    <row r="474" spans="1:2">
      <c r="A474" s="592" t="s">
        <v>745</v>
      </c>
      <c r="B474" s="591">
        <v>14</v>
      </c>
    </row>
    <row r="475" spans="1:2">
      <c r="A475" s="592" t="s">
        <v>744</v>
      </c>
      <c r="B475" s="591">
        <v>9</v>
      </c>
    </row>
    <row r="476" spans="1:2">
      <c r="A476" s="592" t="s">
        <v>743</v>
      </c>
      <c r="B476" s="591">
        <v>100</v>
      </c>
    </row>
    <row r="477" spans="1:2">
      <c r="A477" s="592" t="s">
        <v>742</v>
      </c>
      <c r="B477" s="591">
        <v>80</v>
      </c>
    </row>
    <row r="478" spans="1:2">
      <c r="A478" s="592" t="s">
        <v>740</v>
      </c>
      <c r="B478" s="591">
        <v>3</v>
      </c>
    </row>
    <row r="479" spans="1:2">
      <c r="A479" s="592" t="s">
        <v>739</v>
      </c>
      <c r="B479" s="591">
        <v>23</v>
      </c>
    </row>
    <row r="480" spans="1:2">
      <c r="A480" s="592" t="s">
        <v>912</v>
      </c>
      <c r="B480" s="591">
        <v>19</v>
      </c>
    </row>
    <row r="481" spans="1:2">
      <c r="A481" s="592" t="s">
        <v>738</v>
      </c>
      <c r="B481" s="591">
        <v>573</v>
      </c>
    </row>
    <row r="482" spans="1:2">
      <c r="A482" s="592" t="s">
        <v>737</v>
      </c>
      <c r="B482" s="591">
        <v>12</v>
      </c>
    </row>
    <row r="483" spans="1:2">
      <c r="A483" s="592" t="s">
        <v>786</v>
      </c>
      <c r="B483" s="591">
        <v>315</v>
      </c>
    </row>
    <row r="484" spans="1:2">
      <c r="A484" s="592" t="s">
        <v>856</v>
      </c>
      <c r="B484" s="591">
        <v>81</v>
      </c>
    </row>
    <row r="485" spans="1:2">
      <c r="A485" s="592" t="s">
        <v>736</v>
      </c>
      <c r="B485" s="591">
        <v>7</v>
      </c>
    </row>
    <row r="486" spans="1:2">
      <c r="A486" s="592" t="s">
        <v>913</v>
      </c>
      <c r="B486" s="591">
        <v>50</v>
      </c>
    </row>
    <row r="487" spans="1:2">
      <c r="A487" s="592" t="s">
        <v>785</v>
      </c>
      <c r="B487" s="591">
        <v>1</v>
      </c>
    </row>
    <row r="488" spans="1:2">
      <c r="A488" s="592" t="s">
        <v>857</v>
      </c>
      <c r="B488" s="591">
        <v>9</v>
      </c>
    </row>
    <row r="489" spans="1:2">
      <c r="A489" s="592" t="s">
        <v>832</v>
      </c>
      <c r="B489" s="591">
        <v>4</v>
      </c>
    </row>
    <row r="490" spans="1:2">
      <c r="A490" s="592" t="s">
        <v>784</v>
      </c>
      <c r="B490" s="591">
        <v>65</v>
      </c>
    </row>
    <row r="491" spans="1:2">
      <c r="A491" s="592" t="s">
        <v>731</v>
      </c>
      <c r="B491" s="591">
        <v>65</v>
      </c>
    </row>
    <row r="492" spans="1:2">
      <c r="A492" s="592" t="s">
        <v>914</v>
      </c>
      <c r="B492" s="591">
        <v>4</v>
      </c>
    </row>
    <row r="493" spans="1:2">
      <c r="A493" s="592" t="s">
        <v>730</v>
      </c>
      <c r="B493" s="591">
        <v>360</v>
      </c>
    </row>
    <row r="494" spans="1:2">
      <c r="A494" s="592" t="s">
        <v>858</v>
      </c>
      <c r="B494" s="591">
        <v>7</v>
      </c>
    </row>
    <row r="495" spans="1:2">
      <c r="A495" s="592" t="s">
        <v>729</v>
      </c>
      <c r="B495" s="591">
        <v>10</v>
      </c>
    </row>
    <row r="496" spans="1:2">
      <c r="A496" s="592" t="s">
        <v>728</v>
      </c>
      <c r="B496" s="591">
        <v>4</v>
      </c>
    </row>
    <row r="497" spans="1:2">
      <c r="A497" s="592" t="s">
        <v>727</v>
      </c>
      <c r="B497" s="591">
        <v>10</v>
      </c>
    </row>
    <row r="498" spans="1:2">
      <c r="A498" s="592" t="s">
        <v>726</v>
      </c>
      <c r="B498" s="591">
        <v>14</v>
      </c>
    </row>
    <row r="499" spans="1:2">
      <c r="A499" s="592" t="s">
        <v>725</v>
      </c>
      <c r="B499" s="591">
        <v>8</v>
      </c>
    </row>
    <row r="500" spans="1:2">
      <c r="A500" s="592" t="s">
        <v>724</v>
      </c>
      <c r="B500" s="591">
        <v>100</v>
      </c>
    </row>
    <row r="501" spans="1:2">
      <c r="A501" s="592" t="s">
        <v>722</v>
      </c>
      <c r="B501" s="591">
        <v>3</v>
      </c>
    </row>
    <row r="502" spans="1:2">
      <c r="A502" s="592" t="s">
        <v>720</v>
      </c>
      <c r="B502" s="591">
        <v>9</v>
      </c>
    </row>
    <row r="503" spans="1:2">
      <c r="A503" s="592" t="s">
        <v>719</v>
      </c>
      <c r="B503" s="591">
        <v>1</v>
      </c>
    </row>
    <row r="504" spans="1:2">
      <c r="A504" s="592" t="s">
        <v>781</v>
      </c>
      <c r="B504" s="591">
        <v>4</v>
      </c>
    </row>
    <row r="505" spans="1:2">
      <c r="A505" s="592" t="s">
        <v>718</v>
      </c>
      <c r="B505" s="591">
        <v>49</v>
      </c>
    </row>
    <row r="506" spans="1:2">
      <c r="A506" s="592" t="s">
        <v>717</v>
      </c>
      <c r="B506" s="591">
        <v>15</v>
      </c>
    </row>
    <row r="507" spans="1:2">
      <c r="A507" s="592" t="s">
        <v>915</v>
      </c>
      <c r="B507" s="591">
        <v>19</v>
      </c>
    </row>
    <row r="508" spans="1:2">
      <c r="A508" s="592" t="s">
        <v>863</v>
      </c>
      <c r="B508" s="591">
        <v>39</v>
      </c>
    </row>
    <row r="509" spans="1:2">
      <c r="A509" s="592" t="s">
        <v>837</v>
      </c>
      <c r="B509" s="591">
        <v>42</v>
      </c>
    </row>
    <row r="510" spans="1:2">
      <c r="A510" s="592" t="s">
        <v>715</v>
      </c>
      <c r="B510" s="591">
        <v>71</v>
      </c>
    </row>
    <row r="511" spans="1:2">
      <c r="A511" s="592" t="s">
        <v>773</v>
      </c>
      <c r="B511" s="591">
        <v>2</v>
      </c>
    </row>
    <row r="512" spans="1:2">
      <c r="A512" s="592" t="s">
        <v>714</v>
      </c>
      <c r="B512" s="591">
        <v>35</v>
      </c>
    </row>
    <row r="513" spans="1:2">
      <c r="A513" s="592" t="s">
        <v>713</v>
      </c>
      <c r="B513" s="591">
        <v>39</v>
      </c>
    </row>
    <row r="514" spans="1:2">
      <c r="A514" s="592" t="s">
        <v>916</v>
      </c>
      <c r="B514" s="591">
        <v>50</v>
      </c>
    </row>
    <row r="515" spans="1:2">
      <c r="A515" s="592" t="s">
        <v>704</v>
      </c>
      <c r="B515" s="591">
        <v>124</v>
      </c>
    </row>
    <row r="516" spans="1:2">
      <c r="A516" s="592" t="s">
        <v>703</v>
      </c>
      <c r="B516" s="591">
        <v>10</v>
      </c>
    </row>
    <row r="517" spans="1:2">
      <c r="A517" s="592" t="s">
        <v>702</v>
      </c>
      <c r="B517" s="591">
        <v>8</v>
      </c>
    </row>
    <row r="518" spans="1:2">
      <c r="A518" s="592" t="s">
        <v>701</v>
      </c>
      <c r="B518" s="591">
        <v>5</v>
      </c>
    </row>
    <row r="519" spans="1:2">
      <c r="A519" s="592" t="s">
        <v>700</v>
      </c>
      <c r="B519" s="591">
        <v>5</v>
      </c>
    </row>
    <row r="520" spans="1:2">
      <c r="A520" s="592" t="s">
        <v>838</v>
      </c>
      <c r="B520" s="591">
        <v>8</v>
      </c>
    </row>
    <row r="521" spans="1:2">
      <c r="A521" s="593" t="s">
        <v>692</v>
      </c>
      <c r="B521" s="591">
        <f>SUM(B522:B584)</f>
        <v>2040</v>
      </c>
    </row>
    <row r="522" spans="1:2">
      <c r="A522" s="592" t="s">
        <v>768</v>
      </c>
      <c r="B522" s="591">
        <v>3</v>
      </c>
    </row>
    <row r="523" spans="1:2">
      <c r="A523" s="592" t="s">
        <v>767</v>
      </c>
      <c r="B523" s="591">
        <v>13</v>
      </c>
    </row>
    <row r="524" spans="1:2">
      <c r="A524" s="592" t="s">
        <v>917</v>
      </c>
      <c r="B524" s="591">
        <v>4</v>
      </c>
    </row>
    <row r="525" spans="1:2">
      <c r="A525" s="592" t="s">
        <v>766</v>
      </c>
      <c r="B525" s="591">
        <v>12</v>
      </c>
    </row>
    <row r="526" spans="1:2">
      <c r="A526" s="592" t="s">
        <v>818</v>
      </c>
      <c r="B526" s="591">
        <v>3</v>
      </c>
    </row>
    <row r="527" spans="1:2">
      <c r="A527" s="592" t="s">
        <v>765</v>
      </c>
      <c r="B527" s="591">
        <v>6</v>
      </c>
    </row>
    <row r="528" spans="1:2">
      <c r="A528" s="592" t="s">
        <v>764</v>
      </c>
      <c r="B528" s="591">
        <v>3</v>
      </c>
    </row>
    <row r="529" spans="1:2">
      <c r="A529" s="592" t="s">
        <v>761</v>
      </c>
      <c r="B529" s="591">
        <v>3</v>
      </c>
    </row>
    <row r="530" spans="1:2">
      <c r="A530" s="592" t="s">
        <v>760</v>
      </c>
      <c r="B530" s="591">
        <v>63</v>
      </c>
    </row>
    <row r="531" spans="1:2">
      <c r="A531" s="592" t="s">
        <v>758</v>
      </c>
      <c r="B531" s="591">
        <v>11</v>
      </c>
    </row>
    <row r="532" spans="1:2">
      <c r="A532" s="592" t="s">
        <v>810</v>
      </c>
      <c r="B532" s="591">
        <v>10</v>
      </c>
    </row>
    <row r="533" spans="1:2">
      <c r="A533" s="592" t="s">
        <v>757</v>
      </c>
      <c r="B533" s="591">
        <v>3</v>
      </c>
    </row>
    <row r="534" spans="1:2">
      <c r="A534" s="592" t="s">
        <v>809</v>
      </c>
      <c r="B534" s="591">
        <v>1</v>
      </c>
    </row>
    <row r="535" spans="1:2">
      <c r="A535" s="592" t="s">
        <v>756</v>
      </c>
      <c r="B535" s="591">
        <v>24</v>
      </c>
    </row>
    <row r="536" spans="1:2">
      <c r="A536" s="592" t="s">
        <v>755</v>
      </c>
      <c r="B536" s="591">
        <v>26</v>
      </c>
    </row>
    <row r="537" spans="1:2">
      <c r="A537" s="592" t="s">
        <v>754</v>
      </c>
      <c r="B537" s="591">
        <v>13</v>
      </c>
    </row>
    <row r="538" spans="1:2">
      <c r="A538" s="592" t="s">
        <v>847</v>
      </c>
      <c r="B538" s="591">
        <v>214</v>
      </c>
    </row>
    <row r="539" spans="1:2">
      <c r="A539" s="592" t="s">
        <v>752</v>
      </c>
      <c r="B539" s="591">
        <v>1</v>
      </c>
    </row>
    <row r="540" spans="1:2">
      <c r="A540" s="592" t="s">
        <v>803</v>
      </c>
      <c r="B540" s="591">
        <v>1</v>
      </c>
    </row>
    <row r="541" spans="1:2">
      <c r="A541" s="592" t="s">
        <v>885</v>
      </c>
      <c r="B541" s="591">
        <v>1</v>
      </c>
    </row>
    <row r="542" spans="1:2">
      <c r="A542" s="592" t="s">
        <v>918</v>
      </c>
      <c r="B542" s="591">
        <v>15</v>
      </c>
    </row>
    <row r="543" spans="1:2">
      <c r="A543" s="592" t="s">
        <v>749</v>
      </c>
      <c r="B543" s="591">
        <v>27</v>
      </c>
    </row>
    <row r="544" spans="1:2">
      <c r="A544" s="592" t="s">
        <v>748</v>
      </c>
      <c r="B544" s="591">
        <v>2</v>
      </c>
    </row>
    <row r="545" spans="1:2">
      <c r="A545" s="592" t="s">
        <v>746</v>
      </c>
      <c r="B545" s="591">
        <v>368</v>
      </c>
    </row>
    <row r="546" spans="1:2">
      <c r="A546" s="592" t="s">
        <v>744</v>
      </c>
      <c r="B546" s="591">
        <v>15</v>
      </c>
    </row>
    <row r="547" spans="1:2">
      <c r="A547" s="592" t="s">
        <v>742</v>
      </c>
      <c r="B547" s="591">
        <v>100</v>
      </c>
    </row>
    <row r="548" spans="1:2">
      <c r="A548" s="592" t="s">
        <v>739</v>
      </c>
      <c r="B548" s="591">
        <v>35</v>
      </c>
    </row>
    <row r="549" spans="1:2">
      <c r="A549" s="592" t="s">
        <v>919</v>
      </c>
      <c r="B549" s="591">
        <v>4</v>
      </c>
    </row>
    <row r="550" spans="1:2">
      <c r="A550" s="592" t="s">
        <v>920</v>
      </c>
      <c r="B550" s="591">
        <v>8</v>
      </c>
    </row>
    <row r="551" spans="1:2">
      <c r="A551" s="592" t="s">
        <v>738</v>
      </c>
      <c r="B551" s="591">
        <v>75</v>
      </c>
    </row>
    <row r="552" spans="1:2">
      <c r="A552" s="592" t="s">
        <v>737</v>
      </c>
      <c r="B552" s="591">
        <v>6</v>
      </c>
    </row>
    <row r="553" spans="1:2">
      <c r="A553" s="592" t="s">
        <v>786</v>
      </c>
      <c r="B553" s="591">
        <v>78</v>
      </c>
    </row>
    <row r="554" spans="1:2">
      <c r="A554" s="592" t="s">
        <v>832</v>
      </c>
      <c r="B554" s="591">
        <v>2</v>
      </c>
    </row>
    <row r="555" spans="1:2">
      <c r="A555" s="592" t="s">
        <v>784</v>
      </c>
      <c r="B555" s="591">
        <v>2</v>
      </c>
    </row>
    <row r="556" spans="1:2">
      <c r="A556" s="592" t="s">
        <v>731</v>
      </c>
      <c r="B556" s="591">
        <v>68</v>
      </c>
    </row>
    <row r="557" spans="1:2">
      <c r="A557" s="592" t="s">
        <v>858</v>
      </c>
      <c r="B557" s="591">
        <v>6</v>
      </c>
    </row>
    <row r="558" spans="1:2">
      <c r="A558" s="592" t="s">
        <v>729</v>
      </c>
      <c r="B558" s="591">
        <v>13</v>
      </c>
    </row>
    <row r="559" spans="1:2">
      <c r="A559" s="592" t="s">
        <v>728</v>
      </c>
      <c r="B559" s="591">
        <v>7</v>
      </c>
    </row>
    <row r="560" spans="1:2">
      <c r="A560" s="592" t="s">
        <v>727</v>
      </c>
      <c r="B560" s="591">
        <v>10</v>
      </c>
    </row>
    <row r="561" spans="1:2">
      <c r="A561" s="592" t="s">
        <v>726</v>
      </c>
      <c r="B561" s="591">
        <v>14</v>
      </c>
    </row>
    <row r="562" spans="1:2">
      <c r="A562" s="592" t="s">
        <v>783</v>
      </c>
      <c r="B562" s="591">
        <v>8</v>
      </c>
    </row>
    <row r="563" spans="1:2">
      <c r="A563" s="592" t="s">
        <v>725</v>
      </c>
      <c r="B563" s="591">
        <v>8</v>
      </c>
    </row>
    <row r="564" spans="1:2">
      <c r="A564" s="592" t="s">
        <v>724</v>
      </c>
      <c r="B564" s="591">
        <v>37</v>
      </c>
    </row>
    <row r="565" spans="1:2">
      <c r="A565" s="592" t="s">
        <v>921</v>
      </c>
      <c r="B565" s="591">
        <v>55</v>
      </c>
    </row>
    <row r="566" spans="1:2">
      <c r="A566" s="592" t="s">
        <v>720</v>
      </c>
      <c r="B566" s="591">
        <v>4</v>
      </c>
    </row>
    <row r="567" spans="1:2">
      <c r="A567" s="592" t="s">
        <v>718</v>
      </c>
      <c r="B567" s="591">
        <v>225</v>
      </c>
    </row>
    <row r="568" spans="1:2">
      <c r="A568" s="592" t="s">
        <v>717</v>
      </c>
      <c r="B568" s="591">
        <v>15</v>
      </c>
    </row>
    <row r="569" spans="1:2">
      <c r="A569" s="592" t="s">
        <v>922</v>
      </c>
      <c r="B569" s="591">
        <v>50</v>
      </c>
    </row>
    <row r="570" spans="1:2">
      <c r="A570" s="592" t="s">
        <v>837</v>
      </c>
      <c r="B570" s="591">
        <v>19</v>
      </c>
    </row>
    <row r="571" spans="1:2">
      <c r="A571" s="592" t="s">
        <v>715</v>
      </c>
      <c r="B571" s="591">
        <v>28</v>
      </c>
    </row>
    <row r="572" spans="1:2">
      <c r="A572" s="592" t="s">
        <v>923</v>
      </c>
      <c r="B572" s="591">
        <v>9</v>
      </c>
    </row>
    <row r="573" spans="1:2">
      <c r="A573" s="592" t="s">
        <v>773</v>
      </c>
      <c r="B573" s="591">
        <v>11</v>
      </c>
    </row>
    <row r="574" spans="1:2">
      <c r="A574" s="592" t="s">
        <v>714</v>
      </c>
      <c r="B574" s="591">
        <v>45</v>
      </c>
    </row>
    <row r="575" spans="1:2">
      <c r="A575" s="592" t="s">
        <v>713</v>
      </c>
      <c r="B575" s="591">
        <v>50</v>
      </c>
    </row>
    <row r="576" spans="1:2">
      <c r="A576" s="592" t="s">
        <v>704</v>
      </c>
      <c r="B576" s="591">
        <v>22</v>
      </c>
    </row>
    <row r="577" spans="1:2">
      <c r="A577" s="592" t="s">
        <v>924</v>
      </c>
      <c r="B577" s="591">
        <v>22</v>
      </c>
    </row>
    <row r="578" spans="1:2">
      <c r="A578" s="592" t="s">
        <v>925</v>
      </c>
      <c r="B578" s="591">
        <v>10</v>
      </c>
    </row>
    <row r="579" spans="1:2">
      <c r="A579" s="592" t="s">
        <v>703</v>
      </c>
      <c r="B579" s="591">
        <v>10</v>
      </c>
    </row>
    <row r="580" spans="1:2">
      <c r="A580" s="592" t="s">
        <v>702</v>
      </c>
      <c r="B580" s="591">
        <v>8</v>
      </c>
    </row>
    <row r="581" spans="1:2">
      <c r="A581" s="592" t="s">
        <v>701</v>
      </c>
      <c r="B581" s="591">
        <v>5</v>
      </c>
    </row>
    <row r="582" spans="1:2">
      <c r="A582" s="592" t="s">
        <v>700</v>
      </c>
      <c r="B582" s="591">
        <v>21</v>
      </c>
    </row>
    <row r="583" spans="1:2">
      <c r="A583" s="592" t="s">
        <v>926</v>
      </c>
      <c r="B583" s="591">
        <v>12</v>
      </c>
    </row>
    <row r="584" spans="1:2">
      <c r="A584" s="592" t="s">
        <v>927</v>
      </c>
      <c r="B584" s="591">
        <v>96</v>
      </c>
    </row>
    <row r="585" spans="1:2">
      <c r="A585" s="594" t="s">
        <v>693</v>
      </c>
      <c r="B585" s="591">
        <f>SUM(B586:B673)</f>
        <v>4389</v>
      </c>
    </row>
    <row r="586" spans="1:2">
      <c r="A586" s="592" t="s">
        <v>768</v>
      </c>
      <c r="B586" s="591">
        <v>4</v>
      </c>
    </row>
    <row r="587" spans="1:2">
      <c r="A587" s="592" t="s">
        <v>767</v>
      </c>
      <c r="B587" s="591">
        <v>69</v>
      </c>
    </row>
    <row r="588" spans="1:2">
      <c r="A588" s="592" t="s">
        <v>766</v>
      </c>
      <c r="B588" s="591">
        <v>7</v>
      </c>
    </row>
    <row r="589" spans="1:2">
      <c r="A589" s="592" t="s">
        <v>814</v>
      </c>
      <c r="B589" s="591">
        <v>148</v>
      </c>
    </row>
    <row r="590" spans="1:2">
      <c r="A590" s="592" t="s">
        <v>928</v>
      </c>
      <c r="B590" s="591">
        <v>3</v>
      </c>
    </row>
    <row r="591" spans="1:2">
      <c r="A591" s="592" t="s">
        <v>929</v>
      </c>
      <c r="B591" s="591">
        <v>6</v>
      </c>
    </row>
    <row r="592" spans="1:2">
      <c r="A592" s="592" t="s">
        <v>930</v>
      </c>
      <c r="B592" s="591">
        <v>68</v>
      </c>
    </row>
    <row r="593" spans="1:2">
      <c r="A593" s="592" t="s">
        <v>765</v>
      </c>
      <c r="B593" s="591">
        <v>7</v>
      </c>
    </row>
    <row r="594" spans="1:2">
      <c r="A594" s="592" t="s">
        <v>764</v>
      </c>
      <c r="B594" s="591">
        <v>3</v>
      </c>
    </row>
    <row r="595" spans="1:2">
      <c r="A595" s="592" t="s">
        <v>931</v>
      </c>
      <c r="B595" s="591">
        <v>76</v>
      </c>
    </row>
    <row r="596" spans="1:2">
      <c r="A596" s="592" t="s">
        <v>762</v>
      </c>
      <c r="B596" s="591">
        <v>55</v>
      </c>
    </row>
    <row r="597" spans="1:2">
      <c r="A597" s="592" t="s">
        <v>932</v>
      </c>
      <c r="B597" s="591">
        <v>94</v>
      </c>
    </row>
    <row r="598" spans="1:2">
      <c r="A598" s="592" t="s">
        <v>761</v>
      </c>
      <c r="B598" s="591">
        <v>16</v>
      </c>
    </row>
    <row r="599" spans="1:2">
      <c r="A599" s="592" t="s">
        <v>933</v>
      </c>
      <c r="B599" s="591">
        <v>1</v>
      </c>
    </row>
    <row r="600" spans="1:2">
      <c r="A600" s="592" t="s">
        <v>760</v>
      </c>
      <c r="B600" s="591">
        <v>58</v>
      </c>
    </row>
    <row r="601" spans="1:2">
      <c r="A601" s="592" t="s">
        <v>759</v>
      </c>
      <c r="B601" s="591">
        <v>22</v>
      </c>
    </row>
    <row r="602" spans="1:2">
      <c r="A602" s="592" t="s">
        <v>758</v>
      </c>
      <c r="B602" s="591">
        <v>35</v>
      </c>
    </row>
    <row r="603" spans="1:2">
      <c r="A603" s="592" t="s">
        <v>810</v>
      </c>
      <c r="B603" s="591">
        <v>20</v>
      </c>
    </row>
    <row r="604" spans="1:2">
      <c r="A604" s="592" t="s">
        <v>846</v>
      </c>
      <c r="B604" s="591">
        <v>200</v>
      </c>
    </row>
    <row r="605" spans="1:2">
      <c r="A605" s="592" t="s">
        <v>757</v>
      </c>
      <c r="B605" s="591">
        <v>26</v>
      </c>
    </row>
    <row r="606" spans="1:2">
      <c r="A606" s="592" t="s">
        <v>809</v>
      </c>
      <c r="B606" s="591">
        <v>2</v>
      </c>
    </row>
    <row r="607" spans="1:2">
      <c r="A607" s="592" t="s">
        <v>808</v>
      </c>
      <c r="B607" s="591">
        <v>2</v>
      </c>
    </row>
    <row r="608" spans="1:2">
      <c r="A608" s="592" t="s">
        <v>756</v>
      </c>
      <c r="B608" s="591">
        <v>29</v>
      </c>
    </row>
    <row r="609" spans="1:2">
      <c r="A609" s="592" t="s">
        <v>755</v>
      </c>
      <c r="B609" s="591">
        <v>36</v>
      </c>
    </row>
    <row r="610" spans="1:2">
      <c r="A610" s="592" t="s">
        <v>754</v>
      </c>
      <c r="B610" s="591">
        <v>18</v>
      </c>
    </row>
    <row r="611" spans="1:2">
      <c r="A611" s="592" t="s">
        <v>847</v>
      </c>
      <c r="B611" s="591">
        <v>54</v>
      </c>
    </row>
    <row r="612" spans="1:2">
      <c r="A612" s="592" t="s">
        <v>752</v>
      </c>
      <c r="B612" s="591">
        <v>12</v>
      </c>
    </row>
    <row r="613" spans="1:2">
      <c r="A613" s="592" t="s">
        <v>803</v>
      </c>
      <c r="B613" s="591">
        <v>3</v>
      </c>
    </row>
    <row r="614" spans="1:2">
      <c r="A614" s="592" t="s">
        <v>934</v>
      </c>
      <c r="B614" s="591">
        <v>50</v>
      </c>
    </row>
    <row r="615" spans="1:2">
      <c r="A615" s="592" t="s">
        <v>935</v>
      </c>
      <c r="B615" s="591">
        <v>3</v>
      </c>
    </row>
    <row r="616" spans="1:2">
      <c r="A616" s="592" t="s">
        <v>885</v>
      </c>
      <c r="B616" s="591">
        <v>2</v>
      </c>
    </row>
    <row r="617" spans="1:2">
      <c r="A617" s="592" t="s">
        <v>936</v>
      </c>
      <c r="B617" s="591">
        <v>183</v>
      </c>
    </row>
    <row r="618" spans="1:2">
      <c r="A618" s="592" t="s">
        <v>918</v>
      </c>
      <c r="B618" s="591">
        <v>52</v>
      </c>
    </row>
    <row r="619" spans="1:2">
      <c r="A619" s="592" t="s">
        <v>749</v>
      </c>
      <c r="B619" s="591">
        <v>20</v>
      </c>
    </row>
    <row r="620" spans="1:2">
      <c r="A620" s="592" t="s">
        <v>937</v>
      </c>
      <c r="B620" s="591">
        <v>2</v>
      </c>
    </row>
    <row r="621" spans="1:2">
      <c r="A621" s="592" t="s">
        <v>748</v>
      </c>
      <c r="B621" s="591">
        <v>3</v>
      </c>
    </row>
    <row r="622" spans="1:2">
      <c r="A622" s="592" t="s">
        <v>746</v>
      </c>
      <c r="B622" s="591">
        <v>525</v>
      </c>
    </row>
    <row r="623" spans="1:2">
      <c r="A623" s="592" t="s">
        <v>745</v>
      </c>
      <c r="B623" s="591">
        <v>27</v>
      </c>
    </row>
    <row r="624" spans="1:2">
      <c r="A624" s="592" t="s">
        <v>744</v>
      </c>
      <c r="B624" s="591">
        <v>15</v>
      </c>
    </row>
    <row r="625" spans="1:2">
      <c r="A625" s="592" t="s">
        <v>743</v>
      </c>
      <c r="B625" s="591">
        <v>200</v>
      </c>
    </row>
    <row r="626" spans="1:2">
      <c r="A626" s="592" t="s">
        <v>938</v>
      </c>
      <c r="B626" s="591">
        <v>4</v>
      </c>
    </row>
    <row r="627" spans="1:2">
      <c r="A627" s="592" t="s">
        <v>742</v>
      </c>
      <c r="B627" s="591">
        <v>167</v>
      </c>
    </row>
    <row r="628" spans="1:2">
      <c r="A628" s="592" t="s">
        <v>740</v>
      </c>
      <c r="B628" s="591">
        <v>20</v>
      </c>
    </row>
    <row r="629" spans="1:2">
      <c r="A629" s="592" t="s">
        <v>739</v>
      </c>
      <c r="B629" s="591">
        <v>32</v>
      </c>
    </row>
    <row r="630" spans="1:2">
      <c r="A630" s="592" t="s">
        <v>738</v>
      </c>
      <c r="B630" s="591">
        <v>523</v>
      </c>
    </row>
    <row r="631" spans="1:2">
      <c r="A631" s="592" t="s">
        <v>786</v>
      </c>
      <c r="B631" s="591">
        <v>214</v>
      </c>
    </row>
    <row r="632" spans="1:2">
      <c r="A632" s="592" t="s">
        <v>856</v>
      </c>
      <c r="B632" s="591">
        <v>199</v>
      </c>
    </row>
    <row r="633" spans="1:2">
      <c r="A633" s="592" t="s">
        <v>736</v>
      </c>
      <c r="B633" s="591">
        <v>7</v>
      </c>
    </row>
    <row r="634" spans="1:2">
      <c r="A634" s="592" t="s">
        <v>785</v>
      </c>
      <c r="B634" s="591">
        <v>1</v>
      </c>
    </row>
    <row r="635" spans="1:2">
      <c r="A635" s="592" t="s">
        <v>832</v>
      </c>
      <c r="B635" s="591">
        <v>6</v>
      </c>
    </row>
    <row r="636" spans="1:2">
      <c r="A636" s="592" t="s">
        <v>784</v>
      </c>
      <c r="B636" s="591">
        <v>32</v>
      </c>
    </row>
    <row r="637" spans="1:2">
      <c r="A637" s="592" t="s">
        <v>731</v>
      </c>
      <c r="B637" s="591">
        <v>94</v>
      </c>
    </row>
    <row r="638" spans="1:2">
      <c r="A638" s="592" t="s">
        <v>939</v>
      </c>
      <c r="B638" s="591">
        <v>10</v>
      </c>
    </row>
    <row r="639" spans="1:2">
      <c r="A639" s="592" t="s">
        <v>858</v>
      </c>
      <c r="B639" s="591">
        <v>19</v>
      </c>
    </row>
    <row r="640" spans="1:2">
      <c r="A640" s="592" t="s">
        <v>729</v>
      </c>
      <c r="B640" s="591">
        <v>13</v>
      </c>
    </row>
    <row r="641" spans="1:2">
      <c r="A641" s="592" t="s">
        <v>728</v>
      </c>
      <c r="B641" s="591">
        <v>7</v>
      </c>
    </row>
    <row r="642" spans="1:2">
      <c r="A642" s="592" t="s">
        <v>727</v>
      </c>
      <c r="B642" s="591">
        <v>10</v>
      </c>
    </row>
    <row r="643" spans="1:2">
      <c r="A643" s="592" t="s">
        <v>726</v>
      </c>
      <c r="B643" s="591">
        <v>14</v>
      </c>
    </row>
    <row r="644" spans="1:2">
      <c r="A644" s="592" t="s">
        <v>725</v>
      </c>
      <c r="B644" s="591">
        <v>9</v>
      </c>
    </row>
    <row r="645" spans="1:2">
      <c r="A645" s="592" t="s">
        <v>724</v>
      </c>
      <c r="B645" s="591">
        <v>46</v>
      </c>
    </row>
    <row r="646" spans="1:2">
      <c r="A646" s="592" t="s">
        <v>940</v>
      </c>
      <c r="B646" s="591">
        <v>53</v>
      </c>
    </row>
    <row r="647" spans="1:2">
      <c r="A647" s="592" t="s">
        <v>941</v>
      </c>
      <c r="B647" s="591">
        <v>6</v>
      </c>
    </row>
    <row r="648" spans="1:2">
      <c r="A648" s="592" t="s">
        <v>942</v>
      </c>
      <c r="B648" s="591">
        <v>178</v>
      </c>
    </row>
    <row r="649" spans="1:2">
      <c r="A649" s="592" t="s">
        <v>943</v>
      </c>
      <c r="B649" s="591">
        <v>16</v>
      </c>
    </row>
    <row r="650" spans="1:2">
      <c r="A650" s="592" t="s">
        <v>944</v>
      </c>
      <c r="B650" s="591">
        <v>8</v>
      </c>
    </row>
    <row r="651" spans="1:2">
      <c r="A651" s="592" t="s">
        <v>721</v>
      </c>
      <c r="B651" s="591">
        <v>46</v>
      </c>
    </row>
    <row r="652" spans="1:2">
      <c r="A652" s="592" t="s">
        <v>720</v>
      </c>
      <c r="B652" s="591">
        <v>4</v>
      </c>
    </row>
    <row r="653" spans="1:2">
      <c r="A653" s="592" t="s">
        <v>719</v>
      </c>
      <c r="B653" s="591">
        <v>1</v>
      </c>
    </row>
    <row r="654" spans="1:2">
      <c r="A654" s="592" t="s">
        <v>781</v>
      </c>
      <c r="B654" s="591">
        <v>1</v>
      </c>
    </row>
    <row r="655" spans="1:2">
      <c r="A655" s="592" t="s">
        <v>718</v>
      </c>
      <c r="B655" s="591">
        <v>92</v>
      </c>
    </row>
    <row r="656" spans="1:2">
      <c r="A656" s="592" t="s">
        <v>778</v>
      </c>
      <c r="B656" s="591">
        <v>1</v>
      </c>
    </row>
    <row r="657" spans="1:2">
      <c r="A657" s="592" t="s">
        <v>945</v>
      </c>
      <c r="B657" s="591">
        <v>18</v>
      </c>
    </row>
    <row r="658" spans="1:2">
      <c r="A658" s="592" t="s">
        <v>717</v>
      </c>
      <c r="B658" s="591">
        <v>16</v>
      </c>
    </row>
    <row r="659" spans="1:2">
      <c r="A659" s="592" t="s">
        <v>946</v>
      </c>
      <c r="B659" s="591">
        <v>28</v>
      </c>
    </row>
    <row r="660" spans="1:2">
      <c r="A660" s="592" t="s">
        <v>715</v>
      </c>
      <c r="B660" s="591">
        <v>22</v>
      </c>
    </row>
    <row r="661" spans="1:2">
      <c r="A661" s="592" t="s">
        <v>773</v>
      </c>
      <c r="B661" s="591">
        <v>5</v>
      </c>
    </row>
    <row r="662" spans="1:2">
      <c r="A662" s="592" t="s">
        <v>714</v>
      </c>
      <c r="B662" s="591">
        <v>53</v>
      </c>
    </row>
    <row r="663" spans="1:2">
      <c r="A663" s="592" t="s">
        <v>713</v>
      </c>
      <c r="B663" s="591">
        <v>64</v>
      </c>
    </row>
    <row r="664" spans="1:2">
      <c r="A664" s="592" t="s">
        <v>947</v>
      </c>
      <c r="B664" s="591">
        <v>17</v>
      </c>
    </row>
    <row r="665" spans="1:2">
      <c r="A665" s="592" t="s">
        <v>948</v>
      </c>
      <c r="B665" s="591">
        <v>2</v>
      </c>
    </row>
    <row r="666" spans="1:2">
      <c r="A666" s="592" t="s">
        <v>949</v>
      </c>
      <c r="B666" s="591">
        <v>4</v>
      </c>
    </row>
    <row r="667" spans="1:2">
      <c r="A667" s="592" t="s">
        <v>704</v>
      </c>
      <c r="B667" s="591">
        <v>113</v>
      </c>
    </row>
    <row r="668" spans="1:2">
      <c r="A668" s="592" t="s">
        <v>925</v>
      </c>
      <c r="B668" s="591">
        <v>5</v>
      </c>
    </row>
    <row r="669" spans="1:2">
      <c r="A669" s="592" t="s">
        <v>950</v>
      </c>
      <c r="B669" s="591">
        <v>20</v>
      </c>
    </row>
    <row r="670" spans="1:2">
      <c r="A670" s="592" t="s">
        <v>703</v>
      </c>
      <c r="B670" s="591">
        <v>10</v>
      </c>
    </row>
    <row r="671" spans="1:2">
      <c r="A671" s="592" t="s">
        <v>702</v>
      </c>
      <c r="B671" s="591">
        <v>8</v>
      </c>
    </row>
    <row r="672" spans="1:2">
      <c r="A672" s="592" t="s">
        <v>701</v>
      </c>
      <c r="B672" s="591">
        <v>5</v>
      </c>
    </row>
    <row r="673" spans="1:2">
      <c r="A673" s="592" t="s">
        <v>700</v>
      </c>
      <c r="B673" s="591">
        <v>10</v>
      </c>
    </row>
    <row r="674" spans="1:2">
      <c r="A674" s="593" t="s">
        <v>694</v>
      </c>
      <c r="B674" s="591">
        <f>SUM(B675:B775)</f>
        <v>5561</v>
      </c>
    </row>
    <row r="675" spans="1:2">
      <c r="A675" s="592" t="s">
        <v>951</v>
      </c>
      <c r="B675" s="591">
        <v>188</v>
      </c>
    </row>
    <row r="676" spans="1:2">
      <c r="A676" s="592" t="s">
        <v>768</v>
      </c>
      <c r="B676" s="591">
        <v>3</v>
      </c>
    </row>
    <row r="677" spans="1:2">
      <c r="A677" s="592" t="s">
        <v>767</v>
      </c>
      <c r="B677" s="591">
        <v>79</v>
      </c>
    </row>
    <row r="678" spans="1:2">
      <c r="A678" s="592" t="s">
        <v>766</v>
      </c>
      <c r="B678" s="591">
        <v>4</v>
      </c>
    </row>
    <row r="679" spans="1:2">
      <c r="A679" s="592" t="s">
        <v>765</v>
      </c>
      <c r="B679" s="591">
        <v>8</v>
      </c>
    </row>
    <row r="680" spans="1:2">
      <c r="A680" s="592" t="s">
        <v>764</v>
      </c>
      <c r="B680" s="591">
        <v>2</v>
      </c>
    </row>
    <row r="681" spans="1:2">
      <c r="A681" s="592" t="s">
        <v>813</v>
      </c>
      <c r="B681" s="591">
        <v>165</v>
      </c>
    </row>
    <row r="682" spans="1:2">
      <c r="A682" s="592" t="s">
        <v>762</v>
      </c>
      <c r="B682" s="591">
        <v>55</v>
      </c>
    </row>
    <row r="683" spans="1:2">
      <c r="A683" s="592" t="s">
        <v>952</v>
      </c>
      <c r="B683" s="591">
        <v>5</v>
      </c>
    </row>
    <row r="684" spans="1:2">
      <c r="A684" s="592" t="s">
        <v>953</v>
      </c>
      <c r="B684" s="591">
        <v>21</v>
      </c>
    </row>
    <row r="685" spans="1:2">
      <c r="A685" s="592" t="s">
        <v>954</v>
      </c>
      <c r="B685" s="591">
        <v>15</v>
      </c>
    </row>
    <row r="686" spans="1:2">
      <c r="A686" s="592" t="s">
        <v>761</v>
      </c>
      <c r="B686" s="591">
        <v>41</v>
      </c>
    </row>
    <row r="687" spans="1:2">
      <c r="A687" s="592" t="s">
        <v>811</v>
      </c>
      <c r="B687" s="591">
        <v>25</v>
      </c>
    </row>
    <row r="688" spans="1:2">
      <c r="A688" s="592" t="s">
        <v>760</v>
      </c>
      <c r="B688" s="591">
        <v>54</v>
      </c>
    </row>
    <row r="689" spans="1:2">
      <c r="A689" s="592" t="s">
        <v>759</v>
      </c>
      <c r="B689" s="591">
        <v>22</v>
      </c>
    </row>
    <row r="690" spans="1:2">
      <c r="A690" s="592" t="s">
        <v>758</v>
      </c>
      <c r="B690" s="591">
        <v>32</v>
      </c>
    </row>
    <row r="691" spans="1:2">
      <c r="A691" s="592" t="s">
        <v>810</v>
      </c>
      <c r="B691" s="591">
        <v>10</v>
      </c>
    </row>
    <row r="692" spans="1:2">
      <c r="A692" s="592" t="s">
        <v>955</v>
      </c>
      <c r="B692" s="591">
        <v>200</v>
      </c>
    </row>
    <row r="693" spans="1:2">
      <c r="A693" s="592" t="s">
        <v>757</v>
      </c>
      <c r="B693" s="591">
        <v>22</v>
      </c>
    </row>
    <row r="694" spans="1:2">
      <c r="A694" s="592" t="s">
        <v>808</v>
      </c>
      <c r="B694" s="591">
        <v>11</v>
      </c>
    </row>
    <row r="695" spans="1:2">
      <c r="A695" s="592" t="s">
        <v>807</v>
      </c>
      <c r="B695" s="591">
        <v>5</v>
      </c>
    </row>
    <row r="696" spans="1:2">
      <c r="A696" s="592" t="s">
        <v>756</v>
      </c>
      <c r="B696" s="591">
        <v>30</v>
      </c>
    </row>
    <row r="697" spans="1:2">
      <c r="A697" s="592" t="s">
        <v>896</v>
      </c>
      <c r="B697" s="591">
        <v>11</v>
      </c>
    </row>
    <row r="698" spans="1:2">
      <c r="A698" s="592" t="s">
        <v>755</v>
      </c>
      <c r="B698" s="591">
        <v>40</v>
      </c>
    </row>
    <row r="699" spans="1:2">
      <c r="A699" s="592" t="s">
        <v>754</v>
      </c>
      <c r="B699" s="591">
        <v>36</v>
      </c>
    </row>
    <row r="700" spans="1:2">
      <c r="A700" s="592" t="s">
        <v>847</v>
      </c>
      <c r="B700" s="591">
        <v>66</v>
      </c>
    </row>
    <row r="701" spans="1:2">
      <c r="A701" s="592" t="s">
        <v>752</v>
      </c>
      <c r="B701" s="591">
        <v>44</v>
      </c>
    </row>
    <row r="702" spans="1:2">
      <c r="A702" s="592" t="s">
        <v>751</v>
      </c>
      <c r="B702" s="591">
        <v>93</v>
      </c>
    </row>
    <row r="703" spans="1:2">
      <c r="A703" s="592" t="s">
        <v>803</v>
      </c>
      <c r="B703" s="591">
        <v>2</v>
      </c>
    </row>
    <row r="704" spans="1:2">
      <c r="A704" s="592" t="s">
        <v>885</v>
      </c>
      <c r="B704" s="591">
        <v>2</v>
      </c>
    </row>
    <row r="705" spans="1:2">
      <c r="A705" s="592" t="s">
        <v>750</v>
      </c>
      <c r="B705" s="591">
        <v>1</v>
      </c>
    </row>
    <row r="706" spans="1:2">
      <c r="A706" s="592" t="s">
        <v>918</v>
      </c>
      <c r="B706" s="591">
        <v>208</v>
      </c>
    </row>
    <row r="707" spans="1:2">
      <c r="A707" s="592" t="s">
        <v>749</v>
      </c>
      <c r="B707" s="591">
        <v>34</v>
      </c>
    </row>
    <row r="708" spans="1:2">
      <c r="A708" s="592" t="s">
        <v>748</v>
      </c>
      <c r="B708" s="591">
        <v>3</v>
      </c>
    </row>
    <row r="709" spans="1:2">
      <c r="A709" s="592" t="s">
        <v>956</v>
      </c>
      <c r="B709" s="591">
        <v>80</v>
      </c>
    </row>
    <row r="710" spans="1:2">
      <c r="A710" s="592" t="s">
        <v>957</v>
      </c>
      <c r="B710" s="591">
        <f>100-10</f>
        <v>90</v>
      </c>
    </row>
    <row r="711" spans="1:2">
      <c r="A711" s="592" t="s">
        <v>746</v>
      </c>
      <c r="B711" s="591">
        <v>356</v>
      </c>
    </row>
    <row r="712" spans="1:2">
      <c r="A712" s="592" t="s">
        <v>745</v>
      </c>
      <c r="B712" s="591">
        <v>13</v>
      </c>
    </row>
    <row r="713" spans="1:2">
      <c r="A713" s="592" t="s">
        <v>958</v>
      </c>
      <c r="B713" s="591">
        <v>4</v>
      </c>
    </row>
    <row r="714" spans="1:2">
      <c r="A714" s="592" t="s">
        <v>744</v>
      </c>
      <c r="B714" s="591">
        <v>27</v>
      </c>
    </row>
    <row r="715" spans="1:2">
      <c r="A715" s="592" t="s">
        <v>743</v>
      </c>
      <c r="B715" s="591">
        <v>100</v>
      </c>
    </row>
    <row r="716" spans="1:2">
      <c r="A716" s="592" t="s">
        <v>742</v>
      </c>
      <c r="B716" s="591">
        <v>73</v>
      </c>
    </row>
    <row r="717" spans="1:2">
      <c r="A717" s="592" t="s">
        <v>740</v>
      </c>
      <c r="B717" s="591">
        <v>12</v>
      </c>
    </row>
    <row r="718" spans="1:2">
      <c r="A718" s="592" t="s">
        <v>739</v>
      </c>
      <c r="B718" s="591">
        <v>40</v>
      </c>
    </row>
    <row r="719" spans="1:2">
      <c r="A719" s="592" t="s">
        <v>959</v>
      </c>
      <c r="B719" s="591">
        <v>8</v>
      </c>
    </row>
    <row r="720" spans="1:2">
      <c r="A720" s="592" t="s">
        <v>960</v>
      </c>
      <c r="B720" s="591">
        <v>38</v>
      </c>
    </row>
    <row r="721" spans="1:2">
      <c r="A721" s="592" t="s">
        <v>961</v>
      </c>
      <c r="B721" s="591">
        <v>27</v>
      </c>
    </row>
    <row r="722" spans="1:2">
      <c r="A722" s="592" t="s">
        <v>738</v>
      </c>
      <c r="B722" s="591">
        <v>398</v>
      </c>
    </row>
    <row r="723" spans="1:2">
      <c r="A723" s="592" t="s">
        <v>786</v>
      </c>
      <c r="B723" s="591">
        <v>408</v>
      </c>
    </row>
    <row r="724" spans="1:2">
      <c r="A724" s="592" t="s">
        <v>856</v>
      </c>
      <c r="B724" s="591">
        <v>132</v>
      </c>
    </row>
    <row r="725" spans="1:2">
      <c r="A725" s="592" t="s">
        <v>736</v>
      </c>
      <c r="B725" s="591">
        <v>6</v>
      </c>
    </row>
    <row r="726" spans="1:2">
      <c r="A726" s="592" t="s">
        <v>890</v>
      </c>
      <c r="B726" s="591">
        <v>48</v>
      </c>
    </row>
    <row r="727" spans="1:2">
      <c r="A727" s="592" t="s">
        <v>785</v>
      </c>
      <c r="B727" s="591">
        <v>1</v>
      </c>
    </row>
    <row r="728" spans="1:2">
      <c r="A728" s="592" t="s">
        <v>784</v>
      </c>
      <c r="B728" s="591">
        <v>23</v>
      </c>
    </row>
    <row r="729" spans="1:2">
      <c r="A729" s="592" t="s">
        <v>731</v>
      </c>
      <c r="B729" s="591">
        <v>66</v>
      </c>
    </row>
    <row r="730" spans="1:2">
      <c r="A730" s="592" t="s">
        <v>730</v>
      </c>
      <c r="B730" s="591">
        <v>490</v>
      </c>
    </row>
    <row r="731" spans="1:2">
      <c r="A731" s="592" t="s">
        <v>962</v>
      </c>
      <c r="B731" s="591">
        <v>20</v>
      </c>
    </row>
    <row r="732" spans="1:2">
      <c r="A732" s="592" t="s">
        <v>858</v>
      </c>
      <c r="B732" s="591">
        <v>14</v>
      </c>
    </row>
    <row r="733" spans="1:2">
      <c r="A733" s="592" t="s">
        <v>729</v>
      </c>
      <c r="B733" s="591">
        <v>13</v>
      </c>
    </row>
    <row r="734" spans="1:2">
      <c r="A734" s="592" t="s">
        <v>728</v>
      </c>
      <c r="B734" s="591">
        <v>6</v>
      </c>
    </row>
    <row r="735" spans="1:2">
      <c r="A735" s="592" t="s">
        <v>727</v>
      </c>
      <c r="B735" s="591">
        <v>10</v>
      </c>
    </row>
    <row r="736" spans="1:2">
      <c r="A736" s="592" t="s">
        <v>726</v>
      </c>
      <c r="B736" s="591">
        <v>14</v>
      </c>
    </row>
    <row r="737" spans="1:2">
      <c r="A737" s="592" t="s">
        <v>783</v>
      </c>
      <c r="B737" s="591">
        <v>6</v>
      </c>
    </row>
    <row r="738" spans="1:2">
      <c r="A738" s="592" t="s">
        <v>725</v>
      </c>
      <c r="B738" s="591">
        <v>9</v>
      </c>
    </row>
    <row r="739" spans="1:2">
      <c r="A739" s="592" t="s">
        <v>724</v>
      </c>
      <c r="B739" s="591">
        <v>99</v>
      </c>
    </row>
    <row r="740" spans="1:2">
      <c r="A740" s="592" t="s">
        <v>722</v>
      </c>
      <c r="B740" s="591">
        <v>1</v>
      </c>
    </row>
    <row r="741" spans="1:2">
      <c r="A741" s="592" t="s">
        <v>963</v>
      </c>
      <c r="B741" s="591">
        <v>300</v>
      </c>
    </row>
    <row r="742" spans="1:2">
      <c r="A742" s="592" t="s">
        <v>964</v>
      </c>
      <c r="B742" s="591">
        <v>114</v>
      </c>
    </row>
    <row r="743" spans="1:2">
      <c r="A743" s="592" t="s">
        <v>720</v>
      </c>
      <c r="B743" s="591">
        <v>11</v>
      </c>
    </row>
    <row r="744" spans="1:2">
      <c r="A744" s="592" t="s">
        <v>965</v>
      </c>
      <c r="B744" s="591">
        <v>117</v>
      </c>
    </row>
    <row r="745" spans="1:2">
      <c r="A745" s="592" t="s">
        <v>966</v>
      </c>
      <c r="B745" s="591">
        <v>6</v>
      </c>
    </row>
    <row r="746" spans="1:2">
      <c r="A746" s="592" t="s">
        <v>967</v>
      </c>
      <c r="B746" s="591">
        <v>3</v>
      </c>
    </row>
    <row r="747" spans="1:2">
      <c r="A747" s="592" t="s">
        <v>968</v>
      </c>
      <c r="B747" s="591">
        <v>2</v>
      </c>
    </row>
    <row r="748" spans="1:2">
      <c r="A748" s="592" t="s">
        <v>969</v>
      </c>
      <c r="B748" s="591">
        <v>72</v>
      </c>
    </row>
    <row r="749" spans="1:2">
      <c r="A749" s="592" t="s">
        <v>970</v>
      </c>
      <c r="B749" s="591">
        <v>1</v>
      </c>
    </row>
    <row r="750" spans="1:2">
      <c r="A750" s="592" t="s">
        <v>971</v>
      </c>
      <c r="B750" s="591">
        <v>40</v>
      </c>
    </row>
    <row r="751" spans="1:2">
      <c r="A751" s="592" t="s">
        <v>972</v>
      </c>
      <c r="B751" s="591">
        <v>42</v>
      </c>
    </row>
    <row r="752" spans="1:2">
      <c r="A752" s="592" t="s">
        <v>973</v>
      </c>
      <c r="B752" s="591">
        <v>41</v>
      </c>
    </row>
    <row r="753" spans="1:2">
      <c r="A753" s="592" t="s">
        <v>974</v>
      </c>
      <c r="B753" s="591">
        <v>11</v>
      </c>
    </row>
    <row r="754" spans="1:2">
      <c r="A754" s="592" t="s">
        <v>975</v>
      </c>
      <c r="B754" s="591">
        <v>2</v>
      </c>
    </row>
    <row r="755" spans="1:2">
      <c r="A755" s="592" t="s">
        <v>976</v>
      </c>
      <c r="B755" s="591">
        <v>65</v>
      </c>
    </row>
    <row r="756" spans="1:2">
      <c r="A756" s="592" t="s">
        <v>977</v>
      </c>
      <c r="B756" s="591">
        <v>55</v>
      </c>
    </row>
    <row r="757" spans="1:2">
      <c r="A757" s="592" t="s">
        <v>719</v>
      </c>
      <c r="B757" s="591">
        <v>1</v>
      </c>
    </row>
    <row r="758" spans="1:2">
      <c r="A758" s="592" t="s">
        <v>781</v>
      </c>
      <c r="B758" s="591">
        <v>3</v>
      </c>
    </row>
    <row r="759" spans="1:2">
      <c r="A759" s="592" t="s">
        <v>718</v>
      </c>
      <c r="B759" s="591">
        <v>75</v>
      </c>
    </row>
    <row r="760" spans="1:2">
      <c r="A760" s="592" t="s">
        <v>717</v>
      </c>
      <c r="B760" s="591">
        <v>19</v>
      </c>
    </row>
    <row r="761" spans="1:2">
      <c r="A761" s="592" t="s">
        <v>978</v>
      </c>
      <c r="B761" s="591">
        <v>3</v>
      </c>
    </row>
    <row r="762" spans="1:2">
      <c r="A762" s="592" t="s">
        <v>979</v>
      </c>
      <c r="B762" s="591">
        <v>53</v>
      </c>
    </row>
    <row r="763" spans="1:2">
      <c r="A763" s="592" t="s">
        <v>715</v>
      </c>
      <c r="B763" s="591">
        <v>12</v>
      </c>
    </row>
    <row r="764" spans="1:2">
      <c r="A764" s="592" t="s">
        <v>773</v>
      </c>
      <c r="B764" s="591">
        <v>2</v>
      </c>
    </row>
    <row r="765" spans="1:2">
      <c r="A765" s="592" t="s">
        <v>714</v>
      </c>
      <c r="B765" s="591">
        <v>41</v>
      </c>
    </row>
    <row r="766" spans="1:2">
      <c r="A766" s="592" t="s">
        <v>713</v>
      </c>
      <c r="B766" s="591">
        <v>53</v>
      </c>
    </row>
    <row r="767" spans="1:2">
      <c r="A767" s="592" t="s">
        <v>704</v>
      </c>
      <c r="B767" s="591">
        <v>113</v>
      </c>
    </row>
    <row r="768" spans="1:2">
      <c r="A768" s="592" t="s">
        <v>925</v>
      </c>
      <c r="B768" s="591">
        <v>15</v>
      </c>
    </row>
    <row r="769" spans="1:2">
      <c r="A769" s="592" t="s">
        <v>703</v>
      </c>
      <c r="B769" s="591">
        <v>10</v>
      </c>
    </row>
    <row r="770" spans="1:2">
      <c r="A770" s="592" t="s">
        <v>702</v>
      </c>
      <c r="B770" s="591">
        <v>8</v>
      </c>
    </row>
    <row r="771" spans="1:2">
      <c r="A771" s="592" t="s">
        <v>701</v>
      </c>
      <c r="B771" s="591">
        <v>5</v>
      </c>
    </row>
    <row r="772" spans="1:2">
      <c r="A772" s="592" t="s">
        <v>700</v>
      </c>
      <c r="B772" s="591">
        <v>16</v>
      </c>
    </row>
    <row r="773" spans="1:2">
      <c r="A773" s="592" t="s">
        <v>980</v>
      </c>
      <c r="B773" s="591">
        <v>53</v>
      </c>
    </row>
    <row r="774" spans="1:2">
      <c r="A774" s="592" t="s">
        <v>838</v>
      </c>
      <c r="B774" s="591">
        <v>8</v>
      </c>
    </row>
    <row r="775" spans="1:2">
      <c r="A775" s="592" t="s">
        <v>981</v>
      </c>
      <c r="B775" s="591">
        <v>20</v>
      </c>
    </row>
    <row r="776" spans="1:2">
      <c r="A776" s="593" t="s">
        <v>695</v>
      </c>
      <c r="B776" s="591">
        <f>SUM(B777:B884)</f>
        <v>6225</v>
      </c>
    </row>
    <row r="777" spans="1:2">
      <c r="A777" s="592" t="s">
        <v>768</v>
      </c>
      <c r="B777" s="591">
        <v>3</v>
      </c>
    </row>
    <row r="778" spans="1:2">
      <c r="A778" s="592" t="s">
        <v>767</v>
      </c>
      <c r="B778" s="591">
        <v>63</v>
      </c>
    </row>
    <row r="779" spans="1:2">
      <c r="A779" s="592" t="s">
        <v>766</v>
      </c>
      <c r="B779" s="591">
        <v>5</v>
      </c>
    </row>
    <row r="780" spans="1:2">
      <c r="A780" s="592" t="s">
        <v>765</v>
      </c>
      <c r="B780" s="591">
        <v>7</v>
      </c>
    </row>
    <row r="781" spans="1:2">
      <c r="A781" s="592" t="s">
        <v>764</v>
      </c>
      <c r="B781" s="591">
        <v>3</v>
      </c>
    </row>
    <row r="782" spans="1:2">
      <c r="A782" s="592" t="s">
        <v>813</v>
      </c>
      <c r="B782" s="591">
        <v>51</v>
      </c>
    </row>
    <row r="783" spans="1:2">
      <c r="A783" s="592" t="s">
        <v>762</v>
      </c>
      <c r="B783" s="591">
        <v>60</v>
      </c>
    </row>
    <row r="784" spans="1:2">
      <c r="A784" s="592" t="s">
        <v>982</v>
      </c>
      <c r="B784" s="591">
        <v>13</v>
      </c>
    </row>
    <row r="785" spans="1:2">
      <c r="A785" s="592" t="s">
        <v>983</v>
      </c>
      <c r="B785" s="591">
        <v>10</v>
      </c>
    </row>
    <row r="786" spans="1:2">
      <c r="A786" s="592" t="s">
        <v>760</v>
      </c>
      <c r="B786" s="591">
        <v>42</v>
      </c>
    </row>
    <row r="787" spans="1:2">
      <c r="A787" s="592" t="s">
        <v>759</v>
      </c>
      <c r="B787" s="591">
        <v>22</v>
      </c>
    </row>
    <row r="788" spans="1:2">
      <c r="A788" s="592" t="s">
        <v>758</v>
      </c>
      <c r="B788" s="591">
        <v>30</v>
      </c>
    </row>
    <row r="789" spans="1:2">
      <c r="A789" s="592" t="s">
        <v>810</v>
      </c>
      <c r="B789" s="591">
        <v>10</v>
      </c>
    </row>
    <row r="790" spans="1:2">
      <c r="A790" s="592" t="s">
        <v>845</v>
      </c>
      <c r="B790" s="591">
        <v>76</v>
      </c>
    </row>
    <row r="791" spans="1:2">
      <c r="A791" s="592" t="s">
        <v>757</v>
      </c>
      <c r="B791" s="591">
        <v>35</v>
      </c>
    </row>
    <row r="792" spans="1:2">
      <c r="A792" s="592" t="s">
        <v>808</v>
      </c>
      <c r="B792" s="591">
        <v>7</v>
      </c>
    </row>
    <row r="793" spans="1:2">
      <c r="A793" s="592" t="s">
        <v>984</v>
      </c>
      <c r="B793" s="591">
        <v>4</v>
      </c>
    </row>
    <row r="794" spans="1:2">
      <c r="A794" s="592" t="s">
        <v>847</v>
      </c>
      <c r="B794" s="591">
        <v>37</v>
      </c>
    </row>
    <row r="795" spans="1:2">
      <c r="A795" s="592" t="s">
        <v>985</v>
      </c>
      <c r="B795" s="591">
        <v>243</v>
      </c>
    </row>
    <row r="796" spans="1:2">
      <c r="A796" s="592" t="s">
        <v>986</v>
      </c>
      <c r="B796" s="591">
        <v>21</v>
      </c>
    </row>
    <row r="797" spans="1:2">
      <c r="A797" s="592" t="s">
        <v>987</v>
      </c>
      <c r="B797" s="591">
        <v>53</v>
      </c>
    </row>
    <row r="798" spans="1:2">
      <c r="A798" s="592" t="s">
        <v>988</v>
      </c>
      <c r="B798" s="591">
        <v>63</v>
      </c>
    </row>
    <row r="799" spans="1:2">
      <c r="A799" s="592" t="s">
        <v>989</v>
      </c>
      <c r="B799" s="591">
        <v>48</v>
      </c>
    </row>
    <row r="800" spans="1:2">
      <c r="A800" s="592" t="s">
        <v>990</v>
      </c>
      <c r="B800" s="591">
        <v>4</v>
      </c>
    </row>
    <row r="801" spans="1:2">
      <c r="A801" s="592" t="s">
        <v>991</v>
      </c>
      <c r="B801" s="591">
        <v>8</v>
      </c>
    </row>
    <row r="802" spans="1:2">
      <c r="A802" s="592" t="s">
        <v>992</v>
      </c>
      <c r="B802" s="591">
        <v>86</v>
      </c>
    </row>
    <row r="803" spans="1:2">
      <c r="A803" s="592" t="s">
        <v>993</v>
      </c>
      <c r="B803" s="591">
        <v>36</v>
      </c>
    </row>
    <row r="804" spans="1:2">
      <c r="A804" s="592" t="s">
        <v>994</v>
      </c>
      <c r="B804" s="591">
        <v>8</v>
      </c>
    </row>
    <row r="805" spans="1:2">
      <c r="A805" s="592" t="s">
        <v>995</v>
      </c>
      <c r="B805" s="591">
        <v>94</v>
      </c>
    </row>
    <row r="806" spans="1:2">
      <c r="A806" s="592" t="s">
        <v>996</v>
      </c>
      <c r="B806" s="591">
        <v>24</v>
      </c>
    </row>
    <row r="807" spans="1:2">
      <c r="A807" s="592" t="s">
        <v>997</v>
      </c>
      <c r="B807" s="591">
        <v>77</v>
      </c>
    </row>
    <row r="808" spans="1:2">
      <c r="A808" s="592" t="s">
        <v>998</v>
      </c>
      <c r="B808" s="591">
        <v>13</v>
      </c>
    </row>
    <row r="809" spans="1:2">
      <c r="A809" s="592" t="s">
        <v>999</v>
      </c>
      <c r="B809" s="591">
        <v>63</v>
      </c>
    </row>
    <row r="810" spans="1:2">
      <c r="A810" s="592" t="s">
        <v>1000</v>
      </c>
      <c r="B810" s="591">
        <v>49</v>
      </c>
    </row>
    <row r="811" spans="1:2">
      <c r="A811" s="592" t="s">
        <v>1001</v>
      </c>
      <c r="B811" s="591">
        <v>85</v>
      </c>
    </row>
    <row r="812" spans="1:2">
      <c r="A812" s="592" t="s">
        <v>1002</v>
      </c>
      <c r="B812" s="591">
        <v>69</v>
      </c>
    </row>
    <row r="813" spans="1:2">
      <c r="A813" s="592" t="s">
        <v>1003</v>
      </c>
      <c r="B813" s="591">
        <v>97</v>
      </c>
    </row>
    <row r="814" spans="1:2">
      <c r="A814" s="592" t="s">
        <v>1004</v>
      </c>
      <c r="B814" s="591">
        <v>13</v>
      </c>
    </row>
    <row r="815" spans="1:2">
      <c r="A815" s="592" t="s">
        <v>1005</v>
      </c>
      <c r="B815" s="591">
        <v>22</v>
      </c>
    </row>
    <row r="816" spans="1:2">
      <c r="A816" s="592" t="s">
        <v>1006</v>
      </c>
      <c r="B816" s="591">
        <v>48</v>
      </c>
    </row>
    <row r="817" spans="1:2">
      <c r="A817" s="592" t="s">
        <v>752</v>
      </c>
      <c r="B817" s="591">
        <v>57</v>
      </c>
    </row>
    <row r="818" spans="1:2">
      <c r="A818" s="592" t="s">
        <v>896</v>
      </c>
      <c r="B818" s="591">
        <v>16</v>
      </c>
    </row>
    <row r="819" spans="1:2">
      <c r="A819" s="592" t="s">
        <v>751</v>
      </c>
      <c r="B819" s="591">
        <v>721</v>
      </c>
    </row>
    <row r="820" spans="1:2">
      <c r="A820" s="592" t="s">
        <v>803</v>
      </c>
      <c r="B820" s="591">
        <v>3</v>
      </c>
    </row>
    <row r="821" spans="1:2">
      <c r="A821" s="592" t="s">
        <v>934</v>
      </c>
      <c r="B821" s="591">
        <v>100</v>
      </c>
    </row>
    <row r="822" spans="1:2">
      <c r="A822" s="592" t="s">
        <v>885</v>
      </c>
      <c r="B822" s="591">
        <v>2</v>
      </c>
    </row>
    <row r="823" spans="1:2">
      <c r="A823" s="592" t="s">
        <v>750</v>
      </c>
      <c r="B823" s="591">
        <v>272</v>
      </c>
    </row>
    <row r="824" spans="1:2">
      <c r="A824" s="592" t="s">
        <v>749</v>
      </c>
      <c r="B824" s="591">
        <v>25</v>
      </c>
    </row>
    <row r="825" spans="1:2">
      <c r="A825" s="592" t="s">
        <v>748</v>
      </c>
      <c r="B825" s="591">
        <v>2</v>
      </c>
    </row>
    <row r="826" spans="1:2">
      <c r="A826" s="592" t="s">
        <v>755</v>
      </c>
      <c r="B826" s="591">
        <v>40</v>
      </c>
    </row>
    <row r="827" spans="1:2">
      <c r="A827" s="592" t="s">
        <v>746</v>
      </c>
      <c r="B827" s="591">
        <v>275</v>
      </c>
    </row>
    <row r="828" spans="1:2">
      <c r="A828" s="592" t="s">
        <v>1007</v>
      </c>
      <c r="B828" s="591">
        <v>4</v>
      </c>
    </row>
    <row r="829" spans="1:2">
      <c r="A829" s="592" t="s">
        <v>745</v>
      </c>
      <c r="B829" s="591">
        <v>14</v>
      </c>
    </row>
    <row r="830" spans="1:2">
      <c r="A830" s="592" t="s">
        <v>744</v>
      </c>
      <c r="B830" s="591">
        <v>12</v>
      </c>
    </row>
    <row r="831" spans="1:2">
      <c r="A831" s="592" t="s">
        <v>743</v>
      </c>
      <c r="B831" s="591">
        <v>204</v>
      </c>
    </row>
    <row r="832" spans="1:2">
      <c r="A832" s="592" t="s">
        <v>742</v>
      </c>
      <c r="B832" s="591">
        <v>71</v>
      </c>
    </row>
    <row r="833" spans="1:2">
      <c r="A833" s="592" t="s">
        <v>740</v>
      </c>
      <c r="B833" s="591">
        <v>29</v>
      </c>
    </row>
    <row r="834" spans="1:2">
      <c r="A834" s="592" t="s">
        <v>852</v>
      </c>
      <c r="B834" s="591">
        <v>41</v>
      </c>
    </row>
    <row r="835" spans="1:2">
      <c r="A835" s="592" t="s">
        <v>739</v>
      </c>
      <c r="B835" s="591">
        <v>44</v>
      </c>
    </row>
    <row r="836" spans="1:2">
      <c r="A836" s="592" t="s">
        <v>1008</v>
      </c>
      <c r="B836" s="591">
        <v>22</v>
      </c>
    </row>
    <row r="837" spans="1:2">
      <c r="A837" s="592" t="s">
        <v>855</v>
      </c>
      <c r="B837" s="591">
        <v>13</v>
      </c>
    </row>
    <row r="838" spans="1:2">
      <c r="A838" s="592" t="s">
        <v>738</v>
      </c>
      <c r="B838" s="591">
        <v>369</v>
      </c>
    </row>
    <row r="839" spans="1:2">
      <c r="A839" s="592" t="s">
        <v>1009</v>
      </c>
      <c r="B839" s="591">
        <v>16</v>
      </c>
    </row>
    <row r="840" spans="1:2">
      <c r="A840" s="592" t="s">
        <v>786</v>
      </c>
      <c r="B840" s="591">
        <v>615</v>
      </c>
    </row>
    <row r="841" spans="1:2">
      <c r="A841" s="592" t="s">
        <v>736</v>
      </c>
      <c r="B841" s="591">
        <v>6</v>
      </c>
    </row>
    <row r="842" spans="1:2">
      <c r="A842" s="592" t="s">
        <v>756</v>
      </c>
      <c r="B842" s="591">
        <v>26</v>
      </c>
    </row>
    <row r="843" spans="1:2">
      <c r="A843" s="592" t="s">
        <v>785</v>
      </c>
      <c r="B843" s="591">
        <v>2</v>
      </c>
    </row>
    <row r="844" spans="1:2">
      <c r="A844" s="592" t="s">
        <v>857</v>
      </c>
      <c r="B844" s="591">
        <v>36</v>
      </c>
    </row>
    <row r="845" spans="1:2">
      <c r="A845" s="592" t="s">
        <v>1010</v>
      </c>
      <c r="B845" s="591">
        <v>19</v>
      </c>
    </row>
    <row r="846" spans="1:2">
      <c r="A846" s="592" t="s">
        <v>784</v>
      </c>
      <c r="B846" s="591">
        <v>110</v>
      </c>
    </row>
    <row r="847" spans="1:2">
      <c r="A847" s="592" t="s">
        <v>731</v>
      </c>
      <c r="B847" s="591">
        <v>61</v>
      </c>
    </row>
    <row r="848" spans="1:2">
      <c r="A848" s="592" t="s">
        <v>730</v>
      </c>
      <c r="B848" s="591">
        <v>385</v>
      </c>
    </row>
    <row r="849" spans="1:2">
      <c r="A849" s="592" t="s">
        <v>1011</v>
      </c>
      <c r="B849" s="591">
        <v>28</v>
      </c>
    </row>
    <row r="850" spans="1:2">
      <c r="A850" s="592" t="s">
        <v>1012</v>
      </c>
      <c r="B850" s="591">
        <v>20</v>
      </c>
    </row>
    <row r="851" spans="1:2">
      <c r="A851" s="592" t="s">
        <v>858</v>
      </c>
      <c r="B851" s="591">
        <v>9</v>
      </c>
    </row>
    <row r="852" spans="1:2">
      <c r="A852" s="592" t="s">
        <v>729</v>
      </c>
      <c r="B852" s="591">
        <v>10</v>
      </c>
    </row>
    <row r="853" spans="1:2">
      <c r="A853" s="592" t="s">
        <v>728</v>
      </c>
      <c r="B853" s="591">
        <v>5</v>
      </c>
    </row>
    <row r="854" spans="1:2">
      <c r="A854" s="592" t="s">
        <v>727</v>
      </c>
      <c r="B854" s="591">
        <v>10</v>
      </c>
    </row>
    <row r="855" spans="1:2">
      <c r="A855" s="592" t="s">
        <v>726</v>
      </c>
      <c r="B855" s="591">
        <v>14</v>
      </c>
    </row>
    <row r="856" spans="1:2">
      <c r="A856" s="592" t="s">
        <v>725</v>
      </c>
      <c r="B856" s="591">
        <v>7</v>
      </c>
    </row>
    <row r="857" spans="1:2">
      <c r="A857" s="592" t="s">
        <v>1013</v>
      </c>
      <c r="B857" s="591">
        <v>5</v>
      </c>
    </row>
    <row r="858" spans="1:2">
      <c r="A858" s="592" t="s">
        <v>724</v>
      </c>
      <c r="B858" s="591">
        <v>112</v>
      </c>
    </row>
    <row r="859" spans="1:2">
      <c r="A859" s="592" t="s">
        <v>754</v>
      </c>
      <c r="B859" s="591">
        <v>49</v>
      </c>
    </row>
    <row r="860" spans="1:2">
      <c r="A860" s="592" t="s">
        <v>722</v>
      </c>
      <c r="B860" s="591">
        <v>3</v>
      </c>
    </row>
    <row r="861" spans="1:2">
      <c r="A861" s="592" t="s">
        <v>1014</v>
      </c>
      <c r="B861" s="591">
        <v>262</v>
      </c>
    </row>
    <row r="862" spans="1:2">
      <c r="A862" s="592" t="s">
        <v>1015</v>
      </c>
      <c r="B862" s="591">
        <v>4</v>
      </c>
    </row>
    <row r="863" spans="1:2">
      <c r="A863" s="592" t="s">
        <v>720</v>
      </c>
      <c r="B863" s="591">
        <v>8</v>
      </c>
    </row>
    <row r="864" spans="1:2">
      <c r="A864" s="592" t="s">
        <v>719</v>
      </c>
      <c r="B864" s="591">
        <v>1</v>
      </c>
    </row>
    <row r="865" spans="1:2">
      <c r="A865" s="592" t="s">
        <v>781</v>
      </c>
      <c r="B865" s="591">
        <v>4</v>
      </c>
    </row>
    <row r="866" spans="1:2">
      <c r="A866" s="592" t="s">
        <v>718</v>
      </c>
      <c r="B866" s="591">
        <v>56</v>
      </c>
    </row>
    <row r="867" spans="1:2">
      <c r="A867" s="592" t="s">
        <v>1016</v>
      </c>
      <c r="B867" s="591">
        <v>5</v>
      </c>
    </row>
    <row r="868" spans="1:2">
      <c r="A868" s="592" t="s">
        <v>1017</v>
      </c>
      <c r="B868" s="591">
        <v>5</v>
      </c>
    </row>
    <row r="869" spans="1:2">
      <c r="A869" s="592" t="s">
        <v>717</v>
      </c>
      <c r="B869" s="591">
        <v>9</v>
      </c>
    </row>
    <row r="870" spans="1:2">
      <c r="A870" s="592" t="s">
        <v>1018</v>
      </c>
      <c r="B870" s="591">
        <v>19</v>
      </c>
    </row>
    <row r="871" spans="1:2">
      <c r="A871" s="592" t="s">
        <v>1019</v>
      </c>
      <c r="B871" s="591">
        <v>22</v>
      </c>
    </row>
    <row r="872" spans="1:2">
      <c r="A872" s="592" t="s">
        <v>715</v>
      </c>
      <c r="B872" s="591">
        <v>4</v>
      </c>
    </row>
    <row r="873" spans="1:2">
      <c r="A873" s="592" t="s">
        <v>773</v>
      </c>
      <c r="B873" s="591">
        <v>3</v>
      </c>
    </row>
    <row r="874" spans="1:2">
      <c r="A874" s="592" t="s">
        <v>714</v>
      </c>
      <c r="B874" s="591">
        <v>39</v>
      </c>
    </row>
    <row r="875" spans="1:2">
      <c r="A875" s="592" t="s">
        <v>713</v>
      </c>
      <c r="B875" s="591">
        <v>48</v>
      </c>
    </row>
    <row r="876" spans="1:2">
      <c r="A876" s="592" t="s">
        <v>948</v>
      </c>
      <c r="B876" s="591">
        <v>1</v>
      </c>
    </row>
    <row r="877" spans="1:2">
      <c r="A877" s="592" t="s">
        <v>704</v>
      </c>
      <c r="B877" s="591">
        <v>86</v>
      </c>
    </row>
    <row r="878" spans="1:2">
      <c r="A878" s="592" t="s">
        <v>1020</v>
      </c>
      <c r="B878" s="591">
        <v>20</v>
      </c>
    </row>
    <row r="879" spans="1:2">
      <c r="A879" s="592" t="s">
        <v>925</v>
      </c>
      <c r="B879" s="591">
        <v>11</v>
      </c>
    </row>
    <row r="880" spans="1:2">
      <c r="A880" s="592" t="s">
        <v>703</v>
      </c>
      <c r="B880" s="591">
        <v>10</v>
      </c>
    </row>
    <row r="881" spans="1:2">
      <c r="A881" s="592" t="s">
        <v>702</v>
      </c>
      <c r="B881" s="591">
        <v>8</v>
      </c>
    </row>
    <row r="882" spans="1:2">
      <c r="A882" s="592" t="s">
        <v>701</v>
      </c>
      <c r="B882" s="591">
        <v>5</v>
      </c>
    </row>
    <row r="883" spans="1:2">
      <c r="A883" s="592" t="s">
        <v>700</v>
      </c>
      <c r="B883" s="591">
        <v>5</v>
      </c>
    </row>
    <row r="884" spans="1:2">
      <c r="A884" s="592" t="s">
        <v>838</v>
      </c>
      <c r="B884" s="591">
        <v>4</v>
      </c>
    </row>
    <row r="885" spans="1:2">
      <c r="A885" s="593" t="s">
        <v>696</v>
      </c>
      <c r="B885" s="591">
        <f>SUM(B886:B971)</f>
        <v>5054</v>
      </c>
    </row>
    <row r="886" spans="1:2">
      <c r="A886" s="595" t="s">
        <v>817</v>
      </c>
      <c r="B886" s="591">
        <v>9</v>
      </c>
    </row>
    <row r="887" spans="1:2">
      <c r="A887" s="595" t="s">
        <v>1021</v>
      </c>
      <c r="B887" s="591">
        <v>15</v>
      </c>
    </row>
    <row r="888" spans="1:2">
      <c r="A888" s="595" t="s">
        <v>768</v>
      </c>
      <c r="B888" s="591">
        <v>3</v>
      </c>
    </row>
    <row r="889" spans="1:2">
      <c r="A889" s="595" t="s">
        <v>767</v>
      </c>
      <c r="B889" s="591">
        <v>63</v>
      </c>
    </row>
    <row r="890" spans="1:2">
      <c r="A890" s="595" t="s">
        <v>766</v>
      </c>
      <c r="B890" s="591">
        <v>4</v>
      </c>
    </row>
    <row r="891" spans="1:2">
      <c r="A891" s="595" t="s">
        <v>819</v>
      </c>
      <c r="B891" s="591">
        <v>160</v>
      </c>
    </row>
    <row r="892" spans="1:2">
      <c r="A892" s="595" t="s">
        <v>765</v>
      </c>
      <c r="B892" s="591">
        <v>11</v>
      </c>
    </row>
    <row r="893" spans="1:2">
      <c r="A893" s="595" t="s">
        <v>764</v>
      </c>
      <c r="B893" s="591">
        <v>2</v>
      </c>
    </row>
    <row r="894" spans="1:2">
      <c r="A894" s="595" t="s">
        <v>763</v>
      </c>
      <c r="B894" s="591">
        <v>225</v>
      </c>
    </row>
    <row r="895" spans="1:2">
      <c r="A895" s="595" t="s">
        <v>762</v>
      </c>
      <c r="B895" s="591">
        <v>61</v>
      </c>
    </row>
    <row r="896" spans="1:2">
      <c r="A896" s="595" t="s">
        <v>761</v>
      </c>
      <c r="B896" s="591">
        <v>10</v>
      </c>
    </row>
    <row r="897" spans="1:2">
      <c r="A897" s="595" t="s">
        <v>760</v>
      </c>
      <c r="B897" s="591">
        <v>50</v>
      </c>
    </row>
    <row r="898" spans="1:2">
      <c r="A898" s="595" t="s">
        <v>759</v>
      </c>
      <c r="B898" s="591">
        <v>22</v>
      </c>
    </row>
    <row r="899" spans="1:2">
      <c r="A899" s="595" t="s">
        <v>758</v>
      </c>
      <c r="B899" s="591">
        <v>31</v>
      </c>
    </row>
    <row r="900" spans="1:2">
      <c r="A900" s="595" t="s">
        <v>757</v>
      </c>
      <c r="B900" s="591">
        <v>27</v>
      </c>
    </row>
    <row r="901" spans="1:2">
      <c r="A901" s="595" t="s">
        <v>809</v>
      </c>
      <c r="B901" s="591">
        <v>2</v>
      </c>
    </row>
    <row r="902" spans="1:2">
      <c r="A902" s="595" t="s">
        <v>808</v>
      </c>
      <c r="B902" s="591">
        <v>14</v>
      </c>
    </row>
    <row r="903" spans="1:2">
      <c r="A903" s="595" t="s">
        <v>1022</v>
      </c>
      <c r="B903" s="591">
        <v>15</v>
      </c>
    </row>
    <row r="904" spans="1:2">
      <c r="A904" s="595" t="s">
        <v>1023</v>
      </c>
      <c r="B904" s="591">
        <v>6</v>
      </c>
    </row>
    <row r="905" spans="1:2">
      <c r="A905" s="595" t="s">
        <v>753</v>
      </c>
      <c r="B905" s="591">
        <v>133</v>
      </c>
    </row>
    <row r="906" spans="1:2">
      <c r="A906" s="595" t="s">
        <v>752</v>
      </c>
      <c r="B906" s="591">
        <v>23</v>
      </c>
    </row>
    <row r="907" spans="1:2">
      <c r="A907" s="595" t="s">
        <v>803</v>
      </c>
      <c r="B907" s="591">
        <v>2</v>
      </c>
    </row>
    <row r="908" spans="1:2">
      <c r="A908" s="595" t="s">
        <v>934</v>
      </c>
      <c r="B908" s="591">
        <v>100</v>
      </c>
    </row>
    <row r="909" spans="1:2">
      <c r="A909" s="595" t="s">
        <v>918</v>
      </c>
      <c r="B909" s="591">
        <v>254</v>
      </c>
    </row>
    <row r="910" spans="1:2">
      <c r="A910" s="595" t="s">
        <v>749</v>
      </c>
      <c r="B910" s="591">
        <v>36</v>
      </c>
    </row>
    <row r="911" spans="1:2">
      <c r="A911" s="595" t="s">
        <v>748</v>
      </c>
      <c r="B911" s="591">
        <v>2</v>
      </c>
    </row>
    <row r="912" spans="1:2">
      <c r="A912" s="595" t="s">
        <v>1024</v>
      </c>
      <c r="B912" s="591">
        <v>32</v>
      </c>
    </row>
    <row r="913" spans="1:2">
      <c r="A913" s="595" t="s">
        <v>755</v>
      </c>
      <c r="B913" s="591">
        <v>32</v>
      </c>
    </row>
    <row r="914" spans="1:2">
      <c r="A914" s="595" t="s">
        <v>746</v>
      </c>
      <c r="B914" s="591">
        <v>403</v>
      </c>
    </row>
    <row r="915" spans="1:2">
      <c r="A915" s="595" t="s">
        <v>1025</v>
      </c>
      <c r="B915" s="591">
        <v>11</v>
      </c>
    </row>
    <row r="916" spans="1:2">
      <c r="A916" s="595" t="s">
        <v>745</v>
      </c>
      <c r="B916" s="591">
        <v>15</v>
      </c>
    </row>
    <row r="917" spans="1:2">
      <c r="A917" s="595" t="s">
        <v>744</v>
      </c>
      <c r="B917" s="591">
        <v>2</v>
      </c>
    </row>
    <row r="918" spans="1:2">
      <c r="A918" s="595" t="s">
        <v>742</v>
      </c>
      <c r="B918" s="591">
        <v>89</v>
      </c>
    </row>
    <row r="919" spans="1:2">
      <c r="A919" s="595" t="s">
        <v>1026</v>
      </c>
      <c r="B919" s="591">
        <v>2</v>
      </c>
    </row>
    <row r="920" spans="1:2">
      <c r="A920" s="595" t="s">
        <v>740</v>
      </c>
      <c r="B920" s="591">
        <v>9</v>
      </c>
    </row>
    <row r="921" spans="1:2">
      <c r="A921" s="595" t="s">
        <v>739</v>
      </c>
      <c r="B921" s="591">
        <v>23</v>
      </c>
    </row>
    <row r="922" spans="1:2">
      <c r="A922" s="595" t="s">
        <v>1027</v>
      </c>
      <c r="B922" s="591">
        <v>4</v>
      </c>
    </row>
    <row r="923" spans="1:2">
      <c r="A923" s="595" t="s">
        <v>1028</v>
      </c>
      <c r="B923" s="591">
        <v>550</v>
      </c>
    </row>
    <row r="924" spans="1:2">
      <c r="A924" s="595" t="s">
        <v>1029</v>
      </c>
      <c r="B924" s="591">
        <v>5</v>
      </c>
    </row>
    <row r="925" spans="1:2">
      <c r="A925" s="595" t="s">
        <v>1030</v>
      </c>
      <c r="B925" s="591">
        <v>70</v>
      </c>
    </row>
    <row r="926" spans="1:2">
      <c r="A926" s="595" t="s">
        <v>1031</v>
      </c>
      <c r="B926" s="591">
        <v>3</v>
      </c>
    </row>
    <row r="927" spans="1:2">
      <c r="A927" s="595" t="s">
        <v>855</v>
      </c>
      <c r="B927" s="591">
        <v>10</v>
      </c>
    </row>
    <row r="928" spans="1:2">
      <c r="A928" s="595" t="s">
        <v>738</v>
      </c>
      <c r="B928" s="591">
        <v>324</v>
      </c>
    </row>
    <row r="929" spans="1:2">
      <c r="A929" s="595" t="s">
        <v>1009</v>
      </c>
      <c r="B929" s="591">
        <v>76</v>
      </c>
    </row>
    <row r="930" spans="1:2">
      <c r="A930" s="595" t="s">
        <v>786</v>
      </c>
      <c r="B930" s="591">
        <v>543</v>
      </c>
    </row>
    <row r="931" spans="1:2">
      <c r="A931" s="595" t="s">
        <v>856</v>
      </c>
      <c r="B931" s="591">
        <v>43</v>
      </c>
    </row>
    <row r="932" spans="1:2">
      <c r="A932" s="595" t="s">
        <v>736</v>
      </c>
      <c r="B932" s="591">
        <v>6</v>
      </c>
    </row>
    <row r="933" spans="1:2">
      <c r="A933" s="595" t="s">
        <v>756</v>
      </c>
      <c r="B933" s="591">
        <v>32</v>
      </c>
    </row>
    <row r="934" spans="1:2">
      <c r="A934" s="595" t="s">
        <v>785</v>
      </c>
      <c r="B934" s="591">
        <v>1</v>
      </c>
    </row>
    <row r="935" spans="1:2">
      <c r="A935" s="595" t="s">
        <v>832</v>
      </c>
      <c r="B935" s="591">
        <v>8</v>
      </c>
    </row>
    <row r="936" spans="1:2">
      <c r="A936" s="595" t="s">
        <v>784</v>
      </c>
      <c r="B936" s="591">
        <v>29</v>
      </c>
    </row>
    <row r="937" spans="1:2">
      <c r="A937" s="595" t="s">
        <v>731</v>
      </c>
      <c r="B937" s="591">
        <v>60</v>
      </c>
    </row>
    <row r="938" spans="1:2">
      <c r="A938" s="595" t="s">
        <v>730</v>
      </c>
      <c r="B938" s="591">
        <v>600</v>
      </c>
    </row>
    <row r="939" spans="1:2">
      <c r="A939" s="595" t="s">
        <v>729</v>
      </c>
      <c r="B939" s="591">
        <v>13</v>
      </c>
    </row>
    <row r="940" spans="1:2">
      <c r="A940" s="595" t="s">
        <v>728</v>
      </c>
      <c r="B940" s="591">
        <v>6</v>
      </c>
    </row>
    <row r="941" spans="1:2">
      <c r="A941" s="595" t="s">
        <v>727</v>
      </c>
      <c r="B941" s="591">
        <v>10</v>
      </c>
    </row>
    <row r="942" spans="1:2">
      <c r="A942" s="595" t="s">
        <v>726</v>
      </c>
      <c r="B942" s="591">
        <v>14</v>
      </c>
    </row>
    <row r="943" spans="1:2">
      <c r="A943" s="595" t="s">
        <v>725</v>
      </c>
      <c r="B943" s="591">
        <v>6</v>
      </c>
    </row>
    <row r="944" spans="1:2">
      <c r="A944" s="595" t="s">
        <v>1013</v>
      </c>
      <c r="B944" s="591">
        <v>13</v>
      </c>
    </row>
    <row r="945" spans="1:2">
      <c r="A945" s="595" t="s">
        <v>724</v>
      </c>
      <c r="B945" s="591">
        <v>125</v>
      </c>
    </row>
    <row r="946" spans="1:2">
      <c r="A946" s="595" t="s">
        <v>1032</v>
      </c>
      <c r="B946" s="591">
        <v>65</v>
      </c>
    </row>
    <row r="947" spans="1:2">
      <c r="A947" s="595" t="s">
        <v>1033</v>
      </c>
      <c r="B947" s="591">
        <v>14</v>
      </c>
    </row>
    <row r="948" spans="1:2">
      <c r="A948" s="595" t="s">
        <v>754</v>
      </c>
      <c r="B948" s="591">
        <v>27</v>
      </c>
    </row>
    <row r="949" spans="1:2">
      <c r="A949" s="595" t="s">
        <v>720</v>
      </c>
      <c r="B949" s="591">
        <v>10</v>
      </c>
    </row>
    <row r="950" spans="1:2">
      <c r="A950" s="595" t="s">
        <v>1034</v>
      </c>
      <c r="B950" s="591">
        <v>7</v>
      </c>
    </row>
    <row r="951" spans="1:2">
      <c r="A951" s="595" t="s">
        <v>781</v>
      </c>
      <c r="B951" s="591">
        <v>2</v>
      </c>
    </row>
    <row r="952" spans="1:2">
      <c r="A952" s="595" t="s">
        <v>718</v>
      </c>
      <c r="B952" s="591">
        <v>93</v>
      </c>
    </row>
    <row r="953" spans="1:2">
      <c r="A953" s="595" t="s">
        <v>1035</v>
      </c>
      <c r="B953" s="591">
        <v>26</v>
      </c>
    </row>
    <row r="954" spans="1:2">
      <c r="A954" s="595" t="s">
        <v>1036</v>
      </c>
      <c r="B954" s="591">
        <v>8</v>
      </c>
    </row>
    <row r="955" spans="1:2">
      <c r="A955" s="595" t="s">
        <v>835</v>
      </c>
      <c r="B955" s="591">
        <v>4</v>
      </c>
    </row>
    <row r="956" spans="1:2">
      <c r="A956" s="595" t="s">
        <v>717</v>
      </c>
      <c r="B956" s="591">
        <v>9</v>
      </c>
    </row>
    <row r="957" spans="1:2">
      <c r="A957" s="595" t="s">
        <v>1037</v>
      </c>
      <c r="B957" s="591">
        <v>44</v>
      </c>
    </row>
    <row r="958" spans="1:2">
      <c r="A958" s="595" t="s">
        <v>715</v>
      </c>
      <c r="B958" s="591">
        <v>45</v>
      </c>
    </row>
    <row r="959" spans="1:2">
      <c r="A959" s="595" t="s">
        <v>1038</v>
      </c>
      <c r="B959" s="591">
        <v>57</v>
      </c>
    </row>
    <row r="960" spans="1:2">
      <c r="A960" s="595" t="s">
        <v>773</v>
      </c>
      <c r="B960" s="591">
        <v>1</v>
      </c>
    </row>
    <row r="961" spans="1:2">
      <c r="A961" s="595" t="s">
        <v>714</v>
      </c>
      <c r="B961" s="591">
        <v>39</v>
      </c>
    </row>
    <row r="962" spans="1:2">
      <c r="A962" s="595" t="s">
        <v>713</v>
      </c>
      <c r="B962" s="591">
        <v>40</v>
      </c>
    </row>
    <row r="963" spans="1:2">
      <c r="A963" s="595" t="s">
        <v>704</v>
      </c>
      <c r="B963" s="591">
        <v>58</v>
      </c>
    </row>
    <row r="964" spans="1:2">
      <c r="A964" s="595" t="s">
        <v>925</v>
      </c>
      <c r="B964" s="591">
        <v>10</v>
      </c>
    </row>
    <row r="965" spans="1:2">
      <c r="A965" s="595" t="s">
        <v>703</v>
      </c>
      <c r="B965" s="591">
        <v>10</v>
      </c>
    </row>
    <row r="966" spans="1:2">
      <c r="A966" s="595" t="s">
        <v>702</v>
      </c>
      <c r="B966" s="591">
        <v>8</v>
      </c>
    </row>
    <row r="967" spans="1:2">
      <c r="A967" s="595" t="s">
        <v>701</v>
      </c>
      <c r="B967" s="591">
        <v>5</v>
      </c>
    </row>
    <row r="968" spans="1:2">
      <c r="A968" s="595" t="s">
        <v>700</v>
      </c>
      <c r="B968" s="591">
        <v>5</v>
      </c>
    </row>
    <row r="969" spans="1:2">
      <c r="A969" s="595" t="s">
        <v>1039</v>
      </c>
      <c r="B969" s="591">
        <v>8</v>
      </c>
    </row>
    <row r="970" spans="1:2">
      <c r="A970" s="595" t="s">
        <v>1040</v>
      </c>
      <c r="B970" s="591">
        <v>5</v>
      </c>
    </row>
    <row r="971" spans="1:2">
      <c r="A971" s="595" t="s">
        <v>1041</v>
      </c>
      <c r="B971" s="591">
        <v>5</v>
      </c>
    </row>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firstPageNumber="25" orientation="portrait" blackAndWhite="1" useFirstPageNumber="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FF00"/>
  </sheetPr>
  <dimension ref="A1:J55"/>
  <sheetViews>
    <sheetView showZeros="0" zoomScaleSheetLayoutView="130" workbookViewId="0">
      <selection activeCell="M18" sqref="M18"/>
    </sheetView>
  </sheetViews>
  <sheetFormatPr defaultColWidth="9" defaultRowHeight="14.25"/>
  <cols>
    <col min="1" max="1" width="35.5" style="544" customWidth="1"/>
    <col min="2" max="2" width="9" style="545" customWidth="1"/>
    <col min="3" max="3" width="11.125" style="545" customWidth="1"/>
    <col min="4" max="4" width="9.25" style="545" customWidth="1"/>
    <col min="5" max="5" width="11.125" style="545" customWidth="1"/>
    <col min="6" max="6" width="26.5" style="545" customWidth="1"/>
    <col min="7" max="7" width="9.625" style="545" customWidth="1"/>
    <col min="8" max="8" width="8.5" style="546" customWidth="1"/>
    <col min="9" max="10" width="11.125" style="545" customWidth="1"/>
    <col min="11" max="16384" width="9" style="547"/>
  </cols>
  <sheetData>
    <row r="1" ht="18" customHeight="1" spans="1:10">
      <c r="A1" s="152" t="s">
        <v>1042</v>
      </c>
      <c r="B1" s="152"/>
      <c r="C1" s="152"/>
      <c r="D1" s="152"/>
      <c r="E1" s="152"/>
      <c r="F1" s="152"/>
      <c r="G1" s="152"/>
      <c r="H1" s="152"/>
      <c r="I1" s="152"/>
      <c r="J1" s="152"/>
    </row>
    <row r="2" ht="33" customHeight="1" spans="1:10">
      <c r="A2" s="119" t="s">
        <v>1043</v>
      </c>
      <c r="B2" s="119"/>
      <c r="C2" s="119"/>
      <c r="D2" s="119"/>
      <c r="E2" s="119"/>
      <c r="F2" s="119"/>
      <c r="G2" s="119"/>
      <c r="H2" s="119"/>
      <c r="I2" s="119"/>
      <c r="J2" s="119"/>
    </row>
    <row r="3" ht="20.25" customHeight="1" spans="1:10">
      <c r="A3" s="548" t="s">
        <v>1044</v>
      </c>
      <c r="B3" s="548"/>
      <c r="C3" s="548"/>
      <c r="D3" s="548"/>
      <c r="E3" s="548"/>
      <c r="F3" s="548"/>
      <c r="G3" s="548"/>
      <c r="H3" s="548"/>
      <c r="I3" s="548"/>
      <c r="J3" s="577" t="s">
        <v>48</v>
      </c>
    </row>
    <row r="4" ht="36" spans="1:10">
      <c r="A4" s="549" t="s">
        <v>617</v>
      </c>
      <c r="B4" s="458" t="s">
        <v>122</v>
      </c>
      <c r="C4" s="458" t="s">
        <v>123</v>
      </c>
      <c r="D4" s="458" t="s">
        <v>50</v>
      </c>
      <c r="E4" s="459" t="s">
        <v>124</v>
      </c>
      <c r="F4" s="550" t="s">
        <v>166</v>
      </c>
      <c r="G4" s="458" t="s">
        <v>122</v>
      </c>
      <c r="H4" s="458" t="s">
        <v>123</v>
      </c>
      <c r="I4" s="458" t="s">
        <v>50</v>
      </c>
      <c r="J4" s="481" t="s">
        <v>124</v>
      </c>
    </row>
    <row r="5" ht="20.1" customHeight="1" spans="1:10">
      <c r="A5" s="551" t="s">
        <v>126</v>
      </c>
      <c r="B5" s="552">
        <v>383403</v>
      </c>
      <c r="C5" s="552">
        <v>784336</v>
      </c>
      <c r="D5" s="552">
        <v>955971</v>
      </c>
      <c r="E5" s="554">
        <v>-19.1718242694805</v>
      </c>
      <c r="F5" s="555" t="s">
        <v>126</v>
      </c>
      <c r="G5" s="556">
        <v>383403</v>
      </c>
      <c r="H5" s="556">
        <v>784336</v>
      </c>
      <c r="I5" s="556">
        <v>955971</v>
      </c>
      <c r="J5" s="578">
        <v>-19.1718242694805</v>
      </c>
    </row>
    <row r="6" ht="20.1" customHeight="1" spans="1:10">
      <c r="A6" s="557" t="s">
        <v>127</v>
      </c>
      <c r="B6" s="556">
        <v>0</v>
      </c>
      <c r="C6" s="556">
        <v>504</v>
      </c>
      <c r="D6" s="556">
        <v>925</v>
      </c>
      <c r="E6" s="558"/>
      <c r="F6" s="559" t="s">
        <v>128</v>
      </c>
      <c r="G6" s="556">
        <v>327931</v>
      </c>
      <c r="H6" s="556">
        <v>654443</v>
      </c>
      <c r="I6" s="556">
        <v>662590</v>
      </c>
      <c r="J6" s="578">
        <v>-21.594312484395</v>
      </c>
    </row>
    <row r="7" ht="20.1" customHeight="1" spans="1:10">
      <c r="A7" s="560" t="s">
        <v>1045</v>
      </c>
      <c r="B7" s="561"/>
      <c r="C7" s="561"/>
      <c r="D7" s="561"/>
      <c r="E7" s="562"/>
      <c r="F7" s="303" t="s">
        <v>1046</v>
      </c>
      <c r="G7" s="561">
        <v>0</v>
      </c>
      <c r="H7" s="561"/>
      <c r="I7" s="561"/>
      <c r="J7" s="579"/>
    </row>
    <row r="8" ht="20.1" customHeight="1" spans="1:10">
      <c r="A8" s="302" t="s">
        <v>1047</v>
      </c>
      <c r="B8" s="561"/>
      <c r="C8" s="561"/>
      <c r="D8" s="561"/>
      <c r="E8" s="562"/>
      <c r="F8" s="303" t="s">
        <v>1048</v>
      </c>
      <c r="G8" s="561">
        <v>3480</v>
      </c>
      <c r="H8" s="561">
        <v>3480</v>
      </c>
      <c r="I8" s="580">
        <v>2565</v>
      </c>
      <c r="J8" s="579">
        <v>-23.6607142857143</v>
      </c>
    </row>
    <row r="9" ht="20.1" customHeight="1" spans="1:10">
      <c r="A9" s="302" t="s">
        <v>1049</v>
      </c>
      <c r="B9" s="561"/>
      <c r="C9" s="561"/>
      <c r="D9" s="561"/>
      <c r="E9" s="562"/>
      <c r="F9" s="303" t="s">
        <v>1050</v>
      </c>
      <c r="G9" s="561">
        <v>254203</v>
      </c>
      <c r="H9" s="561">
        <v>394905</v>
      </c>
      <c r="I9" s="580">
        <v>410068</v>
      </c>
      <c r="J9" s="579">
        <v>-34.0456296391608</v>
      </c>
    </row>
    <row r="10" ht="20.1" customHeight="1" spans="1:10">
      <c r="A10" s="302" t="s">
        <v>1051</v>
      </c>
      <c r="B10" s="561"/>
      <c r="C10" s="561"/>
      <c r="D10" s="561"/>
      <c r="E10" s="562"/>
      <c r="F10" s="303" t="s">
        <v>1052</v>
      </c>
      <c r="G10" s="561">
        <v>18400</v>
      </c>
      <c r="H10" s="561">
        <v>23768</v>
      </c>
      <c r="I10" s="580">
        <v>19638</v>
      </c>
      <c r="J10" s="579">
        <v>367.348881485007</v>
      </c>
    </row>
    <row r="11" ht="20.1" customHeight="1" spans="1:10">
      <c r="A11" s="302" t="s">
        <v>1053</v>
      </c>
      <c r="B11" s="469"/>
      <c r="C11" s="561"/>
      <c r="D11" s="561"/>
      <c r="E11" s="562"/>
      <c r="F11" s="303" t="s">
        <v>1054</v>
      </c>
      <c r="G11" s="469">
        <v>9497</v>
      </c>
      <c r="H11" s="561">
        <v>189939</v>
      </c>
      <c r="I11" s="580">
        <v>184971</v>
      </c>
      <c r="J11" s="579">
        <v>4.25012681057318</v>
      </c>
    </row>
    <row r="12" ht="20.1" customHeight="1" spans="1:10">
      <c r="A12" s="302" t="s">
        <v>1055</v>
      </c>
      <c r="B12" s="469"/>
      <c r="C12" s="561"/>
      <c r="D12" s="561"/>
      <c r="E12" s="562"/>
      <c r="F12" s="303" t="s">
        <v>1056</v>
      </c>
      <c r="G12" s="469">
        <v>42349</v>
      </c>
      <c r="H12" s="561">
        <v>42349</v>
      </c>
      <c r="I12" s="580">
        <v>45346</v>
      </c>
      <c r="J12" s="579">
        <v>23.3367785453952</v>
      </c>
    </row>
    <row r="13" ht="20.1" customHeight="1" spans="1:10">
      <c r="A13" s="302" t="s">
        <v>1057</v>
      </c>
      <c r="B13" s="469"/>
      <c r="C13" s="561">
        <v>91</v>
      </c>
      <c r="D13" s="561">
        <v>91</v>
      </c>
      <c r="E13" s="562"/>
      <c r="F13" s="303" t="s">
        <v>1058</v>
      </c>
      <c r="G13" s="469">
        <v>2</v>
      </c>
      <c r="H13" s="561">
        <v>2</v>
      </c>
      <c r="I13" s="580">
        <v>2</v>
      </c>
      <c r="J13" s="579">
        <v>-80</v>
      </c>
    </row>
    <row r="14" ht="20.1" customHeight="1" spans="1:10">
      <c r="A14" s="302" t="s">
        <v>1059</v>
      </c>
      <c r="B14" s="469"/>
      <c r="C14" s="561"/>
      <c r="D14" s="561"/>
      <c r="E14" s="562"/>
      <c r="F14" s="303"/>
      <c r="G14" s="469"/>
      <c r="H14" s="561"/>
      <c r="I14" s="580"/>
      <c r="J14" s="579"/>
    </row>
    <row r="15" ht="20.1" customHeight="1" spans="1:10">
      <c r="A15" s="302" t="s">
        <v>1060</v>
      </c>
      <c r="B15" s="469"/>
      <c r="C15" s="561"/>
      <c r="D15" s="561"/>
      <c r="E15" s="562"/>
      <c r="F15" s="303"/>
      <c r="G15" s="469"/>
      <c r="H15" s="561"/>
      <c r="I15" s="561"/>
      <c r="J15" s="579"/>
    </row>
    <row r="16" ht="20.1" customHeight="1" spans="1:10">
      <c r="A16" s="302" t="s">
        <v>1061</v>
      </c>
      <c r="B16" s="469"/>
      <c r="C16" s="561"/>
      <c r="D16" s="561"/>
      <c r="E16" s="562"/>
      <c r="F16" s="303"/>
      <c r="G16" s="469"/>
      <c r="H16" s="561"/>
      <c r="I16" s="561"/>
      <c r="J16" s="579"/>
    </row>
    <row r="17" ht="20.1" customHeight="1" spans="1:10">
      <c r="A17" s="509" t="s">
        <v>1062</v>
      </c>
      <c r="B17" s="469"/>
      <c r="C17" s="561">
        <v>413</v>
      </c>
      <c r="D17" s="561">
        <v>834</v>
      </c>
      <c r="E17" s="562"/>
      <c r="F17" s="303"/>
      <c r="G17" s="469"/>
      <c r="H17" s="561"/>
      <c r="I17" s="561"/>
      <c r="J17" s="579"/>
    </row>
    <row r="18" ht="20.1" customHeight="1" spans="1:10">
      <c r="A18" s="509" t="s">
        <v>1063</v>
      </c>
      <c r="B18" s="469"/>
      <c r="C18" s="561"/>
      <c r="D18" s="561"/>
      <c r="E18" s="562"/>
      <c r="F18" s="303"/>
      <c r="G18" s="469"/>
      <c r="H18" s="561"/>
      <c r="I18" s="561"/>
      <c r="J18" s="579"/>
    </row>
    <row r="19" ht="20.1" customHeight="1" spans="1:10">
      <c r="A19" s="509" t="s">
        <v>1064</v>
      </c>
      <c r="B19" s="563"/>
      <c r="C19" s="563"/>
      <c r="D19" s="563"/>
      <c r="E19" s="562"/>
      <c r="F19" s="303"/>
      <c r="G19" s="563"/>
      <c r="H19" s="563"/>
      <c r="I19" s="563"/>
      <c r="J19" s="579"/>
    </row>
    <row r="20" ht="20.1" customHeight="1" spans="1:10">
      <c r="A20" s="557" t="s">
        <v>140</v>
      </c>
      <c r="B20" s="553">
        <v>383403</v>
      </c>
      <c r="C20" s="553">
        <v>783832</v>
      </c>
      <c r="D20" s="553">
        <v>955046</v>
      </c>
      <c r="E20" s="554">
        <v>-19.1591945427043</v>
      </c>
      <c r="F20" s="559" t="s">
        <v>141</v>
      </c>
      <c r="G20" s="553">
        <v>55472</v>
      </c>
      <c r="H20" s="553">
        <v>129893</v>
      </c>
      <c r="I20" s="553">
        <v>293381</v>
      </c>
      <c r="J20" s="578">
        <v>-13.1085975933018</v>
      </c>
    </row>
    <row r="21" ht="20.1" customHeight="1" spans="1:10">
      <c r="A21" s="509" t="s">
        <v>142</v>
      </c>
      <c r="B21" s="564">
        <v>342108</v>
      </c>
      <c r="C21" s="565">
        <v>562537</v>
      </c>
      <c r="D21" s="565">
        <v>733751</v>
      </c>
      <c r="E21" s="566">
        <v>-6.67583266665734</v>
      </c>
      <c r="F21" s="567" t="s">
        <v>1065</v>
      </c>
      <c r="G21" s="564">
        <v>1</v>
      </c>
      <c r="H21" s="565">
        <v>1</v>
      </c>
      <c r="I21" s="565">
        <v>191</v>
      </c>
      <c r="J21" s="579">
        <v>-45.5840455840456</v>
      </c>
    </row>
    <row r="22" ht="20.1" customHeight="1" spans="1:10">
      <c r="A22" s="570" t="s">
        <v>1066</v>
      </c>
      <c r="B22" s="565">
        <v>800</v>
      </c>
      <c r="C22" s="565">
        <v>180800</v>
      </c>
      <c r="D22" s="565">
        <v>180800</v>
      </c>
      <c r="E22" s="566">
        <v>-45.7057057057057</v>
      </c>
      <c r="F22" s="511" t="s">
        <v>1067</v>
      </c>
      <c r="G22" s="565">
        <v>54671</v>
      </c>
      <c r="H22" s="565">
        <v>129092</v>
      </c>
      <c r="I22" s="565">
        <v>135508</v>
      </c>
      <c r="J22" s="579">
        <v>1.28031690272432</v>
      </c>
    </row>
    <row r="23" ht="20.1" customHeight="1" spans="1:10">
      <c r="A23" s="570" t="s">
        <v>150</v>
      </c>
      <c r="B23" s="565"/>
      <c r="C23" s="565">
        <v>180000</v>
      </c>
      <c r="D23" s="565">
        <v>180000</v>
      </c>
      <c r="E23" s="566">
        <v>10.4294478527607</v>
      </c>
      <c r="F23" s="571" t="s">
        <v>145</v>
      </c>
      <c r="G23" s="565">
        <v>800</v>
      </c>
      <c r="H23" s="565">
        <v>800</v>
      </c>
      <c r="I23" s="565">
        <v>800</v>
      </c>
      <c r="J23" s="579">
        <v>-99.5092024539877</v>
      </c>
    </row>
    <row r="24" ht="20.1" customHeight="1" spans="1:10">
      <c r="A24" s="570" t="s">
        <v>152</v>
      </c>
      <c r="B24" s="564">
        <v>800</v>
      </c>
      <c r="C24" s="565">
        <v>800</v>
      </c>
      <c r="D24" s="565">
        <v>800</v>
      </c>
      <c r="E24" s="566">
        <v>-99.5294117647059</v>
      </c>
      <c r="F24" s="571" t="s">
        <v>1068</v>
      </c>
      <c r="G24" s="565">
        <v>800</v>
      </c>
      <c r="H24" s="565">
        <v>800</v>
      </c>
      <c r="I24" s="565">
        <v>800</v>
      </c>
      <c r="J24" s="579">
        <v>-99.5092024539877</v>
      </c>
    </row>
    <row r="25" ht="20.1" customHeight="1" spans="1:10">
      <c r="A25" s="509" t="s">
        <v>1069</v>
      </c>
      <c r="B25" s="565">
        <v>40495</v>
      </c>
      <c r="C25" s="565">
        <v>40495</v>
      </c>
      <c r="D25" s="565">
        <v>40495</v>
      </c>
      <c r="E25" s="566">
        <v>-34.8452181747973</v>
      </c>
      <c r="F25" s="511" t="s">
        <v>1070</v>
      </c>
      <c r="G25" s="565"/>
      <c r="H25" s="565"/>
      <c r="I25" s="565">
        <v>156882</v>
      </c>
      <c r="J25" s="579">
        <v>287.410791455735</v>
      </c>
    </row>
    <row r="26" ht="20.1" customHeight="1" spans="1:10">
      <c r="A26" s="572" t="s">
        <v>146</v>
      </c>
      <c r="B26" s="573"/>
      <c r="C26" s="573"/>
      <c r="D26" s="574">
        <v>0</v>
      </c>
      <c r="E26" s="575"/>
      <c r="F26" s="573"/>
      <c r="G26" s="573"/>
      <c r="H26" s="573"/>
      <c r="I26" s="574"/>
      <c r="J26" s="581"/>
    </row>
    <row r="27" ht="37.5" customHeight="1" spans="1:10">
      <c r="A27" s="576" t="s">
        <v>1071</v>
      </c>
      <c r="B27" s="576"/>
      <c r="C27" s="576"/>
      <c r="D27" s="576"/>
      <c r="E27" s="576"/>
      <c r="F27" s="576"/>
      <c r="G27" s="576"/>
      <c r="H27" s="576"/>
      <c r="I27" s="576"/>
      <c r="J27" s="576"/>
    </row>
    <row r="28" ht="20.1" customHeight="1" spans="7:7">
      <c r="G28" s="547"/>
    </row>
    <row r="29" ht="20.1" customHeight="1" spans="7:7">
      <c r="G29" s="547"/>
    </row>
    <row r="30" ht="20.1" customHeight="1"/>
    <row r="31" ht="20.1" customHeight="1"/>
    <row r="32" s="544" customFormat="1" ht="20.1" customHeight="1" spans="2:10">
      <c r="B32" s="545"/>
      <c r="C32" s="545"/>
      <c r="D32" s="545"/>
      <c r="E32" s="545"/>
      <c r="F32" s="545"/>
      <c r="G32" s="545"/>
      <c r="H32" s="546"/>
      <c r="I32" s="545"/>
      <c r="J32" s="545"/>
    </row>
    <row r="33" s="544" customFormat="1" ht="20.1" customHeight="1" spans="2:10">
      <c r="B33" s="545"/>
      <c r="C33" s="545"/>
      <c r="D33" s="545"/>
      <c r="E33" s="545"/>
      <c r="F33" s="545"/>
      <c r="G33" s="545"/>
      <c r="H33" s="546"/>
      <c r="I33" s="545"/>
      <c r="J33" s="545"/>
    </row>
    <row r="34" s="544" customFormat="1" ht="20.1" customHeight="1" spans="2:10">
      <c r="B34" s="545"/>
      <c r="C34" s="545"/>
      <c r="D34" s="545"/>
      <c r="E34" s="545"/>
      <c r="F34" s="545"/>
      <c r="G34" s="545"/>
      <c r="H34" s="546"/>
      <c r="I34" s="545"/>
      <c r="J34" s="545"/>
    </row>
    <row r="35" s="544" customFormat="1" ht="20.1" customHeight="1" spans="2:10">
      <c r="B35" s="545"/>
      <c r="C35" s="545"/>
      <c r="D35" s="545"/>
      <c r="E35" s="545"/>
      <c r="F35" s="545"/>
      <c r="G35" s="545"/>
      <c r="H35" s="546"/>
      <c r="I35" s="545"/>
      <c r="J35" s="545"/>
    </row>
    <row r="36" s="544" customFormat="1" ht="20.1" customHeight="1" spans="2:10">
      <c r="B36" s="545"/>
      <c r="C36" s="545"/>
      <c r="D36" s="545"/>
      <c r="E36" s="545"/>
      <c r="F36" s="545"/>
      <c r="G36" s="545"/>
      <c r="H36" s="546"/>
      <c r="I36" s="545"/>
      <c r="J36" s="545"/>
    </row>
    <row r="37" s="544" customFormat="1" ht="20.1" customHeight="1" spans="2:10">
      <c r="B37" s="545"/>
      <c r="C37" s="545"/>
      <c r="D37" s="545"/>
      <c r="E37" s="545"/>
      <c r="F37" s="545"/>
      <c r="G37" s="545"/>
      <c r="H37" s="546"/>
      <c r="I37" s="545"/>
      <c r="J37" s="545"/>
    </row>
    <row r="38" s="544" customFormat="1" ht="20.1" customHeight="1" spans="2:10">
      <c r="B38" s="545"/>
      <c r="C38" s="545"/>
      <c r="D38" s="545"/>
      <c r="E38" s="545"/>
      <c r="F38" s="545"/>
      <c r="G38" s="545"/>
      <c r="H38" s="546"/>
      <c r="I38" s="545"/>
      <c r="J38" s="545"/>
    </row>
    <row r="39" s="544" customFormat="1" ht="20.1" customHeight="1" spans="2:10">
      <c r="B39" s="545"/>
      <c r="C39" s="545"/>
      <c r="D39" s="545"/>
      <c r="E39" s="545"/>
      <c r="F39" s="545"/>
      <c r="G39" s="545"/>
      <c r="H39" s="546"/>
      <c r="I39" s="545"/>
      <c r="J39" s="545"/>
    </row>
    <row r="40" s="544" customFormat="1" ht="20.1" customHeight="1" spans="2:10">
      <c r="B40" s="545"/>
      <c r="C40" s="545"/>
      <c r="D40" s="545"/>
      <c r="E40" s="545"/>
      <c r="F40" s="545"/>
      <c r="G40" s="545"/>
      <c r="H40" s="546"/>
      <c r="I40" s="545"/>
      <c r="J40" s="545"/>
    </row>
    <row r="41" s="544" customFormat="1" ht="20.1" customHeight="1" spans="2:10">
      <c r="B41" s="545"/>
      <c r="C41" s="545"/>
      <c r="D41" s="545"/>
      <c r="E41" s="545"/>
      <c r="F41" s="545"/>
      <c r="G41" s="545"/>
      <c r="H41" s="546"/>
      <c r="I41" s="545"/>
      <c r="J41" s="545"/>
    </row>
    <row r="42" s="544" customFormat="1" ht="20.1" customHeight="1" spans="2:10">
      <c r="B42" s="545"/>
      <c r="C42" s="545"/>
      <c r="D42" s="545"/>
      <c r="E42" s="545"/>
      <c r="F42" s="545"/>
      <c r="G42" s="545"/>
      <c r="H42" s="546"/>
      <c r="I42" s="545"/>
      <c r="J42" s="545"/>
    </row>
    <row r="43" s="544" customFormat="1" ht="20.1" customHeight="1" spans="2:10">
      <c r="B43" s="545"/>
      <c r="C43" s="545"/>
      <c r="D43" s="545"/>
      <c r="E43" s="545"/>
      <c r="F43" s="545"/>
      <c r="G43" s="545"/>
      <c r="H43" s="546"/>
      <c r="I43" s="545"/>
      <c r="J43" s="545"/>
    </row>
    <row r="44" s="544" customFormat="1" ht="20.1" customHeight="1" spans="2:10">
      <c r="B44" s="545"/>
      <c r="C44" s="545"/>
      <c r="D44" s="545"/>
      <c r="E44" s="545"/>
      <c r="F44" s="545"/>
      <c r="G44" s="545"/>
      <c r="H44" s="546"/>
      <c r="I44" s="545"/>
      <c r="J44" s="545"/>
    </row>
    <row r="45" s="544" customFormat="1" ht="20.1" customHeight="1" spans="2:10">
      <c r="B45" s="545"/>
      <c r="C45" s="545"/>
      <c r="D45" s="545"/>
      <c r="E45" s="545"/>
      <c r="F45" s="545"/>
      <c r="G45" s="545"/>
      <c r="H45" s="546"/>
      <c r="I45" s="545"/>
      <c r="J45" s="545"/>
    </row>
    <row r="46" s="544" customFormat="1" ht="20.1" customHeight="1" spans="2:10">
      <c r="B46" s="545"/>
      <c r="C46" s="545"/>
      <c r="D46" s="545"/>
      <c r="E46" s="545"/>
      <c r="F46" s="545"/>
      <c r="G46" s="545"/>
      <c r="H46" s="546"/>
      <c r="I46" s="545"/>
      <c r="J46" s="545"/>
    </row>
    <row r="47" s="544" customFormat="1" ht="20.1" customHeight="1" spans="2:10">
      <c r="B47" s="545"/>
      <c r="C47" s="545"/>
      <c r="D47" s="545"/>
      <c r="E47" s="545"/>
      <c r="F47" s="545"/>
      <c r="G47" s="545"/>
      <c r="H47" s="546"/>
      <c r="I47" s="545"/>
      <c r="J47" s="545"/>
    </row>
    <row r="48" ht="20.1" customHeight="1"/>
    <row r="49" s="544" customFormat="1" ht="20.1" customHeight="1" spans="2:10">
      <c r="B49" s="545"/>
      <c r="C49" s="545"/>
      <c r="D49" s="545"/>
      <c r="E49" s="545"/>
      <c r="F49" s="545"/>
      <c r="G49" s="545"/>
      <c r="H49" s="546"/>
      <c r="I49" s="545"/>
      <c r="J49" s="545"/>
    </row>
    <row r="50" s="544" customFormat="1" ht="20.1" customHeight="1" spans="2:10">
      <c r="B50" s="545"/>
      <c r="C50" s="545"/>
      <c r="D50" s="545"/>
      <c r="E50" s="545"/>
      <c r="F50" s="545"/>
      <c r="G50" s="545"/>
      <c r="H50" s="546"/>
      <c r="I50" s="545"/>
      <c r="J50" s="545"/>
    </row>
    <row r="51" s="544" customFormat="1" ht="20.1" customHeight="1" spans="2:10">
      <c r="B51" s="545"/>
      <c r="C51" s="545"/>
      <c r="D51" s="545"/>
      <c r="E51" s="545"/>
      <c r="F51" s="545"/>
      <c r="G51" s="545"/>
      <c r="H51" s="546"/>
      <c r="I51" s="545"/>
      <c r="J51" s="545"/>
    </row>
    <row r="52" s="544" customFormat="1" ht="20.1" customHeight="1" spans="2:10">
      <c r="B52" s="545"/>
      <c r="C52" s="545"/>
      <c r="D52" s="545"/>
      <c r="E52" s="545"/>
      <c r="F52" s="545"/>
      <c r="G52" s="545"/>
      <c r="H52" s="546"/>
      <c r="I52" s="545"/>
      <c r="J52" s="545"/>
    </row>
    <row r="53" s="544" customFormat="1" ht="20.1" customHeight="1" spans="2:10">
      <c r="B53" s="545"/>
      <c r="C53" s="545"/>
      <c r="D53" s="545"/>
      <c r="E53" s="545"/>
      <c r="F53" s="545"/>
      <c r="G53" s="545"/>
      <c r="H53" s="546"/>
      <c r="I53" s="545"/>
      <c r="J53" s="545"/>
    </row>
    <row r="54" s="544" customFormat="1" ht="20.1" customHeight="1" spans="2:10">
      <c r="B54" s="545"/>
      <c r="C54" s="545"/>
      <c r="D54" s="545"/>
      <c r="E54" s="545"/>
      <c r="F54" s="545"/>
      <c r="G54" s="545"/>
      <c r="H54" s="546"/>
      <c r="I54" s="545"/>
      <c r="J54" s="545"/>
    </row>
    <row r="55" s="544" customFormat="1" ht="20.1" customHeight="1" spans="2:10">
      <c r="B55" s="545"/>
      <c r="C55" s="545"/>
      <c r="D55" s="545"/>
      <c r="E55" s="545"/>
      <c r="F55" s="545"/>
      <c r="G55" s="545"/>
      <c r="H55" s="546"/>
      <c r="I55" s="545"/>
      <c r="J55" s="545"/>
    </row>
  </sheetData>
  <mergeCells count="4">
    <mergeCell ref="A1:H1"/>
    <mergeCell ref="A2:J2"/>
    <mergeCell ref="A3:H3"/>
    <mergeCell ref="A27:J27"/>
  </mergeCells>
  <printOptions horizontalCentered="1"/>
  <pageMargins left="0.15748031496063" right="0.15748031496063" top="0.511811023622047" bottom="0.31496062992126" header="0.31496062992126" footer="0.31496062992126"/>
  <pageSetup paperSize="9" scale="75" firstPageNumber="27" fitToHeight="0" orientation="landscape" blackAndWhite="1" useFirstPageNumber="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FF00"/>
  </sheetPr>
  <dimension ref="A1:P56"/>
  <sheetViews>
    <sheetView showZeros="0" zoomScaleSheetLayoutView="130" workbookViewId="0">
      <selection activeCell="S12" sqref="S12"/>
    </sheetView>
  </sheetViews>
  <sheetFormatPr defaultColWidth="9" defaultRowHeight="14.25"/>
  <cols>
    <col min="1" max="1" width="38.875" style="544" customWidth="1"/>
    <col min="2" max="2" width="9" style="545" customWidth="1"/>
    <col min="3" max="3" width="11.125" style="545" customWidth="1"/>
    <col min="4" max="4" width="9.25" style="545" customWidth="1"/>
    <col min="5" max="5" width="11.125" style="545" customWidth="1"/>
    <col min="6" max="6" width="24.125" style="545" customWidth="1"/>
    <col min="7" max="7" width="9.625" style="545" customWidth="1"/>
    <col min="8" max="8" width="8.5" style="546" customWidth="1"/>
    <col min="9" max="10" width="11.125" style="545" customWidth="1"/>
    <col min="11" max="11" width="11.75" style="545" hidden="1" customWidth="1"/>
    <col min="12" max="12" width="10.75" style="547" hidden="1" customWidth="1"/>
    <col min="13" max="15" width="9" style="547" hidden="1" customWidth="1"/>
    <col min="16" max="16" width="9" style="547" customWidth="1"/>
    <col min="17" max="16384" width="9" style="547"/>
  </cols>
  <sheetData>
    <row r="1" ht="18" customHeight="1" spans="1:11">
      <c r="A1" s="152" t="s">
        <v>1072</v>
      </c>
      <c r="B1" s="152"/>
      <c r="C1" s="152"/>
      <c r="D1" s="152"/>
      <c r="E1" s="152"/>
      <c r="F1" s="152"/>
      <c r="G1" s="152"/>
      <c r="H1" s="152"/>
      <c r="I1" s="152"/>
      <c r="J1" s="152"/>
      <c r="K1" s="152"/>
    </row>
    <row r="2" ht="33" customHeight="1" spans="1:11">
      <c r="A2" s="119" t="s">
        <v>1073</v>
      </c>
      <c r="B2" s="119"/>
      <c r="C2" s="119"/>
      <c r="D2" s="119"/>
      <c r="E2" s="119"/>
      <c r="F2" s="119"/>
      <c r="G2" s="119"/>
      <c r="H2" s="119"/>
      <c r="I2" s="119"/>
      <c r="J2" s="119"/>
      <c r="K2" s="119"/>
    </row>
    <row r="3" ht="20.25" customHeight="1" spans="1:11">
      <c r="A3" s="548" t="s">
        <v>1044</v>
      </c>
      <c r="B3" s="548"/>
      <c r="C3" s="548"/>
      <c r="D3" s="548"/>
      <c r="E3" s="548"/>
      <c r="F3" s="548"/>
      <c r="G3" s="548"/>
      <c r="H3" s="548"/>
      <c r="I3" s="548"/>
      <c r="J3" s="577" t="s">
        <v>48</v>
      </c>
      <c r="K3" s="545" t="e">
        <f>#REF!-#REF!</f>
        <v>#REF!</v>
      </c>
    </row>
    <row r="4" ht="36" spans="1:11">
      <c r="A4" s="549" t="s">
        <v>617</v>
      </c>
      <c r="B4" s="458" t="s">
        <v>122</v>
      </c>
      <c r="C4" s="458" t="s">
        <v>123</v>
      </c>
      <c r="D4" s="458" t="s">
        <v>50</v>
      </c>
      <c r="E4" s="459" t="s">
        <v>124</v>
      </c>
      <c r="F4" s="550" t="s">
        <v>166</v>
      </c>
      <c r="G4" s="458" t="s">
        <v>122</v>
      </c>
      <c r="H4" s="458" t="s">
        <v>123</v>
      </c>
      <c r="I4" s="458" t="s">
        <v>50</v>
      </c>
      <c r="J4" s="481" t="s">
        <v>124</v>
      </c>
      <c r="K4" s="547"/>
    </row>
    <row r="5" ht="20.1" customHeight="1" spans="1:11">
      <c r="A5" s="551" t="s">
        <v>126</v>
      </c>
      <c r="B5" s="552">
        <v>377317</v>
      </c>
      <c r="C5" s="553">
        <v>778250</v>
      </c>
      <c r="D5" s="553">
        <v>949927</v>
      </c>
      <c r="E5" s="554">
        <v>-19.1571442066536</v>
      </c>
      <c r="F5" s="555" t="s">
        <v>126</v>
      </c>
      <c r="G5" s="556">
        <v>377317</v>
      </c>
      <c r="H5" s="556">
        <v>778250</v>
      </c>
      <c r="I5" s="556">
        <v>949927</v>
      </c>
      <c r="J5" s="578">
        <v>-19.1571442066536</v>
      </c>
      <c r="K5" s="547"/>
    </row>
    <row r="6" ht="20.1" customHeight="1" spans="1:11">
      <c r="A6" s="557" t="s">
        <v>127</v>
      </c>
      <c r="B6" s="556">
        <v>0</v>
      </c>
      <c r="C6" s="556">
        <v>504</v>
      </c>
      <c r="D6" s="556">
        <v>925</v>
      </c>
      <c r="E6" s="558"/>
      <c r="F6" s="559" t="s">
        <v>128</v>
      </c>
      <c r="G6" s="556">
        <v>321845</v>
      </c>
      <c r="H6" s="556">
        <v>634567</v>
      </c>
      <c r="I6" s="556">
        <v>649043</v>
      </c>
      <c r="J6" s="578">
        <v>-21.7567991127399</v>
      </c>
      <c r="K6" s="547"/>
    </row>
    <row r="7" ht="20.1" customHeight="1" spans="1:11">
      <c r="A7" s="560" t="s">
        <v>1045</v>
      </c>
      <c r="B7" s="561"/>
      <c r="C7" s="561"/>
      <c r="D7" s="561"/>
      <c r="E7" s="562"/>
      <c r="F7" s="303" t="s">
        <v>1046</v>
      </c>
      <c r="G7" s="561">
        <v>0</v>
      </c>
      <c r="H7" s="561"/>
      <c r="I7" s="561"/>
      <c r="J7" s="579"/>
      <c r="K7" s="547"/>
    </row>
    <row r="8" ht="20.1" customHeight="1" spans="1:11">
      <c r="A8" s="302" t="s">
        <v>1047</v>
      </c>
      <c r="B8" s="561"/>
      <c r="C8" s="561"/>
      <c r="D8" s="561"/>
      <c r="E8" s="562"/>
      <c r="F8" s="303" t="s">
        <v>1048</v>
      </c>
      <c r="G8" s="561">
        <v>2185</v>
      </c>
      <c r="H8" s="561">
        <v>898</v>
      </c>
      <c r="I8" s="580">
        <v>518</v>
      </c>
      <c r="J8" s="579">
        <v>3.18725099601594</v>
      </c>
      <c r="K8" s="547"/>
    </row>
    <row r="9" ht="20.1" customHeight="1" spans="1:11">
      <c r="A9" s="302" t="s">
        <v>1049</v>
      </c>
      <c r="B9" s="561"/>
      <c r="C9" s="561"/>
      <c r="D9" s="561"/>
      <c r="E9" s="562"/>
      <c r="F9" s="303" t="s">
        <v>1050</v>
      </c>
      <c r="G9" s="561">
        <v>251785</v>
      </c>
      <c r="H9" s="561">
        <v>383976</v>
      </c>
      <c r="I9" s="580">
        <v>401974</v>
      </c>
      <c r="J9" s="579">
        <v>-34.4478998325215</v>
      </c>
      <c r="K9" s="547"/>
    </row>
    <row r="10" ht="20.1" customHeight="1" spans="1:11">
      <c r="A10" s="302" t="s">
        <v>1051</v>
      </c>
      <c r="B10" s="561"/>
      <c r="C10" s="561"/>
      <c r="D10" s="561"/>
      <c r="E10" s="562"/>
      <c r="F10" s="303" t="s">
        <v>1052</v>
      </c>
      <c r="G10" s="561">
        <v>16283</v>
      </c>
      <c r="H10" s="561">
        <v>18350</v>
      </c>
      <c r="I10" s="580">
        <v>17459</v>
      </c>
      <c r="J10" s="579">
        <v>539.52380952381</v>
      </c>
      <c r="K10" s="547"/>
    </row>
    <row r="11" ht="20.1" customHeight="1" spans="1:11">
      <c r="A11" s="302" t="s">
        <v>1053</v>
      </c>
      <c r="B11" s="469"/>
      <c r="C11" s="561"/>
      <c r="D11" s="561"/>
      <c r="E11" s="562"/>
      <c r="F11" s="303" t="s">
        <v>1054</v>
      </c>
      <c r="G11" s="469">
        <v>9241</v>
      </c>
      <c r="H11" s="561">
        <v>188992</v>
      </c>
      <c r="I11" s="580">
        <v>183744</v>
      </c>
      <c r="J11" s="579">
        <v>5.1570109824704</v>
      </c>
      <c r="K11" s="547"/>
    </row>
    <row r="12" ht="20.1" customHeight="1" spans="1:11">
      <c r="A12" s="302" t="s">
        <v>1055</v>
      </c>
      <c r="B12" s="469"/>
      <c r="C12" s="561"/>
      <c r="D12" s="561"/>
      <c r="E12" s="562"/>
      <c r="F12" s="303" t="s">
        <v>1056</v>
      </c>
      <c r="G12" s="469">
        <v>42349</v>
      </c>
      <c r="H12" s="561">
        <v>42349</v>
      </c>
      <c r="I12" s="580">
        <v>45346</v>
      </c>
      <c r="J12" s="579">
        <v>23.3367785453952</v>
      </c>
      <c r="K12" s="547"/>
    </row>
    <row r="13" ht="20.1" customHeight="1" spans="1:11">
      <c r="A13" s="302" t="s">
        <v>1057</v>
      </c>
      <c r="B13" s="469"/>
      <c r="C13" s="561">
        <v>91</v>
      </c>
      <c r="D13" s="561">
        <v>91</v>
      </c>
      <c r="E13" s="562"/>
      <c r="F13" s="303" t="s">
        <v>1058</v>
      </c>
      <c r="G13" s="469">
        <v>2</v>
      </c>
      <c r="H13" s="561">
        <v>2</v>
      </c>
      <c r="I13" s="580">
        <v>2</v>
      </c>
      <c r="J13" s="579">
        <v>-80</v>
      </c>
      <c r="K13" s="547"/>
    </row>
    <row r="14" ht="20.1" customHeight="1" spans="1:11">
      <c r="A14" s="302" t="s">
        <v>1059</v>
      </c>
      <c r="B14" s="469"/>
      <c r="C14" s="561"/>
      <c r="D14" s="561"/>
      <c r="E14" s="562"/>
      <c r="F14" s="303"/>
      <c r="G14" s="469"/>
      <c r="H14" s="561"/>
      <c r="I14" s="580"/>
      <c r="J14" s="579"/>
      <c r="K14" s="547"/>
    </row>
    <row r="15" ht="20.1" customHeight="1" spans="1:11">
      <c r="A15" s="302" t="s">
        <v>1060</v>
      </c>
      <c r="B15" s="469"/>
      <c r="C15" s="561"/>
      <c r="D15" s="561"/>
      <c r="E15" s="562"/>
      <c r="F15" s="303"/>
      <c r="G15" s="469"/>
      <c r="H15" s="561"/>
      <c r="I15" s="561"/>
      <c r="J15" s="579"/>
      <c r="K15" s="547"/>
    </row>
    <row r="16" ht="20.1" customHeight="1" spans="1:11">
      <c r="A16" s="302" t="s">
        <v>1061</v>
      </c>
      <c r="B16" s="469"/>
      <c r="C16" s="561"/>
      <c r="D16" s="561"/>
      <c r="E16" s="562"/>
      <c r="F16" s="303"/>
      <c r="G16" s="469"/>
      <c r="H16" s="561"/>
      <c r="I16" s="561"/>
      <c r="J16" s="579"/>
      <c r="K16" s="547"/>
    </row>
    <row r="17" ht="20.1" customHeight="1" spans="1:11">
      <c r="A17" s="509" t="s">
        <v>1062</v>
      </c>
      <c r="B17" s="469"/>
      <c r="C17" s="561">
        <v>413</v>
      </c>
      <c r="D17" s="561">
        <v>834</v>
      </c>
      <c r="E17" s="562"/>
      <c r="F17" s="303"/>
      <c r="G17" s="469"/>
      <c r="H17" s="561"/>
      <c r="I17" s="561"/>
      <c r="J17" s="579"/>
      <c r="K17" s="547"/>
    </row>
    <row r="18" ht="20.1" customHeight="1" spans="1:11">
      <c r="A18" s="509" t="s">
        <v>1063</v>
      </c>
      <c r="B18" s="469"/>
      <c r="C18" s="561"/>
      <c r="D18" s="561"/>
      <c r="E18" s="562"/>
      <c r="F18" s="303"/>
      <c r="G18" s="469"/>
      <c r="H18" s="561"/>
      <c r="I18" s="561"/>
      <c r="J18" s="579"/>
      <c r="K18" s="547"/>
    </row>
    <row r="19" ht="20.1" customHeight="1" spans="1:11">
      <c r="A19" s="509" t="s">
        <v>1064</v>
      </c>
      <c r="B19" s="563"/>
      <c r="C19" s="563"/>
      <c r="D19" s="563"/>
      <c r="E19" s="562"/>
      <c r="F19" s="303"/>
      <c r="G19" s="563"/>
      <c r="H19" s="563"/>
      <c r="I19" s="563"/>
      <c r="J19" s="579"/>
      <c r="K19" s="547"/>
    </row>
    <row r="20" ht="20.1" customHeight="1" spans="1:11">
      <c r="A20" s="557" t="s">
        <v>140</v>
      </c>
      <c r="B20" s="553">
        <v>377317</v>
      </c>
      <c r="C20" s="552">
        <v>777746</v>
      </c>
      <c r="D20" s="553">
        <v>949002</v>
      </c>
      <c r="E20" s="554">
        <v>-19.1444150975547</v>
      </c>
      <c r="F20" s="559" t="s">
        <v>141</v>
      </c>
      <c r="G20" s="553">
        <v>55472</v>
      </c>
      <c r="H20" s="553">
        <v>143683</v>
      </c>
      <c r="I20" s="553">
        <v>300884</v>
      </c>
      <c r="J20" s="578">
        <v>-12.915727231418</v>
      </c>
      <c r="K20" s="547"/>
    </row>
    <row r="21" ht="20.1" customHeight="1" spans="1:11">
      <c r="A21" s="509" t="s">
        <v>142</v>
      </c>
      <c r="B21" s="564">
        <v>342108</v>
      </c>
      <c r="C21" s="565">
        <v>562537</v>
      </c>
      <c r="D21" s="565">
        <v>733751</v>
      </c>
      <c r="E21" s="566">
        <v>-6.67583266665734</v>
      </c>
      <c r="F21" s="567" t="s">
        <v>1065</v>
      </c>
      <c r="G21" s="564">
        <v>1</v>
      </c>
      <c r="H21" s="565">
        <v>1</v>
      </c>
      <c r="I21" s="565">
        <v>191</v>
      </c>
      <c r="J21" s="579">
        <v>-45.5840455840456</v>
      </c>
      <c r="K21" s="547"/>
    </row>
    <row r="22" ht="20.1" customHeight="1" spans="1:11">
      <c r="A22" s="509" t="s">
        <v>160</v>
      </c>
      <c r="B22" s="565"/>
      <c r="C22" s="565"/>
      <c r="D22" s="565">
        <v>42</v>
      </c>
      <c r="E22" s="566"/>
      <c r="F22" s="568" t="s">
        <v>1074</v>
      </c>
      <c r="G22" s="569"/>
      <c r="H22" s="565">
        <v>13790</v>
      </c>
      <c r="I22" s="565">
        <v>16525</v>
      </c>
      <c r="J22" s="579"/>
      <c r="K22" s="547"/>
    </row>
    <row r="23" ht="20.1" customHeight="1" spans="1:16">
      <c r="A23" s="570" t="s">
        <v>1075</v>
      </c>
      <c r="B23" s="565">
        <v>800</v>
      </c>
      <c r="C23" s="565">
        <v>180800</v>
      </c>
      <c r="D23" s="565">
        <v>180800</v>
      </c>
      <c r="E23" s="566">
        <v>-45.7057057057057</v>
      </c>
      <c r="F23" s="511" t="s">
        <v>1076</v>
      </c>
      <c r="G23" s="565">
        <v>54671</v>
      </c>
      <c r="H23" s="565">
        <v>129092</v>
      </c>
      <c r="I23" s="565">
        <v>134607</v>
      </c>
      <c r="J23" s="579">
        <v>1.33246008265769</v>
      </c>
      <c r="K23" s="547"/>
      <c r="P23" s="545"/>
    </row>
    <row r="24" ht="20.1" customHeight="1" spans="1:11">
      <c r="A24" s="570" t="s">
        <v>150</v>
      </c>
      <c r="B24" s="565"/>
      <c r="C24" s="565">
        <v>180000</v>
      </c>
      <c r="D24" s="565">
        <v>180000</v>
      </c>
      <c r="E24" s="566">
        <v>10.4294478527607</v>
      </c>
      <c r="F24" s="571" t="s">
        <v>1077</v>
      </c>
      <c r="G24" s="565">
        <v>800</v>
      </c>
      <c r="H24" s="565">
        <v>800</v>
      </c>
      <c r="I24" s="565">
        <v>800</v>
      </c>
      <c r="J24" s="579">
        <v>-99.5092024539877</v>
      </c>
      <c r="K24" s="547"/>
    </row>
    <row r="25" ht="20.1" customHeight="1" spans="1:11">
      <c r="A25" s="570" t="s">
        <v>152</v>
      </c>
      <c r="B25" s="564">
        <v>800</v>
      </c>
      <c r="C25" s="565">
        <v>800</v>
      </c>
      <c r="D25" s="565">
        <v>800</v>
      </c>
      <c r="E25" s="566">
        <v>-99.5294117647059</v>
      </c>
      <c r="F25" s="571" t="s">
        <v>1068</v>
      </c>
      <c r="G25" s="565">
        <v>800</v>
      </c>
      <c r="H25" s="565">
        <v>800</v>
      </c>
      <c r="I25" s="565">
        <v>800</v>
      </c>
      <c r="J25" s="579">
        <v>-99.5092024539877</v>
      </c>
      <c r="K25" s="547"/>
    </row>
    <row r="26" ht="20.1" customHeight="1" spans="1:11">
      <c r="A26" s="509" t="s">
        <v>1078</v>
      </c>
      <c r="B26" s="565">
        <v>34409</v>
      </c>
      <c r="C26" s="565">
        <v>34409</v>
      </c>
      <c r="D26" s="565">
        <v>34409</v>
      </c>
      <c r="E26" s="566">
        <v>-36.8143672989698</v>
      </c>
      <c r="F26" s="511" t="s">
        <v>153</v>
      </c>
      <c r="G26" s="565"/>
      <c r="H26" s="565"/>
      <c r="I26" s="565">
        <v>148761</v>
      </c>
      <c r="J26" s="579">
        <v>332.331657415211</v>
      </c>
      <c r="K26" s="547"/>
    </row>
    <row r="27" ht="20.1" customHeight="1" spans="1:11">
      <c r="A27" s="572" t="s">
        <v>1079</v>
      </c>
      <c r="B27" s="573"/>
      <c r="C27" s="573"/>
      <c r="D27" s="574">
        <v>0</v>
      </c>
      <c r="E27" s="575"/>
      <c r="F27" s="573"/>
      <c r="G27" s="573"/>
      <c r="H27" s="573"/>
      <c r="I27" s="574"/>
      <c r="J27" s="581"/>
      <c r="K27" s="547"/>
    </row>
    <row r="28" ht="37.5" customHeight="1" spans="1:11">
      <c r="A28" s="576" t="s">
        <v>1071</v>
      </c>
      <c r="B28" s="576"/>
      <c r="C28" s="576"/>
      <c r="D28" s="576"/>
      <c r="E28" s="576"/>
      <c r="F28" s="576"/>
      <c r="G28" s="576"/>
      <c r="H28" s="576"/>
      <c r="I28" s="576"/>
      <c r="J28" s="576"/>
      <c r="K28" s="576"/>
    </row>
    <row r="29" ht="20.1" customHeight="1" spans="7:11">
      <c r="G29" s="547"/>
      <c r="K29" s="547"/>
    </row>
    <row r="30" ht="20.1" customHeight="1" spans="7:11">
      <c r="G30" s="547"/>
      <c r="K30" s="547"/>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544" customFormat="1" ht="20.1" customHeight="1" spans="2:11">
      <c r="B50" s="545"/>
      <c r="C50" s="545"/>
      <c r="D50" s="545"/>
      <c r="E50" s="545"/>
      <c r="F50" s="545"/>
      <c r="G50" s="545"/>
      <c r="H50" s="546"/>
      <c r="I50" s="545"/>
      <c r="J50" s="545"/>
      <c r="K50" s="545"/>
    </row>
    <row r="51" s="544" customFormat="1" ht="20.1" customHeight="1" spans="2:11">
      <c r="B51" s="545"/>
      <c r="C51" s="545"/>
      <c r="D51" s="545"/>
      <c r="E51" s="545"/>
      <c r="F51" s="545"/>
      <c r="G51" s="545"/>
      <c r="H51" s="546"/>
      <c r="I51" s="545"/>
      <c r="J51" s="545"/>
      <c r="K51" s="545"/>
    </row>
    <row r="52" s="544" customFormat="1" ht="20.1" customHeight="1" spans="2:11">
      <c r="B52" s="545"/>
      <c r="C52" s="545"/>
      <c r="D52" s="545"/>
      <c r="E52" s="545"/>
      <c r="F52" s="545"/>
      <c r="G52" s="545"/>
      <c r="H52" s="546"/>
      <c r="I52" s="545"/>
      <c r="J52" s="545"/>
      <c r="K52" s="545"/>
    </row>
    <row r="53" s="544" customFormat="1" ht="20.1" customHeight="1" spans="2:11">
      <c r="B53" s="545"/>
      <c r="C53" s="545"/>
      <c r="D53" s="545"/>
      <c r="E53" s="545"/>
      <c r="F53" s="545"/>
      <c r="G53" s="545"/>
      <c r="H53" s="546"/>
      <c r="I53" s="545"/>
      <c r="J53" s="545"/>
      <c r="K53" s="545"/>
    </row>
    <row r="54" s="544" customFormat="1" ht="20.1" customHeight="1" spans="2:11">
      <c r="B54" s="545"/>
      <c r="C54" s="545"/>
      <c r="D54" s="545"/>
      <c r="E54" s="545"/>
      <c r="F54" s="545"/>
      <c r="G54" s="545"/>
      <c r="H54" s="546"/>
      <c r="I54" s="545"/>
      <c r="J54" s="545"/>
      <c r="K54" s="545"/>
    </row>
    <row r="55" s="544" customFormat="1" ht="20.1" customHeight="1" spans="2:11">
      <c r="B55" s="545"/>
      <c r="C55" s="545"/>
      <c r="D55" s="545"/>
      <c r="E55" s="545"/>
      <c r="F55" s="545"/>
      <c r="G55" s="545"/>
      <c r="H55" s="546"/>
      <c r="I55" s="545"/>
      <c r="J55" s="545"/>
      <c r="K55" s="545"/>
    </row>
    <row r="56" s="544" customFormat="1" ht="20.1" customHeight="1" spans="2:11">
      <c r="B56" s="545"/>
      <c r="C56" s="545"/>
      <c r="D56" s="545"/>
      <c r="E56" s="545"/>
      <c r="F56" s="545"/>
      <c r="G56" s="545"/>
      <c r="H56" s="546"/>
      <c r="I56" s="545"/>
      <c r="J56" s="545"/>
      <c r="K56" s="545"/>
    </row>
  </sheetData>
  <mergeCells count="4">
    <mergeCell ref="A1:H1"/>
    <mergeCell ref="A2:J2"/>
    <mergeCell ref="A3:H3"/>
    <mergeCell ref="A28:K28"/>
  </mergeCells>
  <printOptions horizontalCentered="1"/>
  <pageMargins left="0.15748031496063" right="0.15748031496063" top="0.511811023622047" bottom="0.31496062992126" header="0.31496062992126" footer="0.31496062992126"/>
  <pageSetup paperSize="9" scale="75" firstPageNumber="28" fitToHeight="0" orientation="landscape" blackAndWhite="1" useFirstPageNumber="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FF00"/>
  </sheetPr>
  <dimension ref="A1:B47"/>
  <sheetViews>
    <sheetView topLeftCell="A13" workbookViewId="0">
      <selection activeCell="C17" sqref="C17"/>
    </sheetView>
  </sheetViews>
  <sheetFormatPr defaultColWidth="9" defaultRowHeight="14.25" outlineLevelCol="1"/>
  <cols>
    <col min="1" max="1" width="46.625" style="533" customWidth="1"/>
    <col min="2" max="2" width="29.75" style="533" customWidth="1"/>
    <col min="3" max="3" width="11.625" style="534" customWidth="1"/>
    <col min="4" max="16384" width="9" style="534"/>
  </cols>
  <sheetData>
    <row r="1" ht="18.75" spans="1:2">
      <c r="A1" s="535" t="s">
        <v>1080</v>
      </c>
      <c r="B1" s="535"/>
    </row>
    <row r="2" ht="24" spans="1:2">
      <c r="A2" s="536" t="s">
        <v>1081</v>
      </c>
      <c r="B2" s="536"/>
    </row>
    <row r="3" spans="1:2">
      <c r="A3" s="537" t="s">
        <v>165</v>
      </c>
      <c r="B3" s="537"/>
    </row>
    <row r="4" spans="1:2">
      <c r="A4" s="264"/>
      <c r="B4" s="265" t="s">
        <v>48</v>
      </c>
    </row>
    <row r="5" ht="13.5" spans="1:2">
      <c r="A5" s="538" t="s">
        <v>166</v>
      </c>
      <c r="B5" s="539" t="s">
        <v>50</v>
      </c>
    </row>
    <row r="6" ht="13.5" spans="1:2">
      <c r="A6" s="540" t="s">
        <v>128</v>
      </c>
      <c r="B6" s="541">
        <v>649043</v>
      </c>
    </row>
    <row r="7" ht="13.5" spans="1:2">
      <c r="A7" s="542" t="s">
        <v>97</v>
      </c>
      <c r="B7" s="541">
        <v>518</v>
      </c>
    </row>
    <row r="8" ht="13.5" spans="1:2">
      <c r="A8" s="542" t="s">
        <v>1082</v>
      </c>
      <c r="B8" s="541">
        <v>498</v>
      </c>
    </row>
    <row r="9" ht="13.5" spans="1:2">
      <c r="A9" s="543" t="s">
        <v>1083</v>
      </c>
      <c r="B9" s="541">
        <v>313</v>
      </c>
    </row>
    <row r="10" ht="13.5" spans="1:2">
      <c r="A10" s="543" t="s">
        <v>1084</v>
      </c>
      <c r="B10" s="541">
        <v>185</v>
      </c>
    </row>
    <row r="11" ht="13.5" spans="1:2">
      <c r="A11" s="542" t="s">
        <v>1085</v>
      </c>
      <c r="B11" s="541">
        <v>20</v>
      </c>
    </row>
    <row r="12" ht="13.5" spans="1:2">
      <c r="A12" s="543" t="s">
        <v>1084</v>
      </c>
      <c r="B12" s="541">
        <v>20</v>
      </c>
    </row>
    <row r="13" ht="13.5" spans="1:2">
      <c r="A13" s="542" t="s">
        <v>100</v>
      </c>
      <c r="B13" s="541">
        <v>401974</v>
      </c>
    </row>
    <row r="14" ht="13.5" spans="1:2">
      <c r="A14" s="542" t="s">
        <v>1086</v>
      </c>
      <c r="B14" s="541">
        <v>401407</v>
      </c>
    </row>
    <row r="15" ht="13.5" spans="1:2">
      <c r="A15" s="543" t="s">
        <v>1087</v>
      </c>
      <c r="B15" s="541">
        <v>306232</v>
      </c>
    </row>
    <row r="16" ht="13.5" spans="1:2">
      <c r="A16" s="543" t="s">
        <v>1088</v>
      </c>
      <c r="B16" s="541">
        <v>40865</v>
      </c>
    </row>
    <row r="17" ht="13.5" spans="1:2">
      <c r="A17" s="543" t="s">
        <v>1089</v>
      </c>
      <c r="B17" s="541">
        <v>15644</v>
      </c>
    </row>
    <row r="18" ht="13.5" spans="1:2">
      <c r="A18" s="543" t="s">
        <v>1090</v>
      </c>
      <c r="B18" s="541">
        <v>204</v>
      </c>
    </row>
    <row r="19" ht="13.5" spans="1:2">
      <c r="A19" s="543" t="s">
        <v>1091</v>
      </c>
      <c r="B19" s="541">
        <v>38462</v>
      </c>
    </row>
    <row r="20" ht="13.5" spans="1:2">
      <c r="A20" s="542" t="s">
        <v>1092</v>
      </c>
      <c r="B20" s="541">
        <v>567</v>
      </c>
    </row>
    <row r="21" ht="13.5" spans="1:2">
      <c r="A21" s="543" t="s">
        <v>1093</v>
      </c>
      <c r="B21" s="541">
        <v>544</v>
      </c>
    </row>
    <row r="22" ht="13.5" spans="1:2">
      <c r="A22" s="543" t="s">
        <v>1094</v>
      </c>
      <c r="B22" s="541">
        <v>23</v>
      </c>
    </row>
    <row r="23" ht="13.5" spans="1:2">
      <c r="A23" s="542" t="s">
        <v>101</v>
      </c>
      <c r="B23" s="541">
        <v>17459</v>
      </c>
    </row>
    <row r="24" ht="13.5" spans="1:2">
      <c r="A24" s="542" t="s">
        <v>1095</v>
      </c>
      <c r="B24" s="541">
        <v>88</v>
      </c>
    </row>
    <row r="25" ht="13.5" spans="1:2">
      <c r="A25" s="543" t="s">
        <v>1096</v>
      </c>
      <c r="B25" s="541">
        <v>78</v>
      </c>
    </row>
    <row r="26" ht="13.5" spans="1:2">
      <c r="A26" s="543" t="s">
        <v>1097</v>
      </c>
      <c r="B26" s="541">
        <v>10</v>
      </c>
    </row>
    <row r="27" ht="13.5" spans="1:2">
      <c r="A27" s="542" t="s">
        <v>1098</v>
      </c>
      <c r="B27" s="541">
        <v>17371</v>
      </c>
    </row>
    <row r="28" ht="13.5" spans="1:2">
      <c r="A28" s="543" t="s">
        <v>1099</v>
      </c>
      <c r="B28" s="541">
        <v>17371</v>
      </c>
    </row>
    <row r="29" ht="13.5" spans="1:2">
      <c r="A29" s="542" t="s">
        <v>111</v>
      </c>
      <c r="B29" s="541">
        <v>183744</v>
      </c>
    </row>
    <row r="30" ht="13.5" spans="1:2">
      <c r="A30" s="542" t="s">
        <v>1100</v>
      </c>
      <c r="B30" s="541">
        <v>180000</v>
      </c>
    </row>
    <row r="31" ht="13.5" spans="1:2">
      <c r="A31" s="543" t="s">
        <v>1101</v>
      </c>
      <c r="B31" s="541">
        <v>180000</v>
      </c>
    </row>
    <row r="32" ht="13.5" spans="1:2">
      <c r="A32" s="542" t="s">
        <v>1102</v>
      </c>
      <c r="B32" s="541">
        <v>3744</v>
      </c>
    </row>
    <row r="33" ht="13.5" spans="1:2">
      <c r="A33" s="543" t="s">
        <v>1103</v>
      </c>
      <c r="B33" s="541">
        <v>2205</v>
      </c>
    </row>
    <row r="34" ht="13.5" spans="1:2">
      <c r="A34" s="543" t="s">
        <v>1104</v>
      </c>
      <c r="B34" s="541">
        <v>1185</v>
      </c>
    </row>
    <row r="35" ht="13.5" spans="1:2">
      <c r="A35" s="543" t="s">
        <v>1105</v>
      </c>
      <c r="B35" s="541">
        <v>132</v>
      </c>
    </row>
    <row r="36" ht="13.5" spans="1:2">
      <c r="A36" s="543" t="s">
        <v>1106</v>
      </c>
      <c r="B36" s="541">
        <v>121</v>
      </c>
    </row>
    <row r="37" ht="13.5" spans="1:2">
      <c r="A37" s="543" t="s">
        <v>1107</v>
      </c>
      <c r="B37" s="541">
        <v>65</v>
      </c>
    </row>
    <row r="38" ht="13.5" spans="1:2">
      <c r="A38" s="543" t="s">
        <v>1108</v>
      </c>
      <c r="B38" s="541">
        <v>36</v>
      </c>
    </row>
    <row r="39" ht="13.5" spans="1:2">
      <c r="A39" s="542" t="s">
        <v>112</v>
      </c>
      <c r="B39" s="541">
        <v>45346</v>
      </c>
    </row>
    <row r="40" ht="13.5" spans="1:2">
      <c r="A40" s="543" t="s">
        <v>1109</v>
      </c>
      <c r="B40" s="541">
        <v>45346</v>
      </c>
    </row>
    <row r="41" ht="13.5" spans="1:2">
      <c r="A41" s="543" t="s">
        <v>1110</v>
      </c>
      <c r="B41" s="541">
        <v>21801</v>
      </c>
    </row>
    <row r="42" ht="13.5" spans="1:2">
      <c r="A42" s="543" t="s">
        <v>1111</v>
      </c>
      <c r="B42" s="541">
        <v>6486</v>
      </c>
    </row>
    <row r="43" ht="13.5" spans="1:2">
      <c r="A43" s="543" t="s">
        <v>1112</v>
      </c>
      <c r="B43" s="541">
        <v>17059</v>
      </c>
    </row>
    <row r="44" ht="13.5" spans="1:2">
      <c r="A44" s="542" t="s">
        <v>113</v>
      </c>
      <c r="B44" s="541">
        <v>2</v>
      </c>
    </row>
    <row r="45" ht="13.5" spans="1:2">
      <c r="A45" s="543" t="s">
        <v>1113</v>
      </c>
      <c r="B45" s="541">
        <v>2</v>
      </c>
    </row>
    <row r="46" ht="13.5" spans="1:2">
      <c r="A46" s="543" t="s">
        <v>1114</v>
      </c>
      <c r="B46" s="541">
        <v>1</v>
      </c>
    </row>
    <row r="47" ht="13.5" spans="1:2">
      <c r="A47" s="543" t="s">
        <v>1115</v>
      </c>
      <c r="B47" s="541">
        <v>1</v>
      </c>
    </row>
  </sheetData>
  <mergeCells count="3">
    <mergeCell ref="A1:B1"/>
    <mergeCell ref="A2:B2"/>
    <mergeCell ref="A3:B3"/>
  </mergeCells>
  <pageMargins left="0.708661417322835" right="0.708661417322835" top="0.748031496062992" bottom="0.748031496062992" header="0.31496062992126" footer="0.31496062992126"/>
  <pageSetup paperSize="9" firstPageNumber="29" orientation="portrait" useFirstPageNumber="1"/>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FF00"/>
  </sheetPr>
  <dimension ref="A1:B136"/>
  <sheetViews>
    <sheetView showZeros="0" topLeftCell="A103" workbookViewId="0">
      <selection activeCell="A88" sqref="A88"/>
    </sheetView>
  </sheetViews>
  <sheetFormatPr defaultColWidth="9" defaultRowHeight="20.1" customHeight="1" outlineLevelCol="1"/>
  <cols>
    <col min="1" max="1" width="62.75" style="186" customWidth="1"/>
    <col min="2" max="2" width="13.25" style="189" customWidth="1"/>
    <col min="3" max="5" width="9" style="190"/>
    <col min="6" max="6" width="27.75" style="190" customWidth="1"/>
    <col min="7" max="16384" width="9" style="190"/>
  </cols>
  <sheetData>
    <row r="1" customHeight="1" spans="1:2">
      <c r="A1" s="106" t="s">
        <v>1116</v>
      </c>
      <c r="B1" s="106"/>
    </row>
    <row r="2" ht="29.25" customHeight="1" spans="1:2">
      <c r="A2" s="191" t="s">
        <v>1117</v>
      </c>
      <c r="B2" s="191"/>
    </row>
    <row r="3" ht="20.25" customHeight="1" spans="1:2">
      <c r="A3" s="222" t="s">
        <v>699</v>
      </c>
      <c r="B3" s="222"/>
    </row>
    <row r="4" customHeight="1" spans="1:2">
      <c r="A4" s="190"/>
      <c r="B4" s="525" t="s">
        <v>48</v>
      </c>
    </row>
    <row r="5" ht="24" customHeight="1" spans="1:2">
      <c r="A5" s="526" t="s">
        <v>683</v>
      </c>
      <c r="B5" s="527" t="s">
        <v>50</v>
      </c>
    </row>
    <row r="6" ht="24" customHeight="1" spans="1:2">
      <c r="A6" s="528" t="s">
        <v>685</v>
      </c>
      <c r="B6" s="529">
        <f>SUM(B7,B31,B20,B40,B48,B64,B80,B88,B93,B111,B119)</f>
        <v>16525</v>
      </c>
    </row>
    <row r="7" s="524" customFormat="1" ht="24" customHeight="1" spans="1:2">
      <c r="A7" s="530" t="s">
        <v>686</v>
      </c>
      <c r="B7" s="529">
        <f>SUM(B8:B19)</f>
        <v>1115</v>
      </c>
    </row>
    <row r="8" ht="24" customHeight="1" spans="1:2">
      <c r="A8" s="531" t="s">
        <v>1118</v>
      </c>
      <c r="B8" s="529">
        <v>87</v>
      </c>
    </row>
    <row r="9" ht="21" customHeight="1" spans="1:2">
      <c r="A9" s="532" t="s">
        <v>1119</v>
      </c>
      <c r="B9" s="529">
        <v>88</v>
      </c>
    </row>
    <row r="10" ht="21" customHeight="1" spans="1:2">
      <c r="A10" s="532" t="s">
        <v>1120</v>
      </c>
      <c r="B10" s="529">
        <v>30</v>
      </c>
    </row>
    <row r="11" ht="21" customHeight="1" spans="1:2">
      <c r="A11" s="532" t="s">
        <v>1121</v>
      </c>
      <c r="B11" s="529">
        <v>10</v>
      </c>
    </row>
    <row r="12" ht="21" customHeight="1" spans="1:2">
      <c r="A12" s="532" t="s">
        <v>1122</v>
      </c>
      <c r="B12" s="529">
        <v>6</v>
      </c>
    </row>
    <row r="13" ht="21" customHeight="1" spans="1:2">
      <c r="A13" s="532" t="s">
        <v>1118</v>
      </c>
      <c r="B13" s="529">
        <v>30</v>
      </c>
    </row>
    <row r="14" ht="21" customHeight="1" spans="1:2">
      <c r="A14" s="532" t="s">
        <v>1123</v>
      </c>
      <c r="B14" s="529">
        <v>187</v>
      </c>
    </row>
    <row r="15" ht="21" customHeight="1" spans="1:2">
      <c r="A15" s="532" t="s">
        <v>1124</v>
      </c>
      <c r="B15" s="529">
        <v>100</v>
      </c>
    </row>
    <row r="16" ht="21" customHeight="1" spans="1:2">
      <c r="A16" s="532" t="s">
        <v>1125</v>
      </c>
      <c r="B16" s="529">
        <v>248</v>
      </c>
    </row>
    <row r="17" ht="21" customHeight="1" spans="1:2">
      <c r="A17" s="531" t="s">
        <v>1126</v>
      </c>
      <c r="B17" s="529">
        <v>250</v>
      </c>
    </row>
    <row r="18" customHeight="1" spans="1:2">
      <c r="A18" s="531" t="s">
        <v>1127</v>
      </c>
      <c r="B18" s="529">
        <v>20</v>
      </c>
    </row>
    <row r="19" customHeight="1" spans="1:2">
      <c r="A19" s="531" t="s">
        <v>1128</v>
      </c>
      <c r="B19" s="529">
        <v>59</v>
      </c>
    </row>
    <row r="20" customHeight="1" spans="1:2">
      <c r="A20" s="530" t="s">
        <v>687</v>
      </c>
      <c r="B20" s="529">
        <f>SUM(B21:B30)</f>
        <v>474</v>
      </c>
    </row>
    <row r="21" customHeight="1" spans="1:2">
      <c r="A21" s="531" t="s">
        <v>1129</v>
      </c>
      <c r="B21" s="529">
        <v>5</v>
      </c>
    </row>
    <row r="22" customHeight="1" spans="1:2">
      <c r="A22" s="531" t="s">
        <v>786</v>
      </c>
      <c r="B22" s="529">
        <v>70</v>
      </c>
    </row>
    <row r="23" customHeight="1" spans="1:2">
      <c r="A23" s="531" t="s">
        <v>1130</v>
      </c>
      <c r="B23" s="529">
        <v>14</v>
      </c>
    </row>
    <row r="24" customHeight="1" spans="1:2">
      <c r="A24" s="531" t="s">
        <v>764</v>
      </c>
      <c r="B24" s="529">
        <v>3</v>
      </c>
    </row>
    <row r="25" customHeight="1" spans="1:2">
      <c r="A25" s="531" t="s">
        <v>1131</v>
      </c>
      <c r="B25" s="529">
        <v>2</v>
      </c>
    </row>
    <row r="26" customHeight="1" spans="1:2">
      <c r="A26" s="531" t="s">
        <v>1122</v>
      </c>
      <c r="B26" s="529">
        <v>61</v>
      </c>
    </row>
    <row r="27" customHeight="1" spans="1:2">
      <c r="A27" s="531" t="s">
        <v>780</v>
      </c>
      <c r="B27" s="529">
        <v>8</v>
      </c>
    </row>
    <row r="28" customHeight="1" spans="1:2">
      <c r="A28" s="531" t="s">
        <v>1132</v>
      </c>
      <c r="B28" s="529">
        <v>10</v>
      </c>
    </row>
    <row r="29" customHeight="1" spans="1:2">
      <c r="A29" s="531" t="s">
        <v>1133</v>
      </c>
      <c r="B29" s="529">
        <v>16</v>
      </c>
    </row>
    <row r="30" customHeight="1" spans="1:2">
      <c r="A30" s="531" t="s">
        <v>1134</v>
      </c>
      <c r="B30" s="529">
        <v>285</v>
      </c>
    </row>
    <row r="31" customHeight="1" spans="1:2">
      <c r="A31" s="530" t="s">
        <v>688</v>
      </c>
      <c r="B31" s="529">
        <f>SUM(B32:B39)</f>
        <v>278</v>
      </c>
    </row>
    <row r="32" customHeight="1" spans="1:2">
      <c r="A32" s="531" t="s">
        <v>1135</v>
      </c>
      <c r="B32" s="529">
        <v>31</v>
      </c>
    </row>
    <row r="33" customHeight="1" spans="1:2">
      <c r="A33" s="531" t="s">
        <v>1136</v>
      </c>
      <c r="B33" s="529">
        <v>7</v>
      </c>
    </row>
    <row r="34" customHeight="1" spans="1:2">
      <c r="A34" s="531" t="s">
        <v>1137</v>
      </c>
      <c r="B34" s="529">
        <v>5</v>
      </c>
    </row>
    <row r="35" customHeight="1" spans="1:2">
      <c r="A35" s="531" t="s">
        <v>1122</v>
      </c>
      <c r="B35" s="529">
        <v>16</v>
      </c>
    </row>
    <row r="36" customHeight="1" spans="1:2">
      <c r="A36" s="531" t="s">
        <v>1138</v>
      </c>
      <c r="B36" s="529">
        <v>96</v>
      </c>
    </row>
    <row r="37" customHeight="1" spans="1:2">
      <c r="A37" s="531" t="s">
        <v>1139</v>
      </c>
      <c r="B37" s="529">
        <v>92</v>
      </c>
    </row>
    <row r="38" customHeight="1" spans="1:2">
      <c r="A38" s="531" t="s">
        <v>1140</v>
      </c>
      <c r="B38" s="529">
        <v>20</v>
      </c>
    </row>
    <row r="39" customHeight="1" spans="1:2">
      <c r="A39" s="531" t="s">
        <v>1141</v>
      </c>
      <c r="B39" s="529">
        <v>11</v>
      </c>
    </row>
    <row r="40" customHeight="1" spans="1:2">
      <c r="A40" s="530" t="s">
        <v>689</v>
      </c>
      <c r="B40" s="529">
        <f>SUM(B41:B47)</f>
        <v>125</v>
      </c>
    </row>
    <row r="41" customHeight="1" spans="1:2">
      <c r="A41" s="531" t="s">
        <v>1129</v>
      </c>
      <c r="B41" s="529">
        <v>3</v>
      </c>
    </row>
    <row r="42" customHeight="1" spans="1:2">
      <c r="A42" s="531" t="s">
        <v>1142</v>
      </c>
      <c r="B42" s="529">
        <v>47</v>
      </c>
    </row>
    <row r="43" customHeight="1" spans="1:2">
      <c r="A43" s="531" t="s">
        <v>786</v>
      </c>
      <c r="B43" s="529">
        <v>18</v>
      </c>
    </row>
    <row r="44" customHeight="1" spans="1:2">
      <c r="A44" s="531" t="s">
        <v>764</v>
      </c>
      <c r="B44" s="529">
        <v>3</v>
      </c>
    </row>
    <row r="45" customHeight="1" spans="1:2">
      <c r="A45" s="531" t="s">
        <v>1122</v>
      </c>
      <c r="B45" s="529">
        <v>13</v>
      </c>
    </row>
    <row r="46" customHeight="1" spans="1:2">
      <c r="A46" s="531" t="s">
        <v>1142</v>
      </c>
      <c r="B46" s="529">
        <v>31</v>
      </c>
    </row>
    <row r="47" customHeight="1" spans="1:2">
      <c r="A47" s="531" t="s">
        <v>1143</v>
      </c>
      <c r="B47" s="529">
        <v>10</v>
      </c>
    </row>
    <row r="48" customHeight="1" spans="1:2">
      <c r="A48" s="530" t="s">
        <v>690</v>
      </c>
      <c r="B48" s="529">
        <f>SUM(B49:B63)</f>
        <v>949</v>
      </c>
    </row>
    <row r="49" customHeight="1" spans="1:2">
      <c r="A49" s="531" t="s">
        <v>1144</v>
      </c>
      <c r="B49" s="529">
        <v>72</v>
      </c>
    </row>
    <row r="50" customHeight="1" spans="1:2">
      <c r="A50" s="531" t="s">
        <v>1129</v>
      </c>
      <c r="B50" s="529">
        <v>2</v>
      </c>
    </row>
    <row r="51" customHeight="1" spans="1:2">
      <c r="A51" s="531" t="s">
        <v>1145</v>
      </c>
      <c r="B51" s="529">
        <v>15</v>
      </c>
    </row>
    <row r="52" customHeight="1" spans="1:2">
      <c r="A52" s="531" t="s">
        <v>1146</v>
      </c>
      <c r="B52" s="529">
        <v>31</v>
      </c>
    </row>
    <row r="53" customHeight="1" spans="1:2">
      <c r="A53" s="531" t="s">
        <v>888</v>
      </c>
      <c r="B53" s="529">
        <v>430</v>
      </c>
    </row>
    <row r="54" customHeight="1" spans="1:2">
      <c r="A54" s="531" t="s">
        <v>888</v>
      </c>
      <c r="B54" s="529">
        <v>30</v>
      </c>
    </row>
    <row r="55" customHeight="1" spans="1:2">
      <c r="A55" s="531" t="s">
        <v>764</v>
      </c>
      <c r="B55" s="529">
        <v>3</v>
      </c>
    </row>
    <row r="56" customHeight="1" spans="1:2">
      <c r="A56" s="531" t="s">
        <v>1147</v>
      </c>
      <c r="B56" s="529">
        <v>5</v>
      </c>
    </row>
    <row r="57" customHeight="1" spans="1:2">
      <c r="A57" s="531" t="s">
        <v>1122</v>
      </c>
      <c r="B57" s="529">
        <v>8</v>
      </c>
    </row>
    <row r="58" customHeight="1" spans="1:2">
      <c r="A58" s="531" t="s">
        <v>1148</v>
      </c>
      <c r="B58" s="529">
        <v>109</v>
      </c>
    </row>
    <row r="59" customHeight="1" spans="1:2">
      <c r="A59" s="531" t="s">
        <v>1144</v>
      </c>
      <c r="B59" s="529">
        <v>18</v>
      </c>
    </row>
    <row r="60" customHeight="1" spans="1:2">
      <c r="A60" s="531" t="s">
        <v>1145</v>
      </c>
      <c r="B60" s="529">
        <v>34</v>
      </c>
    </row>
    <row r="61" customHeight="1" spans="1:2">
      <c r="A61" s="531" t="s">
        <v>1146</v>
      </c>
      <c r="B61" s="529">
        <v>43</v>
      </c>
    </row>
    <row r="62" customHeight="1" spans="1:2">
      <c r="A62" s="531" t="s">
        <v>1133</v>
      </c>
      <c r="B62" s="529">
        <v>5</v>
      </c>
    </row>
    <row r="63" customHeight="1" spans="1:2">
      <c r="A63" s="531" t="s">
        <v>1148</v>
      </c>
      <c r="B63" s="529">
        <v>144</v>
      </c>
    </row>
    <row r="64" customHeight="1" spans="1:2">
      <c r="A64" s="530" t="s">
        <v>691</v>
      </c>
      <c r="B64" s="529">
        <f>SUM(B65:B79)</f>
        <v>1150</v>
      </c>
    </row>
    <row r="65" customHeight="1" spans="1:2">
      <c r="A65" s="531" t="s">
        <v>1129</v>
      </c>
      <c r="B65" s="529">
        <v>28</v>
      </c>
    </row>
    <row r="66" customHeight="1" spans="1:2">
      <c r="A66" s="531" t="s">
        <v>1149</v>
      </c>
      <c r="B66" s="529">
        <v>79</v>
      </c>
    </row>
    <row r="67" customHeight="1" spans="1:2">
      <c r="A67" s="531" t="s">
        <v>1150</v>
      </c>
      <c r="B67" s="529">
        <v>22</v>
      </c>
    </row>
    <row r="68" customHeight="1" spans="1:2">
      <c r="A68" s="531" t="s">
        <v>786</v>
      </c>
      <c r="B68" s="529">
        <v>304</v>
      </c>
    </row>
    <row r="69" customHeight="1" spans="1:2">
      <c r="A69" s="531" t="s">
        <v>1151</v>
      </c>
      <c r="B69" s="529">
        <v>53</v>
      </c>
    </row>
    <row r="70" customHeight="1" spans="1:2">
      <c r="A70" s="531" t="s">
        <v>1152</v>
      </c>
      <c r="B70" s="529">
        <v>15</v>
      </c>
    </row>
    <row r="71" customHeight="1" spans="1:2">
      <c r="A71" s="531" t="s">
        <v>1153</v>
      </c>
      <c r="B71" s="529">
        <v>106</v>
      </c>
    </row>
    <row r="72" customHeight="1" spans="1:2">
      <c r="A72" s="531" t="s">
        <v>1122</v>
      </c>
      <c r="B72" s="529">
        <v>7</v>
      </c>
    </row>
    <row r="73" customHeight="1" spans="1:2">
      <c r="A73" s="531" t="s">
        <v>1154</v>
      </c>
      <c r="B73" s="529">
        <v>111</v>
      </c>
    </row>
    <row r="74" customHeight="1" spans="1:2">
      <c r="A74" s="531" t="s">
        <v>1144</v>
      </c>
      <c r="B74" s="529">
        <v>10</v>
      </c>
    </row>
    <row r="75" customHeight="1" spans="1:2">
      <c r="A75" s="531" t="s">
        <v>1149</v>
      </c>
      <c r="B75" s="529">
        <v>90</v>
      </c>
    </row>
    <row r="76" customHeight="1" spans="1:2">
      <c r="A76" s="531" t="s">
        <v>1150</v>
      </c>
      <c r="B76" s="529">
        <v>44</v>
      </c>
    </row>
    <row r="77" customHeight="1" spans="1:2">
      <c r="A77" s="531" t="s">
        <v>1155</v>
      </c>
      <c r="B77" s="529">
        <v>83</v>
      </c>
    </row>
    <row r="78" customHeight="1" spans="1:2">
      <c r="A78" s="531" t="s">
        <v>1156</v>
      </c>
      <c r="B78" s="529">
        <v>122</v>
      </c>
    </row>
    <row r="79" customHeight="1" spans="1:2">
      <c r="A79" s="531" t="s">
        <v>1153</v>
      </c>
      <c r="B79" s="529">
        <v>76</v>
      </c>
    </row>
    <row r="80" customHeight="1" spans="1:2">
      <c r="A80" s="530" t="s">
        <v>692</v>
      </c>
      <c r="B80" s="529">
        <f>SUM(B81:B87)</f>
        <v>642</v>
      </c>
    </row>
    <row r="81" customHeight="1" spans="1:2">
      <c r="A81" s="531" t="s">
        <v>1157</v>
      </c>
      <c r="B81" s="529">
        <v>136</v>
      </c>
    </row>
    <row r="82" customHeight="1" spans="1:2">
      <c r="A82" s="531" t="s">
        <v>1158</v>
      </c>
      <c r="B82" s="529">
        <v>32</v>
      </c>
    </row>
    <row r="83" customHeight="1" spans="1:2">
      <c r="A83" s="531" t="s">
        <v>1159</v>
      </c>
      <c r="B83" s="529">
        <v>1</v>
      </c>
    </row>
    <row r="84" customHeight="1" spans="1:2">
      <c r="A84" s="531" t="s">
        <v>1160</v>
      </c>
      <c r="B84" s="529">
        <v>51</v>
      </c>
    </row>
    <row r="85" customHeight="1" spans="1:2">
      <c r="A85" s="531" t="s">
        <v>1161</v>
      </c>
      <c r="B85" s="529">
        <v>300</v>
      </c>
    </row>
    <row r="86" customHeight="1" spans="1:2">
      <c r="A86" s="531" t="s">
        <v>1122</v>
      </c>
      <c r="B86" s="529">
        <v>119</v>
      </c>
    </row>
    <row r="87" customHeight="1" spans="1:2">
      <c r="A87" s="531" t="s">
        <v>1162</v>
      </c>
      <c r="B87" s="529">
        <v>3</v>
      </c>
    </row>
    <row r="88" customHeight="1" spans="1:2">
      <c r="A88" s="530" t="s">
        <v>693</v>
      </c>
      <c r="B88" s="529">
        <f>SUM(B89:B92)</f>
        <v>120</v>
      </c>
    </row>
    <row r="89" customHeight="1" spans="1:2">
      <c r="A89" s="531" t="s">
        <v>1163</v>
      </c>
      <c r="B89" s="529">
        <v>3</v>
      </c>
    </row>
    <row r="90" customHeight="1" spans="1:2">
      <c r="A90" s="531" t="s">
        <v>1118</v>
      </c>
      <c r="B90" s="529">
        <v>10</v>
      </c>
    </row>
    <row r="91" customHeight="1" spans="1:2">
      <c r="A91" s="531" t="s">
        <v>1164</v>
      </c>
      <c r="B91" s="529">
        <v>7</v>
      </c>
    </row>
    <row r="92" customHeight="1" spans="1:2">
      <c r="A92" s="531" t="s">
        <v>1165</v>
      </c>
      <c r="B92" s="529">
        <v>100</v>
      </c>
    </row>
    <row r="93" customHeight="1" spans="1:2">
      <c r="A93" s="530" t="s">
        <v>694</v>
      </c>
      <c r="B93" s="529">
        <f>SUM(B94:B110)</f>
        <v>6347</v>
      </c>
    </row>
    <row r="94" customHeight="1" spans="1:2">
      <c r="A94" s="531" t="s">
        <v>1166</v>
      </c>
      <c r="B94" s="529">
        <v>377</v>
      </c>
    </row>
    <row r="95" customHeight="1" spans="1:2">
      <c r="A95" s="531" t="s">
        <v>1118</v>
      </c>
      <c r="B95" s="529">
        <v>71</v>
      </c>
    </row>
    <row r="96" customHeight="1" spans="1:2">
      <c r="A96" s="531" t="s">
        <v>1167</v>
      </c>
      <c r="B96" s="529">
        <v>791</v>
      </c>
    </row>
    <row r="97" customHeight="1" spans="1:2">
      <c r="A97" s="531" t="s">
        <v>786</v>
      </c>
      <c r="B97" s="529">
        <v>252</v>
      </c>
    </row>
    <row r="98" customHeight="1" spans="1:2">
      <c r="A98" s="531" t="s">
        <v>764</v>
      </c>
      <c r="B98" s="529">
        <v>2</v>
      </c>
    </row>
    <row r="99" customHeight="1" spans="1:2">
      <c r="A99" s="531" t="s">
        <v>1013</v>
      </c>
      <c r="B99" s="529">
        <v>10</v>
      </c>
    </row>
    <row r="100" customHeight="1" spans="1:2">
      <c r="A100" s="531" t="s">
        <v>1122</v>
      </c>
      <c r="B100" s="529">
        <v>9</v>
      </c>
    </row>
    <row r="101" customHeight="1" spans="1:2">
      <c r="A101" s="531" t="s">
        <v>1118</v>
      </c>
      <c r="B101" s="529">
        <v>30</v>
      </c>
    </row>
    <row r="102" customHeight="1" spans="1:2">
      <c r="A102" s="531" t="s">
        <v>957</v>
      </c>
      <c r="B102" s="529">
        <v>9</v>
      </c>
    </row>
    <row r="103" customHeight="1" spans="1:2">
      <c r="A103" s="531" t="s">
        <v>1168</v>
      </c>
      <c r="B103" s="529">
        <v>150</v>
      </c>
    </row>
    <row r="104" customHeight="1" spans="1:2">
      <c r="A104" s="531" t="s">
        <v>1169</v>
      </c>
      <c r="B104" s="529">
        <v>133</v>
      </c>
    </row>
    <row r="105" customHeight="1" spans="1:2">
      <c r="A105" s="531" t="s">
        <v>1170</v>
      </c>
      <c r="B105" s="529">
        <v>150</v>
      </c>
    </row>
    <row r="106" customHeight="1" spans="1:2">
      <c r="A106" s="531" t="s">
        <v>1171</v>
      </c>
      <c r="B106" s="529">
        <v>3100</v>
      </c>
    </row>
    <row r="107" customHeight="1" spans="1:2">
      <c r="A107" s="531" t="s">
        <v>1172</v>
      </c>
      <c r="B107" s="529">
        <v>59</v>
      </c>
    </row>
    <row r="108" customHeight="1" spans="1:2">
      <c r="A108" s="531" t="s">
        <v>1173</v>
      </c>
      <c r="B108" s="529">
        <v>821</v>
      </c>
    </row>
    <row r="109" customHeight="1" spans="1:2">
      <c r="A109" s="531" t="s">
        <v>1174</v>
      </c>
      <c r="B109" s="529">
        <v>80</v>
      </c>
    </row>
    <row r="110" customHeight="1" spans="1:2">
      <c r="A110" s="531" t="s">
        <v>1175</v>
      </c>
      <c r="B110" s="529">
        <v>303</v>
      </c>
    </row>
    <row r="111" customHeight="1" spans="1:2">
      <c r="A111" s="530" t="s">
        <v>695</v>
      </c>
      <c r="B111" s="529">
        <f>SUM(B112:B118)</f>
        <v>1193</v>
      </c>
    </row>
    <row r="112" customHeight="1" spans="1:2">
      <c r="A112" s="531" t="s">
        <v>1176</v>
      </c>
      <c r="B112" s="529">
        <v>87</v>
      </c>
    </row>
    <row r="113" customHeight="1" spans="1:2">
      <c r="A113" s="531" t="s">
        <v>786</v>
      </c>
      <c r="B113" s="529">
        <v>560</v>
      </c>
    </row>
    <row r="114" customHeight="1" spans="1:2">
      <c r="A114" s="531" t="s">
        <v>1177</v>
      </c>
      <c r="B114" s="529">
        <v>86</v>
      </c>
    </row>
    <row r="115" customHeight="1" spans="1:2">
      <c r="A115" s="531" t="s">
        <v>1122</v>
      </c>
      <c r="B115" s="529">
        <v>60</v>
      </c>
    </row>
    <row r="116" customHeight="1" spans="1:2">
      <c r="A116" s="531" t="s">
        <v>1178</v>
      </c>
      <c r="B116" s="529">
        <v>59</v>
      </c>
    </row>
    <row r="117" customHeight="1" spans="1:2">
      <c r="A117" s="531" t="s">
        <v>1179</v>
      </c>
      <c r="B117" s="529">
        <v>200</v>
      </c>
    </row>
    <row r="118" customHeight="1" spans="1:2">
      <c r="A118" s="531" t="s">
        <v>1178</v>
      </c>
      <c r="B118" s="529">
        <v>141</v>
      </c>
    </row>
    <row r="119" customHeight="1" spans="1:2">
      <c r="A119" s="530" t="s">
        <v>696</v>
      </c>
      <c r="B119" s="529">
        <f>SUM(B120:B136)</f>
        <v>4132</v>
      </c>
    </row>
    <row r="120" customHeight="1" spans="1:2">
      <c r="A120" s="531" t="s">
        <v>1180</v>
      </c>
      <c r="B120" s="529">
        <v>200</v>
      </c>
    </row>
    <row r="121" customHeight="1" spans="1:2">
      <c r="A121" s="531" t="s">
        <v>1181</v>
      </c>
      <c r="B121" s="529">
        <v>360</v>
      </c>
    </row>
    <row r="122" customHeight="1" spans="1:2">
      <c r="A122" s="531" t="s">
        <v>1118</v>
      </c>
      <c r="B122" s="529">
        <v>85</v>
      </c>
    </row>
    <row r="123" customHeight="1" spans="1:2">
      <c r="A123" s="531" t="s">
        <v>1163</v>
      </c>
      <c r="B123" s="529">
        <v>33</v>
      </c>
    </row>
    <row r="124" customHeight="1" spans="1:2">
      <c r="A124" s="531" t="s">
        <v>786</v>
      </c>
      <c r="B124" s="529">
        <v>82</v>
      </c>
    </row>
    <row r="125" customHeight="1" spans="1:2">
      <c r="A125" s="531" t="s">
        <v>1182</v>
      </c>
      <c r="B125" s="529">
        <v>257</v>
      </c>
    </row>
    <row r="126" customHeight="1" spans="1:2">
      <c r="A126" s="531" t="s">
        <v>1183</v>
      </c>
      <c r="B126" s="529">
        <v>400</v>
      </c>
    </row>
    <row r="127" customHeight="1" spans="1:2">
      <c r="A127" s="531" t="s">
        <v>1184</v>
      </c>
      <c r="B127" s="529">
        <v>480</v>
      </c>
    </row>
    <row r="128" customHeight="1" spans="1:2">
      <c r="A128" s="531" t="s">
        <v>1185</v>
      </c>
      <c r="B128" s="529">
        <v>400</v>
      </c>
    </row>
    <row r="129" customHeight="1" spans="1:2">
      <c r="A129" s="531" t="s">
        <v>1186</v>
      </c>
      <c r="B129" s="529">
        <v>480</v>
      </c>
    </row>
    <row r="130" customHeight="1" spans="1:2">
      <c r="A130" s="531" t="s">
        <v>1187</v>
      </c>
      <c r="B130" s="529">
        <v>1200</v>
      </c>
    </row>
    <row r="131" customHeight="1" spans="1:2">
      <c r="A131" s="531" t="s">
        <v>1122</v>
      </c>
      <c r="B131" s="529">
        <v>23</v>
      </c>
    </row>
    <row r="132" customHeight="1" spans="1:2">
      <c r="A132" s="531" t="s">
        <v>1188</v>
      </c>
      <c r="B132" s="529">
        <v>11</v>
      </c>
    </row>
    <row r="133" customHeight="1" spans="1:2">
      <c r="A133" s="531" t="s">
        <v>1189</v>
      </c>
      <c r="B133" s="529">
        <v>10</v>
      </c>
    </row>
    <row r="134" customHeight="1" spans="1:2">
      <c r="A134" s="531" t="s">
        <v>1190</v>
      </c>
      <c r="B134" s="529">
        <v>8</v>
      </c>
    </row>
    <row r="135" customHeight="1" spans="1:2">
      <c r="A135" s="531" t="s">
        <v>1191</v>
      </c>
      <c r="B135" s="529">
        <v>100</v>
      </c>
    </row>
    <row r="136" customHeight="1" spans="1:2">
      <c r="A136" s="531" t="s">
        <v>1192</v>
      </c>
      <c r="B136" s="529">
        <v>3</v>
      </c>
    </row>
  </sheetData>
  <mergeCells count="2">
    <mergeCell ref="A2:B2"/>
    <mergeCell ref="A3:B3"/>
  </mergeCells>
  <printOptions horizontalCentered="1"/>
  <pageMargins left="0.15748031496063" right="0.15748031496063" top="0.511811023622047" bottom="0.669291338582677" header="0.31496062992126" footer="0.31496062992126"/>
  <pageSetup paperSize="9" firstPageNumber="30" orientation="portrait" blackAndWhite="1" useFirstPageNumber="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00FF00"/>
  </sheetPr>
  <dimension ref="A1:K28"/>
  <sheetViews>
    <sheetView showZeros="0" workbookViewId="0">
      <selection activeCell="R21" sqref="R21"/>
    </sheetView>
  </sheetViews>
  <sheetFormatPr defaultColWidth="12.75" defaultRowHeight="13.5"/>
  <cols>
    <col min="1" max="1" width="14.375" style="486" customWidth="1"/>
    <col min="2" max="2" width="9.125" style="487" customWidth="1"/>
    <col min="3" max="3" width="10.75" style="487" customWidth="1"/>
    <col min="4" max="4" width="6.875" style="487" customWidth="1"/>
    <col min="5" max="5" width="9.25" style="487" customWidth="1"/>
    <col min="6" max="6" width="31.375" style="487" customWidth="1"/>
    <col min="7" max="7" width="10.25" style="487" customWidth="1"/>
    <col min="8" max="8" width="10.25" style="153" customWidth="1"/>
    <col min="9" max="9" width="8.125" style="154" customWidth="1"/>
    <col min="10" max="10" width="10.625" style="154" customWidth="1"/>
    <col min="11" max="11" width="9" style="486" customWidth="1"/>
    <col min="12" max="14" width="9" style="486" hidden="1" customWidth="1"/>
    <col min="15" max="256" width="9" style="486" customWidth="1"/>
    <col min="257" max="257" width="29.625" style="486" customWidth="1"/>
    <col min="258" max="258" width="12.75" style="486"/>
    <col min="259" max="259" width="29.75" style="486" customWidth="1"/>
    <col min="260" max="260" width="17" style="486" customWidth="1"/>
    <col min="261" max="261" width="37" style="486" customWidth="1"/>
    <col min="262" max="262" width="17.375" style="486" customWidth="1"/>
    <col min="263" max="512" width="9" style="486" customWidth="1"/>
    <col min="513" max="513" width="29.625" style="486" customWidth="1"/>
    <col min="514" max="514" width="12.75" style="486"/>
    <col min="515" max="515" width="29.75" style="486" customWidth="1"/>
    <col min="516" max="516" width="17" style="486" customWidth="1"/>
    <col min="517" max="517" width="37" style="486" customWidth="1"/>
    <col min="518" max="518" width="17.375" style="486" customWidth="1"/>
    <col min="519" max="768" width="9" style="486" customWidth="1"/>
    <col min="769" max="769" width="29.625" style="486" customWidth="1"/>
    <col min="770" max="770" width="12.75" style="486"/>
    <col min="771" max="771" width="29.75" style="486" customWidth="1"/>
    <col min="772" max="772" width="17" style="486" customWidth="1"/>
    <col min="773" max="773" width="37" style="486" customWidth="1"/>
    <col min="774" max="774" width="17.375" style="486" customWidth="1"/>
    <col min="775" max="1024" width="9" style="486" customWidth="1"/>
    <col min="1025" max="1025" width="29.625" style="486" customWidth="1"/>
    <col min="1026" max="1026" width="12.75" style="486"/>
    <col min="1027" max="1027" width="29.75" style="486" customWidth="1"/>
    <col min="1028" max="1028" width="17" style="486" customWidth="1"/>
    <col min="1029" max="1029" width="37" style="486" customWidth="1"/>
    <col min="1030" max="1030" width="17.375" style="486" customWidth="1"/>
    <col min="1031" max="1280" width="9" style="486" customWidth="1"/>
    <col min="1281" max="1281" width="29.625" style="486" customWidth="1"/>
    <col min="1282" max="1282" width="12.75" style="486"/>
    <col min="1283" max="1283" width="29.75" style="486" customWidth="1"/>
    <col min="1284" max="1284" width="17" style="486" customWidth="1"/>
    <col min="1285" max="1285" width="37" style="486" customWidth="1"/>
    <col min="1286" max="1286" width="17.375" style="486" customWidth="1"/>
    <col min="1287" max="1536" width="9" style="486" customWidth="1"/>
    <col min="1537" max="1537" width="29.625" style="486" customWidth="1"/>
    <col min="1538" max="1538" width="12.75" style="486"/>
    <col min="1539" max="1539" width="29.75" style="486" customWidth="1"/>
    <col min="1540" max="1540" width="17" style="486" customWidth="1"/>
    <col min="1541" max="1541" width="37" style="486" customWidth="1"/>
    <col min="1542" max="1542" width="17.375" style="486" customWidth="1"/>
    <col min="1543" max="1792" width="9" style="486" customWidth="1"/>
    <col min="1793" max="1793" width="29.625" style="486" customWidth="1"/>
    <col min="1794" max="1794" width="12.75" style="486"/>
    <col min="1795" max="1795" width="29.75" style="486" customWidth="1"/>
    <col min="1796" max="1796" width="17" style="486" customWidth="1"/>
    <col min="1797" max="1797" width="37" style="486" customWidth="1"/>
    <col min="1798" max="1798" width="17.375" style="486" customWidth="1"/>
    <col min="1799" max="2048" width="9" style="486" customWidth="1"/>
    <col min="2049" max="2049" width="29.625" style="486" customWidth="1"/>
    <col min="2050" max="2050" width="12.75" style="486"/>
    <col min="2051" max="2051" width="29.75" style="486" customWidth="1"/>
    <col min="2052" max="2052" width="17" style="486" customWidth="1"/>
    <col min="2053" max="2053" width="37" style="486" customWidth="1"/>
    <col min="2054" max="2054" width="17.375" style="486" customWidth="1"/>
    <col min="2055" max="2304" width="9" style="486" customWidth="1"/>
    <col min="2305" max="2305" width="29.625" style="486" customWidth="1"/>
    <col min="2306" max="2306" width="12.75" style="486"/>
    <col min="2307" max="2307" width="29.75" style="486" customWidth="1"/>
    <col min="2308" max="2308" width="17" style="486" customWidth="1"/>
    <col min="2309" max="2309" width="37" style="486" customWidth="1"/>
    <col min="2310" max="2310" width="17.375" style="486" customWidth="1"/>
    <col min="2311" max="2560" width="9" style="486" customWidth="1"/>
    <col min="2561" max="2561" width="29.625" style="486" customWidth="1"/>
    <col min="2562" max="2562" width="12.75" style="486"/>
    <col min="2563" max="2563" width="29.75" style="486" customWidth="1"/>
    <col min="2564" max="2564" width="17" style="486" customWidth="1"/>
    <col min="2565" max="2565" width="37" style="486" customWidth="1"/>
    <col min="2566" max="2566" width="17.375" style="486" customWidth="1"/>
    <col min="2567" max="2816" width="9" style="486" customWidth="1"/>
    <col min="2817" max="2817" width="29.625" style="486" customWidth="1"/>
    <col min="2818" max="2818" width="12.75" style="486"/>
    <col min="2819" max="2819" width="29.75" style="486" customWidth="1"/>
    <col min="2820" max="2820" width="17" style="486" customWidth="1"/>
    <col min="2821" max="2821" width="37" style="486" customWidth="1"/>
    <col min="2822" max="2822" width="17.375" style="486" customWidth="1"/>
    <col min="2823" max="3072" width="9" style="486" customWidth="1"/>
    <col min="3073" max="3073" width="29.625" style="486" customWidth="1"/>
    <col min="3074" max="3074" width="12.75" style="486"/>
    <col min="3075" max="3075" width="29.75" style="486" customWidth="1"/>
    <col min="3076" max="3076" width="17" style="486" customWidth="1"/>
    <col min="3077" max="3077" width="37" style="486" customWidth="1"/>
    <col min="3078" max="3078" width="17.375" style="486" customWidth="1"/>
    <col min="3079" max="3328" width="9" style="486" customWidth="1"/>
    <col min="3329" max="3329" width="29.625" style="486" customWidth="1"/>
    <col min="3330" max="3330" width="12.75" style="486"/>
    <col min="3331" max="3331" width="29.75" style="486" customWidth="1"/>
    <col min="3332" max="3332" width="17" style="486" customWidth="1"/>
    <col min="3333" max="3333" width="37" style="486" customWidth="1"/>
    <col min="3334" max="3334" width="17.375" style="486" customWidth="1"/>
    <col min="3335" max="3584" width="9" style="486" customWidth="1"/>
    <col min="3585" max="3585" width="29.625" style="486" customWidth="1"/>
    <col min="3586" max="3586" width="12.75" style="486"/>
    <col min="3587" max="3587" width="29.75" style="486" customWidth="1"/>
    <col min="3588" max="3588" width="17" style="486" customWidth="1"/>
    <col min="3589" max="3589" width="37" style="486" customWidth="1"/>
    <col min="3590" max="3590" width="17.375" style="486" customWidth="1"/>
    <col min="3591" max="3840" width="9" style="486" customWidth="1"/>
    <col min="3841" max="3841" width="29.625" style="486" customWidth="1"/>
    <col min="3842" max="3842" width="12.75" style="486"/>
    <col min="3843" max="3843" width="29.75" style="486" customWidth="1"/>
    <col min="3844" max="3844" width="17" style="486" customWidth="1"/>
    <col min="3845" max="3845" width="37" style="486" customWidth="1"/>
    <col min="3846" max="3846" width="17.375" style="486" customWidth="1"/>
    <col min="3847" max="4096" width="9" style="486" customWidth="1"/>
    <col min="4097" max="4097" width="29.625" style="486" customWidth="1"/>
    <col min="4098" max="4098" width="12.75" style="486"/>
    <col min="4099" max="4099" width="29.75" style="486" customWidth="1"/>
    <col min="4100" max="4100" width="17" style="486" customWidth="1"/>
    <col min="4101" max="4101" width="37" style="486" customWidth="1"/>
    <col min="4102" max="4102" width="17.375" style="486" customWidth="1"/>
    <col min="4103" max="4352" width="9" style="486" customWidth="1"/>
    <col min="4353" max="4353" width="29.625" style="486" customWidth="1"/>
    <col min="4354" max="4354" width="12.75" style="486"/>
    <col min="4355" max="4355" width="29.75" style="486" customWidth="1"/>
    <col min="4356" max="4356" width="17" style="486" customWidth="1"/>
    <col min="4357" max="4357" width="37" style="486" customWidth="1"/>
    <col min="4358" max="4358" width="17.375" style="486" customWidth="1"/>
    <col min="4359" max="4608" width="9" style="486" customWidth="1"/>
    <col min="4609" max="4609" width="29.625" style="486" customWidth="1"/>
    <col min="4610" max="4610" width="12.75" style="486"/>
    <col min="4611" max="4611" width="29.75" style="486" customWidth="1"/>
    <col min="4612" max="4612" width="17" style="486" customWidth="1"/>
    <col min="4613" max="4613" width="37" style="486" customWidth="1"/>
    <col min="4614" max="4614" width="17.375" style="486" customWidth="1"/>
    <col min="4615" max="4864" width="9" style="486" customWidth="1"/>
    <col min="4865" max="4865" width="29.625" style="486" customWidth="1"/>
    <col min="4866" max="4866" width="12.75" style="486"/>
    <col min="4867" max="4867" width="29.75" style="486" customWidth="1"/>
    <col min="4868" max="4868" width="17" style="486" customWidth="1"/>
    <col min="4869" max="4869" width="37" style="486" customWidth="1"/>
    <col min="4870" max="4870" width="17.375" style="486" customWidth="1"/>
    <col min="4871" max="5120" width="9" style="486" customWidth="1"/>
    <col min="5121" max="5121" width="29.625" style="486" customWidth="1"/>
    <col min="5122" max="5122" width="12.75" style="486"/>
    <col min="5123" max="5123" width="29.75" style="486" customWidth="1"/>
    <col min="5124" max="5124" width="17" style="486" customWidth="1"/>
    <col min="5125" max="5125" width="37" style="486" customWidth="1"/>
    <col min="5126" max="5126" width="17.375" style="486" customWidth="1"/>
    <col min="5127" max="5376" width="9" style="486" customWidth="1"/>
    <col min="5377" max="5377" width="29.625" style="486" customWidth="1"/>
    <col min="5378" max="5378" width="12.75" style="486"/>
    <col min="5379" max="5379" width="29.75" style="486" customWidth="1"/>
    <col min="5380" max="5380" width="17" style="486" customWidth="1"/>
    <col min="5381" max="5381" width="37" style="486" customWidth="1"/>
    <col min="5382" max="5382" width="17.375" style="486" customWidth="1"/>
    <col min="5383" max="5632" width="9" style="486" customWidth="1"/>
    <col min="5633" max="5633" width="29.625" style="486" customWidth="1"/>
    <col min="5634" max="5634" width="12.75" style="486"/>
    <col min="5635" max="5635" width="29.75" style="486" customWidth="1"/>
    <col min="5636" max="5636" width="17" style="486" customWidth="1"/>
    <col min="5637" max="5637" width="37" style="486" customWidth="1"/>
    <col min="5638" max="5638" width="17.375" style="486" customWidth="1"/>
    <col min="5639" max="5888" width="9" style="486" customWidth="1"/>
    <col min="5889" max="5889" width="29.625" style="486" customWidth="1"/>
    <col min="5890" max="5890" width="12.75" style="486"/>
    <col min="5891" max="5891" width="29.75" style="486" customWidth="1"/>
    <col min="5892" max="5892" width="17" style="486" customWidth="1"/>
    <col min="5893" max="5893" width="37" style="486" customWidth="1"/>
    <col min="5894" max="5894" width="17.375" style="486" customWidth="1"/>
    <col min="5895" max="6144" width="9" style="486" customWidth="1"/>
    <col min="6145" max="6145" width="29.625" style="486" customWidth="1"/>
    <col min="6146" max="6146" width="12.75" style="486"/>
    <col min="6147" max="6147" width="29.75" style="486" customWidth="1"/>
    <col min="6148" max="6148" width="17" style="486" customWidth="1"/>
    <col min="6149" max="6149" width="37" style="486" customWidth="1"/>
    <col min="6150" max="6150" width="17.375" style="486" customWidth="1"/>
    <col min="6151" max="6400" width="9" style="486" customWidth="1"/>
    <col min="6401" max="6401" width="29.625" style="486" customWidth="1"/>
    <col min="6402" max="6402" width="12.75" style="486"/>
    <col min="6403" max="6403" width="29.75" style="486" customWidth="1"/>
    <col min="6404" max="6404" width="17" style="486" customWidth="1"/>
    <col min="6405" max="6405" width="37" style="486" customWidth="1"/>
    <col min="6406" max="6406" width="17.375" style="486" customWidth="1"/>
    <col min="6407" max="6656" width="9" style="486" customWidth="1"/>
    <col min="6657" max="6657" width="29.625" style="486" customWidth="1"/>
    <col min="6658" max="6658" width="12.75" style="486"/>
    <col min="6659" max="6659" width="29.75" style="486" customWidth="1"/>
    <col min="6660" max="6660" width="17" style="486" customWidth="1"/>
    <col min="6661" max="6661" width="37" style="486" customWidth="1"/>
    <col min="6662" max="6662" width="17.375" style="486" customWidth="1"/>
    <col min="6663" max="6912" width="9" style="486" customWidth="1"/>
    <col min="6913" max="6913" width="29.625" style="486" customWidth="1"/>
    <col min="6914" max="6914" width="12.75" style="486"/>
    <col min="6915" max="6915" width="29.75" style="486" customWidth="1"/>
    <col min="6916" max="6916" width="17" style="486" customWidth="1"/>
    <col min="6917" max="6917" width="37" style="486" customWidth="1"/>
    <col min="6918" max="6918" width="17.375" style="486" customWidth="1"/>
    <col min="6919" max="7168" width="9" style="486" customWidth="1"/>
    <col min="7169" max="7169" width="29.625" style="486" customWidth="1"/>
    <col min="7170" max="7170" width="12.75" style="486"/>
    <col min="7171" max="7171" width="29.75" style="486" customWidth="1"/>
    <col min="7172" max="7172" width="17" style="486" customWidth="1"/>
    <col min="7173" max="7173" width="37" style="486" customWidth="1"/>
    <col min="7174" max="7174" width="17.375" style="486" customWidth="1"/>
    <col min="7175" max="7424" width="9" style="486" customWidth="1"/>
    <col min="7425" max="7425" width="29.625" style="486" customWidth="1"/>
    <col min="7426" max="7426" width="12.75" style="486"/>
    <col min="7427" max="7427" width="29.75" style="486" customWidth="1"/>
    <col min="7428" max="7428" width="17" style="486" customWidth="1"/>
    <col min="7429" max="7429" width="37" style="486" customWidth="1"/>
    <col min="7430" max="7430" width="17.375" style="486" customWidth="1"/>
    <col min="7431" max="7680" width="9" style="486" customWidth="1"/>
    <col min="7681" max="7681" width="29.625" style="486" customWidth="1"/>
    <col min="7682" max="7682" width="12.75" style="486"/>
    <col min="7683" max="7683" width="29.75" style="486" customWidth="1"/>
    <col min="7684" max="7684" width="17" style="486" customWidth="1"/>
    <col min="7685" max="7685" width="37" style="486" customWidth="1"/>
    <col min="7686" max="7686" width="17.375" style="486" customWidth="1"/>
    <col min="7687" max="7936" width="9" style="486" customWidth="1"/>
    <col min="7937" max="7937" width="29.625" style="486" customWidth="1"/>
    <col min="7938" max="7938" width="12.75" style="486"/>
    <col min="7939" max="7939" width="29.75" style="486" customWidth="1"/>
    <col min="7940" max="7940" width="17" style="486" customWidth="1"/>
    <col min="7941" max="7941" width="37" style="486" customWidth="1"/>
    <col min="7942" max="7942" width="17.375" style="486" customWidth="1"/>
    <col min="7943" max="8192" width="9" style="486" customWidth="1"/>
    <col min="8193" max="8193" width="29.625" style="486" customWidth="1"/>
    <col min="8194" max="8194" width="12.75" style="486"/>
    <col min="8195" max="8195" width="29.75" style="486" customWidth="1"/>
    <col min="8196" max="8196" width="17" style="486" customWidth="1"/>
    <col min="8197" max="8197" width="37" style="486" customWidth="1"/>
    <col min="8198" max="8198" width="17.375" style="486" customWidth="1"/>
    <col min="8199" max="8448" width="9" style="486" customWidth="1"/>
    <col min="8449" max="8449" width="29.625" style="486" customWidth="1"/>
    <col min="8450" max="8450" width="12.75" style="486"/>
    <col min="8451" max="8451" width="29.75" style="486" customWidth="1"/>
    <col min="8452" max="8452" width="17" style="486" customWidth="1"/>
    <col min="8453" max="8453" width="37" style="486" customWidth="1"/>
    <col min="8454" max="8454" width="17.375" style="486" customWidth="1"/>
    <col min="8455" max="8704" width="9" style="486" customWidth="1"/>
    <col min="8705" max="8705" width="29.625" style="486" customWidth="1"/>
    <col min="8706" max="8706" width="12.75" style="486"/>
    <col min="8707" max="8707" width="29.75" style="486" customWidth="1"/>
    <col min="8708" max="8708" width="17" style="486" customWidth="1"/>
    <col min="8709" max="8709" width="37" style="486" customWidth="1"/>
    <col min="8710" max="8710" width="17.375" style="486" customWidth="1"/>
    <col min="8711" max="8960" width="9" style="486" customWidth="1"/>
    <col min="8961" max="8961" width="29.625" style="486" customWidth="1"/>
    <col min="8962" max="8962" width="12.75" style="486"/>
    <col min="8963" max="8963" width="29.75" style="486" customWidth="1"/>
    <col min="8964" max="8964" width="17" style="486" customWidth="1"/>
    <col min="8965" max="8965" width="37" style="486" customWidth="1"/>
    <col min="8966" max="8966" width="17.375" style="486" customWidth="1"/>
    <col min="8967" max="9216" width="9" style="486" customWidth="1"/>
    <col min="9217" max="9217" width="29.625" style="486" customWidth="1"/>
    <col min="9218" max="9218" width="12.75" style="486"/>
    <col min="9219" max="9219" width="29.75" style="486" customWidth="1"/>
    <col min="9220" max="9220" width="17" style="486" customWidth="1"/>
    <col min="9221" max="9221" width="37" style="486" customWidth="1"/>
    <col min="9222" max="9222" width="17.375" style="486" customWidth="1"/>
    <col min="9223" max="9472" width="9" style="486" customWidth="1"/>
    <col min="9473" max="9473" width="29.625" style="486" customWidth="1"/>
    <col min="9474" max="9474" width="12.75" style="486"/>
    <col min="9475" max="9475" width="29.75" style="486" customWidth="1"/>
    <col min="9476" max="9476" width="17" style="486" customWidth="1"/>
    <col min="9477" max="9477" width="37" style="486" customWidth="1"/>
    <col min="9478" max="9478" width="17.375" style="486" customWidth="1"/>
    <col min="9479" max="9728" width="9" style="486" customWidth="1"/>
    <col min="9729" max="9729" width="29.625" style="486" customWidth="1"/>
    <col min="9730" max="9730" width="12.75" style="486"/>
    <col min="9731" max="9731" width="29.75" style="486" customWidth="1"/>
    <col min="9732" max="9732" width="17" style="486" customWidth="1"/>
    <col min="9733" max="9733" width="37" style="486" customWidth="1"/>
    <col min="9734" max="9734" width="17.375" style="486" customWidth="1"/>
    <col min="9735" max="9984" width="9" style="486" customWidth="1"/>
    <col min="9985" max="9985" width="29.625" style="486" customWidth="1"/>
    <col min="9986" max="9986" width="12.75" style="486"/>
    <col min="9987" max="9987" width="29.75" style="486" customWidth="1"/>
    <col min="9988" max="9988" width="17" style="486" customWidth="1"/>
    <col min="9989" max="9989" width="37" style="486" customWidth="1"/>
    <col min="9990" max="9990" width="17.375" style="486" customWidth="1"/>
    <col min="9991" max="10240" width="9" style="486" customWidth="1"/>
    <col min="10241" max="10241" width="29.625" style="486" customWidth="1"/>
    <col min="10242" max="10242" width="12.75" style="486"/>
    <col min="10243" max="10243" width="29.75" style="486" customWidth="1"/>
    <col min="10244" max="10244" width="17" style="486" customWidth="1"/>
    <col min="10245" max="10245" width="37" style="486" customWidth="1"/>
    <col min="10246" max="10246" width="17.375" style="486" customWidth="1"/>
    <col min="10247" max="10496" width="9" style="486" customWidth="1"/>
    <col min="10497" max="10497" width="29.625" style="486" customWidth="1"/>
    <col min="10498" max="10498" width="12.75" style="486"/>
    <col min="10499" max="10499" width="29.75" style="486" customWidth="1"/>
    <col min="10500" max="10500" width="17" style="486" customWidth="1"/>
    <col min="10501" max="10501" width="37" style="486" customWidth="1"/>
    <col min="10502" max="10502" width="17.375" style="486" customWidth="1"/>
    <col min="10503" max="10752" width="9" style="486" customWidth="1"/>
    <col min="10753" max="10753" width="29.625" style="486" customWidth="1"/>
    <col min="10754" max="10754" width="12.75" style="486"/>
    <col min="10755" max="10755" width="29.75" style="486" customWidth="1"/>
    <col min="10756" max="10756" width="17" style="486" customWidth="1"/>
    <col min="10757" max="10757" width="37" style="486" customWidth="1"/>
    <col min="10758" max="10758" width="17.375" style="486" customWidth="1"/>
    <col min="10759" max="11008" width="9" style="486" customWidth="1"/>
    <col min="11009" max="11009" width="29.625" style="486" customWidth="1"/>
    <col min="11010" max="11010" width="12.75" style="486"/>
    <col min="11011" max="11011" width="29.75" style="486" customWidth="1"/>
    <col min="11012" max="11012" width="17" style="486" customWidth="1"/>
    <col min="11013" max="11013" width="37" style="486" customWidth="1"/>
    <col min="11014" max="11014" width="17.375" style="486" customWidth="1"/>
    <col min="11015" max="11264" width="9" style="486" customWidth="1"/>
    <col min="11265" max="11265" width="29.625" style="486" customWidth="1"/>
    <col min="11266" max="11266" width="12.75" style="486"/>
    <col min="11267" max="11267" width="29.75" style="486" customWidth="1"/>
    <col min="11268" max="11268" width="17" style="486" customWidth="1"/>
    <col min="11269" max="11269" width="37" style="486" customWidth="1"/>
    <col min="11270" max="11270" width="17.375" style="486" customWidth="1"/>
    <col min="11271" max="11520" width="9" style="486" customWidth="1"/>
    <col min="11521" max="11521" width="29.625" style="486" customWidth="1"/>
    <col min="11522" max="11522" width="12.75" style="486"/>
    <col min="11523" max="11523" width="29.75" style="486" customWidth="1"/>
    <col min="11524" max="11524" width="17" style="486" customWidth="1"/>
    <col min="11525" max="11525" width="37" style="486" customWidth="1"/>
    <col min="11526" max="11526" width="17.375" style="486" customWidth="1"/>
    <col min="11527" max="11776" width="9" style="486" customWidth="1"/>
    <col min="11777" max="11777" width="29.625" style="486" customWidth="1"/>
    <col min="11778" max="11778" width="12.75" style="486"/>
    <col min="11779" max="11779" width="29.75" style="486" customWidth="1"/>
    <col min="11780" max="11780" width="17" style="486" customWidth="1"/>
    <col min="11781" max="11781" width="37" style="486" customWidth="1"/>
    <col min="11782" max="11782" width="17.375" style="486" customWidth="1"/>
    <col min="11783" max="12032" width="9" style="486" customWidth="1"/>
    <col min="12033" max="12033" width="29.625" style="486" customWidth="1"/>
    <col min="12034" max="12034" width="12.75" style="486"/>
    <col min="12035" max="12035" width="29.75" style="486" customWidth="1"/>
    <col min="12036" max="12036" width="17" style="486" customWidth="1"/>
    <col min="12037" max="12037" width="37" style="486" customWidth="1"/>
    <col min="12038" max="12038" width="17.375" style="486" customWidth="1"/>
    <col min="12039" max="12288" width="9" style="486" customWidth="1"/>
    <col min="12289" max="12289" width="29.625" style="486" customWidth="1"/>
    <col min="12290" max="12290" width="12.75" style="486"/>
    <col min="12291" max="12291" width="29.75" style="486" customWidth="1"/>
    <col min="12292" max="12292" width="17" style="486" customWidth="1"/>
    <col min="12293" max="12293" width="37" style="486" customWidth="1"/>
    <col min="12294" max="12294" width="17.375" style="486" customWidth="1"/>
    <col min="12295" max="12544" width="9" style="486" customWidth="1"/>
    <col min="12545" max="12545" width="29.625" style="486" customWidth="1"/>
    <col min="12546" max="12546" width="12.75" style="486"/>
    <col min="12547" max="12547" width="29.75" style="486" customWidth="1"/>
    <col min="12548" max="12548" width="17" style="486" customWidth="1"/>
    <col min="12549" max="12549" width="37" style="486" customWidth="1"/>
    <col min="12550" max="12550" width="17.375" style="486" customWidth="1"/>
    <col min="12551" max="12800" width="9" style="486" customWidth="1"/>
    <col min="12801" max="12801" width="29.625" style="486" customWidth="1"/>
    <col min="12802" max="12802" width="12.75" style="486"/>
    <col min="12803" max="12803" width="29.75" style="486" customWidth="1"/>
    <col min="12804" max="12804" width="17" style="486" customWidth="1"/>
    <col min="12805" max="12805" width="37" style="486" customWidth="1"/>
    <col min="12806" max="12806" width="17.375" style="486" customWidth="1"/>
    <col min="12807" max="13056" width="9" style="486" customWidth="1"/>
    <col min="13057" max="13057" width="29.625" style="486" customWidth="1"/>
    <col min="13058" max="13058" width="12.75" style="486"/>
    <col min="13059" max="13059" width="29.75" style="486" customWidth="1"/>
    <col min="13060" max="13060" width="17" style="486" customWidth="1"/>
    <col min="13061" max="13061" width="37" style="486" customWidth="1"/>
    <col min="13062" max="13062" width="17.375" style="486" customWidth="1"/>
    <col min="13063" max="13312" width="9" style="486" customWidth="1"/>
    <col min="13313" max="13313" width="29.625" style="486" customWidth="1"/>
    <col min="13314" max="13314" width="12.75" style="486"/>
    <col min="13315" max="13315" width="29.75" style="486" customWidth="1"/>
    <col min="13316" max="13316" width="17" style="486" customWidth="1"/>
    <col min="13317" max="13317" width="37" style="486" customWidth="1"/>
    <col min="13318" max="13318" width="17.375" style="486" customWidth="1"/>
    <col min="13319" max="13568" width="9" style="486" customWidth="1"/>
    <col min="13569" max="13569" width="29.625" style="486" customWidth="1"/>
    <col min="13570" max="13570" width="12.75" style="486"/>
    <col min="13571" max="13571" width="29.75" style="486" customWidth="1"/>
    <col min="13572" max="13572" width="17" style="486" customWidth="1"/>
    <col min="13573" max="13573" width="37" style="486" customWidth="1"/>
    <col min="13574" max="13574" width="17.375" style="486" customWidth="1"/>
    <col min="13575" max="13824" width="9" style="486" customWidth="1"/>
    <col min="13825" max="13825" width="29.625" style="486" customWidth="1"/>
    <col min="13826" max="13826" width="12.75" style="486"/>
    <col min="13827" max="13827" width="29.75" style="486" customWidth="1"/>
    <col min="13828" max="13828" width="17" style="486" customWidth="1"/>
    <col min="13829" max="13829" width="37" style="486" customWidth="1"/>
    <col min="13830" max="13830" width="17.375" style="486" customWidth="1"/>
    <col min="13831" max="14080" width="9" style="486" customWidth="1"/>
    <col min="14081" max="14081" width="29.625" style="486" customWidth="1"/>
    <col min="14082" max="14082" width="12.75" style="486"/>
    <col min="14083" max="14083" width="29.75" style="486" customWidth="1"/>
    <col min="14084" max="14084" width="17" style="486" customWidth="1"/>
    <col min="14085" max="14085" width="37" style="486" customWidth="1"/>
    <col min="14086" max="14086" width="17.375" style="486" customWidth="1"/>
    <col min="14087" max="14336" width="9" style="486" customWidth="1"/>
    <col min="14337" max="14337" width="29.625" style="486" customWidth="1"/>
    <col min="14338" max="14338" width="12.75" style="486"/>
    <col min="14339" max="14339" width="29.75" style="486" customWidth="1"/>
    <col min="14340" max="14340" width="17" style="486" customWidth="1"/>
    <col min="14341" max="14341" width="37" style="486" customWidth="1"/>
    <col min="14342" max="14342" width="17.375" style="486" customWidth="1"/>
    <col min="14343" max="14592" width="9" style="486" customWidth="1"/>
    <col min="14593" max="14593" width="29.625" style="486" customWidth="1"/>
    <col min="14594" max="14594" width="12.75" style="486"/>
    <col min="14595" max="14595" width="29.75" style="486" customWidth="1"/>
    <col min="14596" max="14596" width="17" style="486" customWidth="1"/>
    <col min="14597" max="14597" width="37" style="486" customWidth="1"/>
    <col min="14598" max="14598" width="17.375" style="486" customWidth="1"/>
    <col min="14599" max="14848" width="9" style="486" customWidth="1"/>
    <col min="14849" max="14849" width="29.625" style="486" customWidth="1"/>
    <col min="14850" max="14850" width="12.75" style="486"/>
    <col min="14851" max="14851" width="29.75" style="486" customWidth="1"/>
    <col min="14852" max="14852" width="17" style="486" customWidth="1"/>
    <col min="14853" max="14853" width="37" style="486" customWidth="1"/>
    <col min="14854" max="14854" width="17.375" style="486" customWidth="1"/>
    <col min="14855" max="15104" width="9" style="486" customWidth="1"/>
    <col min="15105" max="15105" width="29.625" style="486" customWidth="1"/>
    <col min="15106" max="15106" width="12.75" style="486"/>
    <col min="15107" max="15107" width="29.75" style="486" customWidth="1"/>
    <col min="15108" max="15108" width="17" style="486" customWidth="1"/>
    <col min="15109" max="15109" width="37" style="486" customWidth="1"/>
    <col min="15110" max="15110" width="17.375" style="486" customWidth="1"/>
    <col min="15111" max="15360" width="9" style="486" customWidth="1"/>
    <col min="15361" max="15361" width="29.625" style="486" customWidth="1"/>
    <col min="15362" max="15362" width="12.75" style="486"/>
    <col min="15363" max="15363" width="29.75" style="486" customWidth="1"/>
    <col min="15364" max="15364" width="17" style="486" customWidth="1"/>
    <col min="15365" max="15365" width="37" style="486" customWidth="1"/>
    <col min="15366" max="15366" width="17.375" style="486" customWidth="1"/>
    <col min="15367" max="15616" width="9" style="486" customWidth="1"/>
    <col min="15617" max="15617" width="29.625" style="486" customWidth="1"/>
    <col min="15618" max="15618" width="12.75" style="486"/>
    <col min="15619" max="15619" width="29.75" style="486" customWidth="1"/>
    <col min="15620" max="15620" width="17" style="486" customWidth="1"/>
    <col min="15621" max="15621" width="37" style="486" customWidth="1"/>
    <col min="15622" max="15622" width="17.375" style="486" customWidth="1"/>
    <col min="15623" max="15872" width="9" style="486" customWidth="1"/>
    <col min="15873" max="15873" width="29.625" style="486" customWidth="1"/>
    <col min="15874" max="15874" width="12.75" style="486"/>
    <col min="15875" max="15875" width="29.75" style="486" customWidth="1"/>
    <col min="15876" max="15876" width="17" style="486" customWidth="1"/>
    <col min="15877" max="15877" width="37" style="486" customWidth="1"/>
    <col min="15878" max="15878" width="17.375" style="486" customWidth="1"/>
    <col min="15879" max="16128" width="9" style="486" customWidth="1"/>
    <col min="16129" max="16129" width="29.625" style="486" customWidth="1"/>
    <col min="16130" max="16130" width="12.75" style="486"/>
    <col min="16131" max="16131" width="29.75" style="486" customWidth="1"/>
    <col min="16132" max="16132" width="17" style="486" customWidth="1"/>
    <col min="16133" max="16133" width="37" style="486" customWidth="1"/>
    <col min="16134" max="16134" width="17.375" style="486" customWidth="1"/>
    <col min="16135" max="16384" width="9" style="486" customWidth="1"/>
  </cols>
  <sheetData>
    <row r="1" ht="18.75" customHeight="1" spans="1:10">
      <c r="A1" s="152" t="s">
        <v>1193</v>
      </c>
      <c r="B1" s="152"/>
      <c r="C1" s="152"/>
      <c r="D1" s="152"/>
      <c r="E1" s="152"/>
      <c r="F1" s="152"/>
      <c r="G1" s="152"/>
      <c r="H1" s="152"/>
      <c r="I1" s="152"/>
      <c r="J1" s="152"/>
    </row>
    <row r="2" ht="27.6" customHeight="1" spans="1:11">
      <c r="A2" s="119" t="s">
        <v>1194</v>
      </c>
      <c r="B2" s="119"/>
      <c r="C2" s="119"/>
      <c r="D2" s="119"/>
      <c r="E2" s="119"/>
      <c r="F2" s="119"/>
      <c r="G2" s="119"/>
      <c r="H2" s="119"/>
      <c r="I2" s="119"/>
      <c r="J2" s="119"/>
      <c r="K2" s="119"/>
    </row>
    <row r="3" ht="23.25" customHeight="1" spans="1:10">
      <c r="A3" s="488"/>
      <c r="B3" s="488"/>
      <c r="C3" s="488"/>
      <c r="D3" s="488"/>
      <c r="E3" s="488"/>
      <c r="F3" s="488"/>
      <c r="G3" s="488"/>
      <c r="H3" s="488"/>
      <c r="J3" s="158" t="s">
        <v>48</v>
      </c>
    </row>
    <row r="4" s="485" customFormat="1" ht="36" spans="1:10">
      <c r="A4" s="457" t="s">
        <v>49</v>
      </c>
      <c r="B4" s="458" t="s">
        <v>684</v>
      </c>
      <c r="C4" s="458" t="s">
        <v>1195</v>
      </c>
      <c r="D4" s="458" t="s">
        <v>50</v>
      </c>
      <c r="E4" s="459" t="s">
        <v>124</v>
      </c>
      <c r="F4" s="489" t="s">
        <v>1196</v>
      </c>
      <c r="G4" s="458" t="s">
        <v>684</v>
      </c>
      <c r="H4" s="458" t="s">
        <v>1195</v>
      </c>
      <c r="I4" s="458" t="s">
        <v>50</v>
      </c>
      <c r="J4" s="481" t="s">
        <v>124</v>
      </c>
    </row>
    <row r="5" s="485" customFormat="1" ht="24" customHeight="1" spans="1:10">
      <c r="A5" s="490" t="s">
        <v>126</v>
      </c>
      <c r="B5" s="491">
        <v>8626</v>
      </c>
      <c r="C5" s="491">
        <v>2793</v>
      </c>
      <c r="D5" s="491">
        <v>2793</v>
      </c>
      <c r="E5" s="492">
        <v>6.35948210205636</v>
      </c>
      <c r="F5" s="493" t="s">
        <v>126</v>
      </c>
      <c r="G5" s="491">
        <v>8626</v>
      </c>
      <c r="H5" s="491">
        <v>2793</v>
      </c>
      <c r="I5" s="491">
        <v>2793</v>
      </c>
      <c r="J5" s="517">
        <v>6.35948210205636</v>
      </c>
    </row>
    <row r="6" s="485" customFormat="1" ht="24" customHeight="1" spans="1:10">
      <c r="A6" s="494" t="s">
        <v>127</v>
      </c>
      <c r="B6" s="491">
        <v>8000</v>
      </c>
      <c r="C6" s="491">
        <v>2167</v>
      </c>
      <c r="D6" s="491">
        <v>2167</v>
      </c>
      <c r="E6" s="492">
        <v>8.35</v>
      </c>
      <c r="F6" s="495" t="s">
        <v>128</v>
      </c>
      <c r="G6" s="491">
        <v>626</v>
      </c>
      <c r="H6" s="491">
        <v>626</v>
      </c>
      <c r="I6" s="491">
        <v>0</v>
      </c>
      <c r="J6" s="518"/>
    </row>
    <row r="7" s="485" customFormat="1" ht="22.5" customHeight="1" spans="1:10">
      <c r="A7" s="496" t="s">
        <v>1197</v>
      </c>
      <c r="B7" s="469">
        <v>8000</v>
      </c>
      <c r="C7" s="469">
        <v>2167</v>
      </c>
      <c r="D7" s="470">
        <v>2167</v>
      </c>
      <c r="E7" s="497">
        <v>8.35</v>
      </c>
      <c r="F7" s="498" t="s">
        <v>1198</v>
      </c>
      <c r="G7" s="470">
        <v>626</v>
      </c>
      <c r="H7" s="470">
        <v>626</v>
      </c>
      <c r="I7" s="470"/>
      <c r="J7" s="518"/>
    </row>
    <row r="8" s="485" customFormat="1" ht="22.5" customHeight="1" spans="1:10">
      <c r="A8" s="496"/>
      <c r="B8" s="469"/>
      <c r="C8" s="469"/>
      <c r="D8" s="470"/>
      <c r="E8" s="499"/>
      <c r="F8" s="500" t="s">
        <v>1199</v>
      </c>
      <c r="G8" s="469">
        <v>626</v>
      </c>
      <c r="H8" s="469">
        <v>626</v>
      </c>
      <c r="I8" s="470"/>
      <c r="J8" s="518"/>
    </row>
    <row r="9" s="485" customFormat="1" ht="22.5" customHeight="1" spans="1:10">
      <c r="A9" s="496"/>
      <c r="B9" s="470"/>
      <c r="C9" s="470"/>
      <c r="D9" s="470"/>
      <c r="E9" s="499"/>
      <c r="F9" s="498"/>
      <c r="G9" s="470"/>
      <c r="H9" s="470"/>
      <c r="I9" s="470"/>
      <c r="J9" s="519"/>
    </row>
    <row r="10" s="485" customFormat="1" ht="22.5" customHeight="1" spans="1:10">
      <c r="A10" s="496"/>
      <c r="B10" s="501"/>
      <c r="C10" s="501"/>
      <c r="D10" s="501"/>
      <c r="E10" s="501"/>
      <c r="F10" s="498"/>
      <c r="G10" s="470"/>
      <c r="H10" s="470"/>
      <c r="I10" s="470"/>
      <c r="J10" s="519"/>
    </row>
    <row r="11" s="485" customFormat="1" ht="22.5" customHeight="1" spans="1:10">
      <c r="A11" s="496"/>
      <c r="B11" s="502"/>
      <c r="C11" s="502"/>
      <c r="D11" s="502"/>
      <c r="E11" s="502"/>
      <c r="F11" s="498"/>
      <c r="G11" s="469"/>
      <c r="H11" s="469"/>
      <c r="I11" s="470"/>
      <c r="J11" s="519"/>
    </row>
    <row r="12" s="485" customFormat="1" ht="22.5" customHeight="1" spans="1:10">
      <c r="A12" s="496"/>
      <c r="B12" s="502"/>
      <c r="C12" s="502"/>
      <c r="D12" s="502"/>
      <c r="E12" s="502"/>
      <c r="F12" s="498"/>
      <c r="G12" s="470"/>
      <c r="H12" s="470"/>
      <c r="I12" s="470"/>
      <c r="J12" s="519"/>
    </row>
    <row r="13" s="485" customFormat="1" ht="22.5" customHeight="1" spans="1:10">
      <c r="A13" s="496"/>
      <c r="B13" s="502"/>
      <c r="C13" s="502"/>
      <c r="D13" s="502"/>
      <c r="E13" s="502"/>
      <c r="F13" s="503"/>
      <c r="G13" s="469"/>
      <c r="H13" s="469"/>
      <c r="I13" s="470"/>
      <c r="J13" s="519"/>
    </row>
    <row r="14" s="485" customFormat="1" ht="22.5" customHeight="1" spans="1:10">
      <c r="A14" s="504"/>
      <c r="B14" s="502"/>
      <c r="C14" s="502"/>
      <c r="D14" s="502"/>
      <c r="E14" s="502"/>
      <c r="F14" s="498"/>
      <c r="G14" s="469"/>
      <c r="H14" s="469"/>
      <c r="I14" s="470"/>
      <c r="J14" s="519"/>
    </row>
    <row r="15" s="485" customFormat="1" ht="22.5" customHeight="1" spans="1:10">
      <c r="A15" s="504"/>
      <c r="B15" s="502"/>
      <c r="C15" s="502"/>
      <c r="D15" s="502"/>
      <c r="E15" s="502"/>
      <c r="F15" s="498"/>
      <c r="G15" s="470"/>
      <c r="H15" s="470"/>
      <c r="I15" s="470"/>
      <c r="J15" s="518"/>
    </row>
    <row r="16" s="485" customFormat="1" ht="22.5" customHeight="1" spans="1:10">
      <c r="A16" s="504"/>
      <c r="B16" s="502"/>
      <c r="C16" s="502"/>
      <c r="D16" s="502"/>
      <c r="E16" s="502"/>
      <c r="F16" s="498"/>
      <c r="G16" s="470"/>
      <c r="H16" s="470"/>
      <c r="I16" s="470"/>
      <c r="J16" s="518"/>
    </row>
    <row r="17" s="485" customFormat="1" ht="22.5" customHeight="1" spans="1:10">
      <c r="A17" s="504"/>
      <c r="B17" s="502"/>
      <c r="C17" s="502"/>
      <c r="D17" s="502"/>
      <c r="E17" s="502"/>
      <c r="F17" s="498"/>
      <c r="G17" s="470"/>
      <c r="H17" s="470"/>
      <c r="I17" s="470"/>
      <c r="J17" s="518"/>
    </row>
    <row r="18" s="485" customFormat="1" ht="22.5" customHeight="1" spans="1:10">
      <c r="A18" s="505"/>
      <c r="B18" s="506"/>
      <c r="C18" s="506"/>
      <c r="D18" s="506"/>
      <c r="E18" s="506"/>
      <c r="F18" s="498"/>
      <c r="G18" s="469"/>
      <c r="H18" s="469"/>
      <c r="I18" s="470"/>
      <c r="J18" s="520"/>
    </row>
    <row r="19" s="485" customFormat="1" ht="22.5" customHeight="1" spans="1:10">
      <c r="A19" s="505"/>
      <c r="B19" s="506"/>
      <c r="C19" s="506"/>
      <c r="D19" s="506"/>
      <c r="E19" s="506"/>
      <c r="F19" s="498"/>
      <c r="G19" s="507"/>
      <c r="H19" s="507"/>
      <c r="I19" s="507"/>
      <c r="J19" s="518"/>
    </row>
    <row r="20" s="485" customFormat="1" ht="22.5" customHeight="1" spans="1:10">
      <c r="A20" s="494" t="s">
        <v>140</v>
      </c>
      <c r="B20" s="491">
        <v>626</v>
      </c>
      <c r="C20" s="491">
        <v>626</v>
      </c>
      <c r="D20" s="491">
        <v>626</v>
      </c>
      <c r="E20" s="497">
        <v>0</v>
      </c>
      <c r="F20" s="508" t="s">
        <v>141</v>
      </c>
      <c r="G20" s="491">
        <v>8000</v>
      </c>
      <c r="H20" s="491">
        <v>2167</v>
      </c>
      <c r="I20" s="491">
        <v>2793</v>
      </c>
      <c r="J20" s="521">
        <v>6.35948210205636</v>
      </c>
    </row>
    <row r="21" s="485" customFormat="1" ht="22.5" customHeight="1" spans="1:10">
      <c r="A21" s="509" t="s">
        <v>142</v>
      </c>
      <c r="B21" s="470"/>
      <c r="C21" s="470"/>
      <c r="D21" s="470"/>
      <c r="E21" s="510"/>
      <c r="F21" s="511" t="s">
        <v>1200</v>
      </c>
      <c r="G21" s="470">
        <v>8000</v>
      </c>
      <c r="H21" s="470">
        <v>2167</v>
      </c>
      <c r="I21" s="470">
        <v>2793</v>
      </c>
      <c r="J21" s="522">
        <v>39.65</v>
      </c>
    </row>
    <row r="22" s="485" customFormat="1" ht="22.5" customHeight="1" spans="1:10">
      <c r="A22" s="509" t="s">
        <v>1201</v>
      </c>
      <c r="B22" s="470">
        <v>626</v>
      </c>
      <c r="C22" s="470">
        <v>626</v>
      </c>
      <c r="D22" s="470">
        <v>626</v>
      </c>
      <c r="E22" s="497"/>
      <c r="F22" s="511" t="s">
        <v>1074</v>
      </c>
      <c r="G22" s="470"/>
      <c r="H22" s="470"/>
      <c r="I22" s="470"/>
      <c r="J22" s="522"/>
    </row>
    <row r="23" s="485" customFormat="1" ht="20.1" customHeight="1" spans="1:10">
      <c r="A23" s="512"/>
      <c r="B23" s="513"/>
      <c r="C23" s="513"/>
      <c r="D23" s="513"/>
      <c r="E23" s="513"/>
      <c r="F23" s="514" t="s">
        <v>1202</v>
      </c>
      <c r="G23" s="515"/>
      <c r="H23" s="515"/>
      <c r="I23" s="515"/>
      <c r="J23" s="523">
        <v>-100</v>
      </c>
    </row>
    <row r="24" ht="44.25" customHeight="1" spans="1:10">
      <c r="A24" s="516" t="s">
        <v>1203</v>
      </c>
      <c r="B24" s="516"/>
      <c r="C24" s="516"/>
      <c r="D24" s="516"/>
      <c r="E24" s="516"/>
      <c r="F24" s="516"/>
      <c r="G24" s="516"/>
      <c r="H24" s="516"/>
      <c r="I24" s="516"/>
      <c r="J24" s="516"/>
    </row>
    <row r="25" ht="20.1" customHeight="1"/>
    <row r="26" ht="20.1" customHeight="1"/>
    <row r="27" ht="20.1" customHeight="1"/>
    <row r="28" ht="20.1" customHeight="1"/>
  </sheetData>
  <mergeCells count="3">
    <mergeCell ref="A1:H1"/>
    <mergeCell ref="A2:J2"/>
    <mergeCell ref="A24:J24"/>
  </mergeCells>
  <printOptions horizontalCentered="1"/>
  <pageMargins left="0.15748031496063" right="0.15748031496063" top="0.511811023622047" bottom="0.354330708661417" header="0.31496062992126" footer="0.15748031496063"/>
  <pageSetup paperSize="9" scale="90" firstPageNumber="35" fitToHeight="0" orientation="landscape" blackAndWhite="1" useFirstPageNumber="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FF00"/>
  </sheetPr>
  <dimension ref="A1:K28"/>
  <sheetViews>
    <sheetView showZeros="0" workbookViewId="0">
      <selection activeCell="S17" sqref="S17"/>
    </sheetView>
  </sheetViews>
  <sheetFormatPr defaultColWidth="12.75" defaultRowHeight="13.5"/>
  <cols>
    <col min="1" max="1" width="14.375" style="486" customWidth="1"/>
    <col min="2" max="2" width="9.125" style="487" customWidth="1"/>
    <col min="3" max="3" width="10.75" style="487" customWidth="1"/>
    <col min="4" max="4" width="6.875" style="487" customWidth="1"/>
    <col min="5" max="5" width="9.25" style="487" customWidth="1"/>
    <col min="6" max="6" width="31.375" style="487" customWidth="1"/>
    <col min="7" max="7" width="10.25" style="487" customWidth="1"/>
    <col min="8" max="8" width="10.25" style="153" customWidth="1"/>
    <col min="9" max="9" width="8.125" style="154" customWidth="1"/>
    <col min="10" max="10" width="10.625" style="154" customWidth="1"/>
    <col min="11" max="11" width="9" style="486" customWidth="1"/>
    <col min="12" max="14" width="9" style="486" hidden="1" customWidth="1"/>
    <col min="15" max="256" width="9" style="486" customWidth="1"/>
    <col min="257" max="257" width="29.625" style="486" customWidth="1"/>
    <col min="258" max="258" width="12.75" style="486"/>
    <col min="259" max="259" width="29.75" style="486" customWidth="1"/>
    <col min="260" max="260" width="17" style="486" customWidth="1"/>
    <col min="261" max="261" width="37" style="486" customWidth="1"/>
    <col min="262" max="262" width="17.375" style="486" customWidth="1"/>
    <col min="263" max="512" width="9" style="486" customWidth="1"/>
    <col min="513" max="513" width="29.625" style="486" customWidth="1"/>
    <col min="514" max="514" width="12.75" style="486"/>
    <col min="515" max="515" width="29.75" style="486" customWidth="1"/>
    <col min="516" max="516" width="17" style="486" customWidth="1"/>
    <col min="517" max="517" width="37" style="486" customWidth="1"/>
    <col min="518" max="518" width="17.375" style="486" customWidth="1"/>
    <col min="519" max="768" width="9" style="486" customWidth="1"/>
    <col min="769" max="769" width="29.625" style="486" customWidth="1"/>
    <col min="770" max="770" width="12.75" style="486"/>
    <col min="771" max="771" width="29.75" style="486" customWidth="1"/>
    <col min="772" max="772" width="17" style="486" customWidth="1"/>
    <col min="773" max="773" width="37" style="486" customWidth="1"/>
    <col min="774" max="774" width="17.375" style="486" customWidth="1"/>
    <col min="775" max="1024" width="9" style="486" customWidth="1"/>
    <col min="1025" max="1025" width="29.625" style="486" customWidth="1"/>
    <col min="1026" max="1026" width="12.75" style="486"/>
    <col min="1027" max="1027" width="29.75" style="486" customWidth="1"/>
    <col min="1028" max="1028" width="17" style="486" customWidth="1"/>
    <col min="1029" max="1029" width="37" style="486" customWidth="1"/>
    <col min="1030" max="1030" width="17.375" style="486" customWidth="1"/>
    <col min="1031" max="1280" width="9" style="486" customWidth="1"/>
    <col min="1281" max="1281" width="29.625" style="486" customWidth="1"/>
    <col min="1282" max="1282" width="12.75" style="486"/>
    <col min="1283" max="1283" width="29.75" style="486" customWidth="1"/>
    <col min="1284" max="1284" width="17" style="486" customWidth="1"/>
    <col min="1285" max="1285" width="37" style="486" customWidth="1"/>
    <col min="1286" max="1286" width="17.375" style="486" customWidth="1"/>
    <col min="1287" max="1536" width="9" style="486" customWidth="1"/>
    <col min="1537" max="1537" width="29.625" style="486" customWidth="1"/>
    <col min="1538" max="1538" width="12.75" style="486"/>
    <col min="1539" max="1539" width="29.75" style="486" customWidth="1"/>
    <col min="1540" max="1540" width="17" style="486" customWidth="1"/>
    <col min="1541" max="1541" width="37" style="486" customWidth="1"/>
    <col min="1542" max="1542" width="17.375" style="486" customWidth="1"/>
    <col min="1543" max="1792" width="9" style="486" customWidth="1"/>
    <col min="1793" max="1793" width="29.625" style="486" customWidth="1"/>
    <col min="1794" max="1794" width="12.75" style="486"/>
    <col min="1795" max="1795" width="29.75" style="486" customWidth="1"/>
    <col min="1796" max="1796" width="17" style="486" customWidth="1"/>
    <col min="1797" max="1797" width="37" style="486" customWidth="1"/>
    <col min="1798" max="1798" width="17.375" style="486" customWidth="1"/>
    <col min="1799" max="2048" width="9" style="486" customWidth="1"/>
    <col min="2049" max="2049" width="29.625" style="486" customWidth="1"/>
    <col min="2050" max="2050" width="12.75" style="486"/>
    <col min="2051" max="2051" width="29.75" style="486" customWidth="1"/>
    <col min="2052" max="2052" width="17" style="486" customWidth="1"/>
    <col min="2053" max="2053" width="37" style="486" customWidth="1"/>
    <col min="2054" max="2054" width="17.375" style="486" customWidth="1"/>
    <col min="2055" max="2304" width="9" style="486" customWidth="1"/>
    <col min="2305" max="2305" width="29.625" style="486" customWidth="1"/>
    <col min="2306" max="2306" width="12.75" style="486"/>
    <col min="2307" max="2307" width="29.75" style="486" customWidth="1"/>
    <col min="2308" max="2308" width="17" style="486" customWidth="1"/>
    <col min="2309" max="2309" width="37" style="486" customWidth="1"/>
    <col min="2310" max="2310" width="17.375" style="486" customWidth="1"/>
    <col min="2311" max="2560" width="9" style="486" customWidth="1"/>
    <col min="2561" max="2561" width="29.625" style="486" customWidth="1"/>
    <col min="2562" max="2562" width="12.75" style="486"/>
    <col min="2563" max="2563" width="29.75" style="486" customWidth="1"/>
    <col min="2564" max="2564" width="17" style="486" customWidth="1"/>
    <col min="2565" max="2565" width="37" style="486" customWidth="1"/>
    <col min="2566" max="2566" width="17.375" style="486" customWidth="1"/>
    <col min="2567" max="2816" width="9" style="486" customWidth="1"/>
    <col min="2817" max="2817" width="29.625" style="486" customWidth="1"/>
    <col min="2818" max="2818" width="12.75" style="486"/>
    <col min="2819" max="2819" width="29.75" style="486" customWidth="1"/>
    <col min="2820" max="2820" width="17" style="486" customWidth="1"/>
    <col min="2821" max="2821" width="37" style="486" customWidth="1"/>
    <col min="2822" max="2822" width="17.375" style="486" customWidth="1"/>
    <col min="2823" max="3072" width="9" style="486" customWidth="1"/>
    <col min="3073" max="3073" width="29.625" style="486" customWidth="1"/>
    <col min="3074" max="3074" width="12.75" style="486"/>
    <col min="3075" max="3075" width="29.75" style="486" customWidth="1"/>
    <col min="3076" max="3076" width="17" style="486" customWidth="1"/>
    <col min="3077" max="3077" width="37" style="486" customWidth="1"/>
    <col min="3078" max="3078" width="17.375" style="486" customWidth="1"/>
    <col min="3079" max="3328" width="9" style="486" customWidth="1"/>
    <col min="3329" max="3329" width="29.625" style="486" customWidth="1"/>
    <col min="3330" max="3330" width="12.75" style="486"/>
    <col min="3331" max="3331" width="29.75" style="486" customWidth="1"/>
    <col min="3332" max="3332" width="17" style="486" customWidth="1"/>
    <col min="3333" max="3333" width="37" style="486" customWidth="1"/>
    <col min="3334" max="3334" width="17.375" style="486" customWidth="1"/>
    <col min="3335" max="3584" width="9" style="486" customWidth="1"/>
    <col min="3585" max="3585" width="29.625" style="486" customWidth="1"/>
    <col min="3586" max="3586" width="12.75" style="486"/>
    <col min="3587" max="3587" width="29.75" style="486" customWidth="1"/>
    <col min="3588" max="3588" width="17" style="486" customWidth="1"/>
    <col min="3589" max="3589" width="37" style="486" customWidth="1"/>
    <col min="3590" max="3590" width="17.375" style="486" customWidth="1"/>
    <col min="3591" max="3840" width="9" style="486" customWidth="1"/>
    <col min="3841" max="3841" width="29.625" style="486" customWidth="1"/>
    <col min="3842" max="3842" width="12.75" style="486"/>
    <col min="3843" max="3843" width="29.75" style="486" customWidth="1"/>
    <col min="3844" max="3844" width="17" style="486" customWidth="1"/>
    <col min="3845" max="3845" width="37" style="486" customWidth="1"/>
    <col min="3846" max="3846" width="17.375" style="486" customWidth="1"/>
    <col min="3847" max="4096" width="9" style="486" customWidth="1"/>
    <col min="4097" max="4097" width="29.625" style="486" customWidth="1"/>
    <col min="4098" max="4098" width="12.75" style="486"/>
    <col min="4099" max="4099" width="29.75" style="486" customWidth="1"/>
    <col min="4100" max="4100" width="17" style="486" customWidth="1"/>
    <col min="4101" max="4101" width="37" style="486" customWidth="1"/>
    <col min="4102" max="4102" width="17.375" style="486" customWidth="1"/>
    <col min="4103" max="4352" width="9" style="486" customWidth="1"/>
    <col min="4353" max="4353" width="29.625" style="486" customWidth="1"/>
    <col min="4354" max="4354" width="12.75" style="486"/>
    <col min="4355" max="4355" width="29.75" style="486" customWidth="1"/>
    <col min="4356" max="4356" width="17" style="486" customWidth="1"/>
    <col min="4357" max="4357" width="37" style="486" customWidth="1"/>
    <col min="4358" max="4358" width="17.375" style="486" customWidth="1"/>
    <col min="4359" max="4608" width="9" style="486" customWidth="1"/>
    <col min="4609" max="4609" width="29.625" style="486" customWidth="1"/>
    <col min="4610" max="4610" width="12.75" style="486"/>
    <col min="4611" max="4611" width="29.75" style="486" customWidth="1"/>
    <col min="4612" max="4612" width="17" style="486" customWidth="1"/>
    <col min="4613" max="4613" width="37" style="486" customWidth="1"/>
    <col min="4614" max="4614" width="17.375" style="486" customWidth="1"/>
    <col min="4615" max="4864" width="9" style="486" customWidth="1"/>
    <col min="4865" max="4865" width="29.625" style="486" customWidth="1"/>
    <col min="4866" max="4866" width="12.75" style="486"/>
    <col min="4867" max="4867" width="29.75" style="486" customWidth="1"/>
    <col min="4868" max="4868" width="17" style="486" customWidth="1"/>
    <col min="4869" max="4869" width="37" style="486" customWidth="1"/>
    <col min="4870" max="4870" width="17.375" style="486" customWidth="1"/>
    <col min="4871" max="5120" width="9" style="486" customWidth="1"/>
    <col min="5121" max="5121" width="29.625" style="486" customWidth="1"/>
    <col min="5122" max="5122" width="12.75" style="486"/>
    <col min="5123" max="5123" width="29.75" style="486" customWidth="1"/>
    <col min="5124" max="5124" width="17" style="486" customWidth="1"/>
    <col min="5125" max="5125" width="37" style="486" customWidth="1"/>
    <col min="5126" max="5126" width="17.375" style="486" customWidth="1"/>
    <col min="5127" max="5376" width="9" style="486" customWidth="1"/>
    <col min="5377" max="5377" width="29.625" style="486" customWidth="1"/>
    <col min="5378" max="5378" width="12.75" style="486"/>
    <col min="5379" max="5379" width="29.75" style="486" customWidth="1"/>
    <col min="5380" max="5380" width="17" style="486" customWidth="1"/>
    <col min="5381" max="5381" width="37" style="486" customWidth="1"/>
    <col min="5382" max="5382" width="17.375" style="486" customWidth="1"/>
    <col min="5383" max="5632" width="9" style="486" customWidth="1"/>
    <col min="5633" max="5633" width="29.625" style="486" customWidth="1"/>
    <col min="5634" max="5634" width="12.75" style="486"/>
    <col min="5635" max="5635" width="29.75" style="486" customWidth="1"/>
    <col min="5636" max="5636" width="17" style="486" customWidth="1"/>
    <col min="5637" max="5637" width="37" style="486" customWidth="1"/>
    <col min="5638" max="5638" width="17.375" style="486" customWidth="1"/>
    <col min="5639" max="5888" width="9" style="486" customWidth="1"/>
    <col min="5889" max="5889" width="29.625" style="486" customWidth="1"/>
    <col min="5890" max="5890" width="12.75" style="486"/>
    <col min="5891" max="5891" width="29.75" style="486" customWidth="1"/>
    <col min="5892" max="5892" width="17" style="486" customWidth="1"/>
    <col min="5893" max="5893" width="37" style="486" customWidth="1"/>
    <col min="5894" max="5894" width="17.375" style="486" customWidth="1"/>
    <col min="5895" max="6144" width="9" style="486" customWidth="1"/>
    <col min="6145" max="6145" width="29.625" style="486" customWidth="1"/>
    <col min="6146" max="6146" width="12.75" style="486"/>
    <col min="6147" max="6147" width="29.75" style="486" customWidth="1"/>
    <col min="6148" max="6148" width="17" style="486" customWidth="1"/>
    <col min="6149" max="6149" width="37" style="486" customWidth="1"/>
    <col min="6150" max="6150" width="17.375" style="486" customWidth="1"/>
    <col min="6151" max="6400" width="9" style="486" customWidth="1"/>
    <col min="6401" max="6401" width="29.625" style="486" customWidth="1"/>
    <col min="6402" max="6402" width="12.75" style="486"/>
    <col min="6403" max="6403" width="29.75" style="486" customWidth="1"/>
    <col min="6404" max="6404" width="17" style="486" customWidth="1"/>
    <col min="6405" max="6405" width="37" style="486" customWidth="1"/>
    <col min="6406" max="6406" width="17.375" style="486" customWidth="1"/>
    <col min="6407" max="6656" width="9" style="486" customWidth="1"/>
    <col min="6657" max="6657" width="29.625" style="486" customWidth="1"/>
    <col min="6658" max="6658" width="12.75" style="486"/>
    <col min="6659" max="6659" width="29.75" style="486" customWidth="1"/>
    <col min="6660" max="6660" width="17" style="486" customWidth="1"/>
    <col min="6661" max="6661" width="37" style="486" customWidth="1"/>
    <col min="6662" max="6662" width="17.375" style="486" customWidth="1"/>
    <col min="6663" max="6912" width="9" style="486" customWidth="1"/>
    <col min="6913" max="6913" width="29.625" style="486" customWidth="1"/>
    <col min="6914" max="6914" width="12.75" style="486"/>
    <col min="6915" max="6915" width="29.75" style="486" customWidth="1"/>
    <col min="6916" max="6916" width="17" style="486" customWidth="1"/>
    <col min="6917" max="6917" width="37" style="486" customWidth="1"/>
    <col min="6918" max="6918" width="17.375" style="486" customWidth="1"/>
    <col min="6919" max="7168" width="9" style="486" customWidth="1"/>
    <col min="7169" max="7169" width="29.625" style="486" customWidth="1"/>
    <col min="7170" max="7170" width="12.75" style="486"/>
    <col min="7171" max="7171" width="29.75" style="486" customWidth="1"/>
    <col min="7172" max="7172" width="17" style="486" customWidth="1"/>
    <col min="7173" max="7173" width="37" style="486" customWidth="1"/>
    <col min="7174" max="7174" width="17.375" style="486" customWidth="1"/>
    <col min="7175" max="7424" width="9" style="486" customWidth="1"/>
    <col min="7425" max="7425" width="29.625" style="486" customWidth="1"/>
    <col min="7426" max="7426" width="12.75" style="486"/>
    <col min="7427" max="7427" width="29.75" style="486" customWidth="1"/>
    <col min="7428" max="7428" width="17" style="486" customWidth="1"/>
    <col min="7429" max="7429" width="37" style="486" customWidth="1"/>
    <col min="7430" max="7430" width="17.375" style="486" customWidth="1"/>
    <col min="7431" max="7680" width="9" style="486" customWidth="1"/>
    <col min="7681" max="7681" width="29.625" style="486" customWidth="1"/>
    <col min="7682" max="7682" width="12.75" style="486"/>
    <col min="7683" max="7683" width="29.75" style="486" customWidth="1"/>
    <col min="7684" max="7684" width="17" style="486" customWidth="1"/>
    <col min="7685" max="7685" width="37" style="486" customWidth="1"/>
    <col min="7686" max="7686" width="17.375" style="486" customWidth="1"/>
    <col min="7687" max="7936" width="9" style="486" customWidth="1"/>
    <col min="7937" max="7937" width="29.625" style="486" customWidth="1"/>
    <col min="7938" max="7938" width="12.75" style="486"/>
    <col min="7939" max="7939" width="29.75" style="486" customWidth="1"/>
    <col min="7940" max="7940" width="17" style="486" customWidth="1"/>
    <col min="7941" max="7941" width="37" style="486" customWidth="1"/>
    <col min="7942" max="7942" width="17.375" style="486" customWidth="1"/>
    <col min="7943" max="8192" width="9" style="486" customWidth="1"/>
    <col min="8193" max="8193" width="29.625" style="486" customWidth="1"/>
    <col min="8194" max="8194" width="12.75" style="486"/>
    <col min="8195" max="8195" width="29.75" style="486" customWidth="1"/>
    <col min="8196" max="8196" width="17" style="486" customWidth="1"/>
    <col min="8197" max="8197" width="37" style="486" customWidth="1"/>
    <col min="8198" max="8198" width="17.375" style="486" customWidth="1"/>
    <col min="8199" max="8448" width="9" style="486" customWidth="1"/>
    <col min="8449" max="8449" width="29.625" style="486" customWidth="1"/>
    <col min="8450" max="8450" width="12.75" style="486"/>
    <col min="8451" max="8451" width="29.75" style="486" customWidth="1"/>
    <col min="8452" max="8452" width="17" style="486" customWidth="1"/>
    <col min="8453" max="8453" width="37" style="486" customWidth="1"/>
    <col min="8454" max="8454" width="17.375" style="486" customWidth="1"/>
    <col min="8455" max="8704" width="9" style="486" customWidth="1"/>
    <col min="8705" max="8705" width="29.625" style="486" customWidth="1"/>
    <col min="8706" max="8706" width="12.75" style="486"/>
    <col min="8707" max="8707" width="29.75" style="486" customWidth="1"/>
    <col min="8708" max="8708" width="17" style="486" customWidth="1"/>
    <col min="8709" max="8709" width="37" style="486" customWidth="1"/>
    <col min="8710" max="8710" width="17.375" style="486" customWidth="1"/>
    <col min="8711" max="8960" width="9" style="486" customWidth="1"/>
    <col min="8961" max="8961" width="29.625" style="486" customWidth="1"/>
    <col min="8962" max="8962" width="12.75" style="486"/>
    <col min="8963" max="8963" width="29.75" style="486" customWidth="1"/>
    <col min="8964" max="8964" width="17" style="486" customWidth="1"/>
    <col min="8965" max="8965" width="37" style="486" customWidth="1"/>
    <col min="8966" max="8966" width="17.375" style="486" customWidth="1"/>
    <col min="8967" max="9216" width="9" style="486" customWidth="1"/>
    <col min="9217" max="9217" width="29.625" style="486" customWidth="1"/>
    <col min="9218" max="9218" width="12.75" style="486"/>
    <col min="9219" max="9219" width="29.75" style="486" customWidth="1"/>
    <col min="9220" max="9220" width="17" style="486" customWidth="1"/>
    <col min="9221" max="9221" width="37" style="486" customWidth="1"/>
    <col min="9222" max="9222" width="17.375" style="486" customWidth="1"/>
    <col min="9223" max="9472" width="9" style="486" customWidth="1"/>
    <col min="9473" max="9473" width="29.625" style="486" customWidth="1"/>
    <col min="9474" max="9474" width="12.75" style="486"/>
    <col min="9475" max="9475" width="29.75" style="486" customWidth="1"/>
    <col min="9476" max="9476" width="17" style="486" customWidth="1"/>
    <col min="9477" max="9477" width="37" style="486" customWidth="1"/>
    <col min="9478" max="9478" width="17.375" style="486" customWidth="1"/>
    <col min="9479" max="9728" width="9" style="486" customWidth="1"/>
    <col min="9729" max="9729" width="29.625" style="486" customWidth="1"/>
    <col min="9730" max="9730" width="12.75" style="486"/>
    <col min="9731" max="9731" width="29.75" style="486" customWidth="1"/>
    <col min="9732" max="9732" width="17" style="486" customWidth="1"/>
    <col min="9733" max="9733" width="37" style="486" customWidth="1"/>
    <col min="9734" max="9734" width="17.375" style="486" customWidth="1"/>
    <col min="9735" max="9984" width="9" style="486" customWidth="1"/>
    <col min="9985" max="9985" width="29.625" style="486" customWidth="1"/>
    <col min="9986" max="9986" width="12.75" style="486"/>
    <col min="9987" max="9987" width="29.75" style="486" customWidth="1"/>
    <col min="9988" max="9988" width="17" style="486" customWidth="1"/>
    <col min="9989" max="9989" width="37" style="486" customWidth="1"/>
    <col min="9990" max="9990" width="17.375" style="486" customWidth="1"/>
    <col min="9991" max="10240" width="9" style="486" customWidth="1"/>
    <col min="10241" max="10241" width="29.625" style="486" customWidth="1"/>
    <col min="10242" max="10242" width="12.75" style="486"/>
    <col min="10243" max="10243" width="29.75" style="486" customWidth="1"/>
    <col min="10244" max="10244" width="17" style="486" customWidth="1"/>
    <col min="10245" max="10245" width="37" style="486" customWidth="1"/>
    <col min="10246" max="10246" width="17.375" style="486" customWidth="1"/>
    <col min="10247" max="10496" width="9" style="486" customWidth="1"/>
    <col min="10497" max="10497" width="29.625" style="486" customWidth="1"/>
    <col min="10498" max="10498" width="12.75" style="486"/>
    <col min="10499" max="10499" width="29.75" style="486" customWidth="1"/>
    <col min="10500" max="10500" width="17" style="486" customWidth="1"/>
    <col min="10501" max="10501" width="37" style="486" customWidth="1"/>
    <col min="10502" max="10502" width="17.375" style="486" customWidth="1"/>
    <col min="10503" max="10752" width="9" style="486" customWidth="1"/>
    <col min="10753" max="10753" width="29.625" style="486" customWidth="1"/>
    <col min="10754" max="10754" width="12.75" style="486"/>
    <col min="10755" max="10755" width="29.75" style="486" customWidth="1"/>
    <col min="10756" max="10756" width="17" style="486" customWidth="1"/>
    <col min="10757" max="10757" width="37" style="486" customWidth="1"/>
    <col min="10758" max="10758" width="17.375" style="486" customWidth="1"/>
    <col min="10759" max="11008" width="9" style="486" customWidth="1"/>
    <col min="11009" max="11009" width="29.625" style="486" customWidth="1"/>
    <col min="11010" max="11010" width="12.75" style="486"/>
    <col min="11011" max="11011" width="29.75" style="486" customWidth="1"/>
    <col min="11012" max="11012" width="17" style="486" customWidth="1"/>
    <col min="11013" max="11013" width="37" style="486" customWidth="1"/>
    <col min="11014" max="11014" width="17.375" style="486" customWidth="1"/>
    <col min="11015" max="11264" width="9" style="486" customWidth="1"/>
    <col min="11265" max="11265" width="29.625" style="486" customWidth="1"/>
    <col min="11266" max="11266" width="12.75" style="486"/>
    <col min="11267" max="11267" width="29.75" style="486" customWidth="1"/>
    <col min="11268" max="11268" width="17" style="486" customWidth="1"/>
    <col min="11269" max="11269" width="37" style="486" customWidth="1"/>
    <col min="11270" max="11270" width="17.375" style="486" customWidth="1"/>
    <col min="11271" max="11520" width="9" style="486" customWidth="1"/>
    <col min="11521" max="11521" width="29.625" style="486" customWidth="1"/>
    <col min="11522" max="11522" width="12.75" style="486"/>
    <col min="11523" max="11523" width="29.75" style="486" customWidth="1"/>
    <col min="11524" max="11524" width="17" style="486" customWidth="1"/>
    <col min="11525" max="11525" width="37" style="486" customWidth="1"/>
    <col min="11526" max="11526" width="17.375" style="486" customWidth="1"/>
    <col min="11527" max="11776" width="9" style="486" customWidth="1"/>
    <col min="11777" max="11777" width="29.625" style="486" customWidth="1"/>
    <col min="11778" max="11778" width="12.75" style="486"/>
    <col min="11779" max="11779" width="29.75" style="486" customWidth="1"/>
    <col min="11780" max="11780" width="17" style="486" customWidth="1"/>
    <col min="11781" max="11781" width="37" style="486" customWidth="1"/>
    <col min="11782" max="11782" width="17.375" style="486" customWidth="1"/>
    <col min="11783" max="12032" width="9" style="486" customWidth="1"/>
    <col min="12033" max="12033" width="29.625" style="486" customWidth="1"/>
    <col min="12034" max="12034" width="12.75" style="486"/>
    <col min="12035" max="12035" width="29.75" style="486" customWidth="1"/>
    <col min="12036" max="12036" width="17" style="486" customWidth="1"/>
    <col min="12037" max="12037" width="37" style="486" customWidth="1"/>
    <col min="12038" max="12038" width="17.375" style="486" customWidth="1"/>
    <col min="12039" max="12288" width="9" style="486" customWidth="1"/>
    <col min="12289" max="12289" width="29.625" style="486" customWidth="1"/>
    <col min="12290" max="12290" width="12.75" style="486"/>
    <col min="12291" max="12291" width="29.75" style="486" customWidth="1"/>
    <col min="12292" max="12292" width="17" style="486" customWidth="1"/>
    <col min="12293" max="12293" width="37" style="486" customWidth="1"/>
    <col min="12294" max="12294" width="17.375" style="486" customWidth="1"/>
    <col min="12295" max="12544" width="9" style="486" customWidth="1"/>
    <col min="12545" max="12545" width="29.625" style="486" customWidth="1"/>
    <col min="12546" max="12546" width="12.75" style="486"/>
    <col min="12547" max="12547" width="29.75" style="486" customWidth="1"/>
    <col min="12548" max="12548" width="17" style="486" customWidth="1"/>
    <col min="12549" max="12549" width="37" style="486" customWidth="1"/>
    <col min="12550" max="12550" width="17.375" style="486" customWidth="1"/>
    <col min="12551" max="12800" width="9" style="486" customWidth="1"/>
    <col min="12801" max="12801" width="29.625" style="486" customWidth="1"/>
    <col min="12802" max="12802" width="12.75" style="486"/>
    <col min="12803" max="12803" width="29.75" style="486" customWidth="1"/>
    <col min="12804" max="12804" width="17" style="486" customWidth="1"/>
    <col min="12805" max="12805" width="37" style="486" customWidth="1"/>
    <col min="12806" max="12806" width="17.375" style="486" customWidth="1"/>
    <col min="12807" max="13056" width="9" style="486" customWidth="1"/>
    <col min="13057" max="13057" width="29.625" style="486" customWidth="1"/>
    <col min="13058" max="13058" width="12.75" style="486"/>
    <col min="13059" max="13059" width="29.75" style="486" customWidth="1"/>
    <col min="13060" max="13060" width="17" style="486" customWidth="1"/>
    <col min="13061" max="13061" width="37" style="486" customWidth="1"/>
    <col min="13062" max="13062" width="17.375" style="486" customWidth="1"/>
    <col min="13063" max="13312" width="9" style="486" customWidth="1"/>
    <col min="13313" max="13313" width="29.625" style="486" customWidth="1"/>
    <col min="13314" max="13314" width="12.75" style="486"/>
    <col min="13315" max="13315" width="29.75" style="486" customWidth="1"/>
    <col min="13316" max="13316" width="17" style="486" customWidth="1"/>
    <col min="13317" max="13317" width="37" style="486" customWidth="1"/>
    <col min="13318" max="13318" width="17.375" style="486" customWidth="1"/>
    <col min="13319" max="13568" width="9" style="486" customWidth="1"/>
    <col min="13569" max="13569" width="29.625" style="486" customWidth="1"/>
    <col min="13570" max="13570" width="12.75" style="486"/>
    <col min="13571" max="13571" width="29.75" style="486" customWidth="1"/>
    <col min="13572" max="13572" width="17" style="486" customWidth="1"/>
    <col min="13573" max="13573" width="37" style="486" customWidth="1"/>
    <col min="13574" max="13574" width="17.375" style="486" customWidth="1"/>
    <col min="13575" max="13824" width="9" style="486" customWidth="1"/>
    <col min="13825" max="13825" width="29.625" style="486" customWidth="1"/>
    <col min="13826" max="13826" width="12.75" style="486"/>
    <col min="13827" max="13827" width="29.75" style="486" customWidth="1"/>
    <col min="13828" max="13828" width="17" style="486" customWidth="1"/>
    <col min="13829" max="13829" width="37" style="486" customWidth="1"/>
    <col min="13830" max="13830" width="17.375" style="486" customWidth="1"/>
    <col min="13831" max="14080" width="9" style="486" customWidth="1"/>
    <col min="14081" max="14081" width="29.625" style="486" customWidth="1"/>
    <col min="14082" max="14082" width="12.75" style="486"/>
    <col min="14083" max="14083" width="29.75" style="486" customWidth="1"/>
    <col min="14084" max="14084" width="17" style="486" customWidth="1"/>
    <col min="14085" max="14085" width="37" style="486" customWidth="1"/>
    <col min="14086" max="14086" width="17.375" style="486" customWidth="1"/>
    <col min="14087" max="14336" width="9" style="486" customWidth="1"/>
    <col min="14337" max="14337" width="29.625" style="486" customWidth="1"/>
    <col min="14338" max="14338" width="12.75" style="486"/>
    <col min="14339" max="14339" width="29.75" style="486" customWidth="1"/>
    <col min="14340" max="14340" width="17" style="486" customWidth="1"/>
    <col min="14341" max="14341" width="37" style="486" customWidth="1"/>
    <col min="14342" max="14342" width="17.375" style="486" customWidth="1"/>
    <col min="14343" max="14592" width="9" style="486" customWidth="1"/>
    <col min="14593" max="14593" width="29.625" style="486" customWidth="1"/>
    <col min="14594" max="14594" width="12.75" style="486"/>
    <col min="14595" max="14595" width="29.75" style="486" customWidth="1"/>
    <col min="14596" max="14596" width="17" style="486" customWidth="1"/>
    <col min="14597" max="14597" width="37" style="486" customWidth="1"/>
    <col min="14598" max="14598" width="17.375" style="486" customWidth="1"/>
    <col min="14599" max="14848" width="9" style="486" customWidth="1"/>
    <col min="14849" max="14849" width="29.625" style="486" customWidth="1"/>
    <col min="14850" max="14850" width="12.75" style="486"/>
    <col min="14851" max="14851" width="29.75" style="486" customWidth="1"/>
    <col min="14852" max="14852" width="17" style="486" customWidth="1"/>
    <col min="14853" max="14853" width="37" style="486" customWidth="1"/>
    <col min="14854" max="14854" width="17.375" style="486" customWidth="1"/>
    <col min="14855" max="15104" width="9" style="486" customWidth="1"/>
    <col min="15105" max="15105" width="29.625" style="486" customWidth="1"/>
    <col min="15106" max="15106" width="12.75" style="486"/>
    <col min="15107" max="15107" width="29.75" style="486" customWidth="1"/>
    <col min="15108" max="15108" width="17" style="486" customWidth="1"/>
    <col min="15109" max="15109" width="37" style="486" customWidth="1"/>
    <col min="15110" max="15110" width="17.375" style="486" customWidth="1"/>
    <col min="15111" max="15360" width="9" style="486" customWidth="1"/>
    <col min="15361" max="15361" width="29.625" style="486" customWidth="1"/>
    <col min="15362" max="15362" width="12.75" style="486"/>
    <col min="15363" max="15363" width="29.75" style="486" customWidth="1"/>
    <col min="15364" max="15364" width="17" style="486" customWidth="1"/>
    <col min="15365" max="15365" width="37" style="486" customWidth="1"/>
    <col min="15366" max="15366" width="17.375" style="486" customWidth="1"/>
    <col min="15367" max="15616" width="9" style="486" customWidth="1"/>
    <col min="15617" max="15617" width="29.625" style="486" customWidth="1"/>
    <col min="15618" max="15618" width="12.75" style="486"/>
    <col min="15619" max="15619" width="29.75" style="486" customWidth="1"/>
    <col min="15620" max="15620" width="17" style="486" customWidth="1"/>
    <col min="15621" max="15621" width="37" style="486" customWidth="1"/>
    <col min="15622" max="15622" width="17.375" style="486" customWidth="1"/>
    <col min="15623" max="15872" width="9" style="486" customWidth="1"/>
    <col min="15873" max="15873" width="29.625" style="486" customWidth="1"/>
    <col min="15874" max="15874" width="12.75" style="486"/>
    <col min="15875" max="15875" width="29.75" style="486" customWidth="1"/>
    <col min="15876" max="15876" width="17" style="486" customWidth="1"/>
    <col min="15877" max="15877" width="37" style="486" customWidth="1"/>
    <col min="15878" max="15878" width="17.375" style="486" customWidth="1"/>
    <col min="15879" max="16128" width="9" style="486" customWidth="1"/>
    <col min="16129" max="16129" width="29.625" style="486" customWidth="1"/>
    <col min="16130" max="16130" width="12.75" style="486"/>
    <col min="16131" max="16131" width="29.75" style="486" customWidth="1"/>
    <col min="16132" max="16132" width="17" style="486" customWidth="1"/>
    <col min="16133" max="16133" width="37" style="486" customWidth="1"/>
    <col min="16134" max="16134" width="17.375" style="486" customWidth="1"/>
    <col min="16135" max="16384" width="9" style="486" customWidth="1"/>
  </cols>
  <sheetData>
    <row r="1" ht="18.75" customHeight="1" spans="1:10">
      <c r="A1" s="152" t="s">
        <v>1204</v>
      </c>
      <c r="B1" s="152"/>
      <c r="C1" s="152"/>
      <c r="D1" s="152"/>
      <c r="E1" s="152"/>
      <c r="F1" s="152"/>
      <c r="G1" s="152"/>
      <c r="H1" s="152"/>
      <c r="I1" s="152"/>
      <c r="J1" s="152"/>
    </row>
    <row r="2" ht="27.6" customHeight="1" spans="1:11">
      <c r="A2" s="119" t="s">
        <v>1205</v>
      </c>
      <c r="B2" s="119"/>
      <c r="C2" s="119"/>
      <c r="D2" s="119"/>
      <c r="E2" s="119"/>
      <c r="F2" s="119"/>
      <c r="G2" s="119"/>
      <c r="H2" s="119"/>
      <c r="I2" s="119"/>
      <c r="J2" s="119"/>
      <c r="K2" s="119"/>
    </row>
    <row r="3" ht="23.25" customHeight="1" spans="1:10">
      <c r="A3" s="488"/>
      <c r="B3" s="488"/>
      <c r="C3" s="488"/>
      <c r="D3" s="488"/>
      <c r="E3" s="488"/>
      <c r="F3" s="488"/>
      <c r="G3" s="488"/>
      <c r="H3" s="488"/>
      <c r="J3" s="158" t="s">
        <v>48</v>
      </c>
    </row>
    <row r="4" s="485" customFormat="1" ht="36" spans="1:10">
      <c r="A4" s="457" t="s">
        <v>49</v>
      </c>
      <c r="B4" s="458" t="s">
        <v>684</v>
      </c>
      <c r="C4" s="458" t="s">
        <v>1195</v>
      </c>
      <c r="D4" s="458" t="s">
        <v>50</v>
      </c>
      <c r="E4" s="459" t="s">
        <v>124</v>
      </c>
      <c r="F4" s="489" t="s">
        <v>1196</v>
      </c>
      <c r="G4" s="458" t="s">
        <v>684</v>
      </c>
      <c r="H4" s="458" t="s">
        <v>1195</v>
      </c>
      <c r="I4" s="458" t="s">
        <v>50</v>
      </c>
      <c r="J4" s="481" t="s">
        <v>124</v>
      </c>
    </row>
    <row r="5" s="485" customFormat="1" ht="24" customHeight="1" spans="1:10">
      <c r="A5" s="490" t="s">
        <v>126</v>
      </c>
      <c r="B5" s="491">
        <v>8626</v>
      </c>
      <c r="C5" s="491">
        <v>2793</v>
      </c>
      <c r="D5" s="491">
        <v>2793</v>
      </c>
      <c r="E5" s="492">
        <v>6.35948210205636</v>
      </c>
      <c r="F5" s="493" t="s">
        <v>126</v>
      </c>
      <c r="G5" s="491">
        <v>8626</v>
      </c>
      <c r="H5" s="491">
        <v>2793</v>
      </c>
      <c r="I5" s="491">
        <v>2793</v>
      </c>
      <c r="J5" s="517">
        <v>6.35948210205636</v>
      </c>
    </row>
    <row r="6" s="485" customFormat="1" ht="24" customHeight="1" spans="1:10">
      <c r="A6" s="494" t="s">
        <v>127</v>
      </c>
      <c r="B6" s="491">
        <v>8000</v>
      </c>
      <c r="C6" s="491">
        <v>2167</v>
      </c>
      <c r="D6" s="491">
        <v>2167</v>
      </c>
      <c r="E6" s="492">
        <v>8.35</v>
      </c>
      <c r="F6" s="495" t="s">
        <v>128</v>
      </c>
      <c r="G6" s="491">
        <v>626</v>
      </c>
      <c r="H6" s="491">
        <v>626</v>
      </c>
      <c r="I6" s="491">
        <v>0</v>
      </c>
      <c r="J6" s="518"/>
    </row>
    <row r="7" s="485" customFormat="1" ht="22.5" customHeight="1" spans="1:10">
      <c r="A7" s="496" t="s">
        <v>1197</v>
      </c>
      <c r="B7" s="469">
        <v>8000</v>
      </c>
      <c r="C7" s="469">
        <v>2167</v>
      </c>
      <c r="D7" s="470">
        <v>2167</v>
      </c>
      <c r="E7" s="497">
        <v>8.35</v>
      </c>
      <c r="F7" s="498" t="s">
        <v>1198</v>
      </c>
      <c r="G7" s="470">
        <v>626</v>
      </c>
      <c r="H7" s="470">
        <v>626</v>
      </c>
      <c r="I7" s="470"/>
      <c r="J7" s="518"/>
    </row>
    <row r="8" s="485" customFormat="1" ht="22.5" customHeight="1" spans="1:10">
      <c r="A8" s="496"/>
      <c r="B8" s="469"/>
      <c r="C8" s="469"/>
      <c r="D8" s="470"/>
      <c r="E8" s="499"/>
      <c r="F8" s="500" t="s">
        <v>1199</v>
      </c>
      <c r="G8" s="469">
        <v>626</v>
      </c>
      <c r="H8" s="469">
        <v>626</v>
      </c>
      <c r="I8" s="470"/>
      <c r="J8" s="518"/>
    </row>
    <row r="9" s="485" customFormat="1" ht="22.5" customHeight="1" spans="1:10">
      <c r="A9" s="496"/>
      <c r="B9" s="470"/>
      <c r="C9" s="470"/>
      <c r="D9" s="470"/>
      <c r="E9" s="499"/>
      <c r="F9" s="498"/>
      <c r="G9" s="470"/>
      <c r="H9" s="470"/>
      <c r="I9" s="470"/>
      <c r="J9" s="519"/>
    </row>
    <row r="10" s="485" customFormat="1" ht="22.5" customHeight="1" spans="1:10">
      <c r="A10" s="496"/>
      <c r="B10" s="501"/>
      <c r="C10" s="501"/>
      <c r="D10" s="501"/>
      <c r="E10" s="501"/>
      <c r="F10" s="498"/>
      <c r="G10" s="470"/>
      <c r="H10" s="470"/>
      <c r="I10" s="470"/>
      <c r="J10" s="519"/>
    </row>
    <row r="11" s="485" customFormat="1" ht="22.5" customHeight="1" spans="1:10">
      <c r="A11" s="496"/>
      <c r="B11" s="502"/>
      <c r="C11" s="502"/>
      <c r="D11" s="502"/>
      <c r="E11" s="502"/>
      <c r="F11" s="498"/>
      <c r="G11" s="469"/>
      <c r="H11" s="469"/>
      <c r="I11" s="470"/>
      <c r="J11" s="519"/>
    </row>
    <row r="12" s="485" customFormat="1" ht="22.5" customHeight="1" spans="1:10">
      <c r="A12" s="496"/>
      <c r="B12" s="502"/>
      <c r="C12" s="502"/>
      <c r="D12" s="502"/>
      <c r="E12" s="502"/>
      <c r="F12" s="498"/>
      <c r="G12" s="470"/>
      <c r="H12" s="470"/>
      <c r="I12" s="470"/>
      <c r="J12" s="519"/>
    </row>
    <row r="13" s="485" customFormat="1" ht="22.5" customHeight="1" spans="1:10">
      <c r="A13" s="496"/>
      <c r="B13" s="502"/>
      <c r="C13" s="502"/>
      <c r="D13" s="502"/>
      <c r="E13" s="502"/>
      <c r="F13" s="503"/>
      <c r="G13" s="469"/>
      <c r="H13" s="469"/>
      <c r="I13" s="470"/>
      <c r="J13" s="519"/>
    </row>
    <row r="14" s="485" customFormat="1" ht="22.5" customHeight="1" spans="1:10">
      <c r="A14" s="504"/>
      <c r="B14" s="502"/>
      <c r="C14" s="502"/>
      <c r="D14" s="502"/>
      <c r="E14" s="502"/>
      <c r="F14" s="498"/>
      <c r="G14" s="469"/>
      <c r="H14" s="469"/>
      <c r="I14" s="470"/>
      <c r="J14" s="519"/>
    </row>
    <row r="15" s="485" customFormat="1" ht="22.5" customHeight="1" spans="1:10">
      <c r="A15" s="504"/>
      <c r="B15" s="502"/>
      <c r="C15" s="502"/>
      <c r="D15" s="502"/>
      <c r="E15" s="502"/>
      <c r="F15" s="498"/>
      <c r="G15" s="470"/>
      <c r="H15" s="470"/>
      <c r="I15" s="470"/>
      <c r="J15" s="518"/>
    </row>
    <row r="16" s="485" customFormat="1" ht="22.5" customHeight="1" spans="1:10">
      <c r="A16" s="504"/>
      <c r="B16" s="502"/>
      <c r="C16" s="502"/>
      <c r="D16" s="502"/>
      <c r="E16" s="502"/>
      <c r="F16" s="498"/>
      <c r="G16" s="470"/>
      <c r="H16" s="470"/>
      <c r="I16" s="470"/>
      <c r="J16" s="518"/>
    </row>
    <row r="17" s="485" customFormat="1" ht="22.5" customHeight="1" spans="1:10">
      <c r="A17" s="504"/>
      <c r="B17" s="502"/>
      <c r="C17" s="502"/>
      <c r="D17" s="502"/>
      <c r="E17" s="502"/>
      <c r="F17" s="498"/>
      <c r="G17" s="470"/>
      <c r="H17" s="470"/>
      <c r="I17" s="470"/>
      <c r="J17" s="518"/>
    </row>
    <row r="18" s="485" customFormat="1" ht="22.5" customHeight="1" spans="1:10">
      <c r="A18" s="505"/>
      <c r="B18" s="506"/>
      <c r="C18" s="506"/>
      <c r="D18" s="506"/>
      <c r="E18" s="506"/>
      <c r="F18" s="498"/>
      <c r="G18" s="469"/>
      <c r="H18" s="469"/>
      <c r="I18" s="470"/>
      <c r="J18" s="520"/>
    </row>
    <row r="19" s="485" customFormat="1" ht="22.5" customHeight="1" spans="1:10">
      <c r="A19" s="505"/>
      <c r="B19" s="506"/>
      <c r="C19" s="506"/>
      <c r="D19" s="506"/>
      <c r="E19" s="506"/>
      <c r="F19" s="498"/>
      <c r="G19" s="507"/>
      <c r="H19" s="507"/>
      <c r="I19" s="507"/>
      <c r="J19" s="518"/>
    </row>
    <row r="20" s="485" customFormat="1" ht="22.5" customHeight="1" spans="1:10">
      <c r="A20" s="494" t="s">
        <v>140</v>
      </c>
      <c r="B20" s="491">
        <v>626</v>
      </c>
      <c r="C20" s="491">
        <v>626</v>
      </c>
      <c r="D20" s="491">
        <v>626</v>
      </c>
      <c r="E20" s="497">
        <v>0</v>
      </c>
      <c r="F20" s="508" t="s">
        <v>141</v>
      </c>
      <c r="G20" s="491">
        <v>8000</v>
      </c>
      <c r="H20" s="491">
        <v>2167</v>
      </c>
      <c r="I20" s="491">
        <v>2793</v>
      </c>
      <c r="J20" s="521">
        <v>6.35948210205636</v>
      </c>
    </row>
    <row r="21" s="485" customFormat="1" ht="22.5" customHeight="1" spans="1:10">
      <c r="A21" s="509" t="s">
        <v>142</v>
      </c>
      <c r="B21" s="470"/>
      <c r="C21" s="470"/>
      <c r="D21" s="470"/>
      <c r="E21" s="510"/>
      <c r="F21" s="511" t="s">
        <v>1200</v>
      </c>
      <c r="G21" s="470">
        <v>8000</v>
      </c>
      <c r="H21" s="470">
        <v>2167</v>
      </c>
      <c r="I21" s="470">
        <v>2793</v>
      </c>
      <c r="J21" s="522">
        <v>39.65</v>
      </c>
    </row>
    <row r="22" s="485" customFormat="1" ht="22.5" customHeight="1" spans="1:10">
      <c r="A22" s="509" t="s">
        <v>1201</v>
      </c>
      <c r="B22" s="470">
        <v>626</v>
      </c>
      <c r="C22" s="470">
        <v>626</v>
      </c>
      <c r="D22" s="470">
        <v>626</v>
      </c>
      <c r="E22" s="497"/>
      <c r="F22" s="511" t="s">
        <v>1074</v>
      </c>
      <c r="G22" s="470"/>
      <c r="H22" s="470"/>
      <c r="I22" s="470"/>
      <c r="J22" s="522"/>
    </row>
    <row r="23" s="485" customFormat="1" ht="20.1" customHeight="1" spans="1:10">
      <c r="A23" s="512"/>
      <c r="B23" s="513"/>
      <c r="C23" s="513"/>
      <c r="D23" s="513"/>
      <c r="E23" s="513"/>
      <c r="F23" s="514" t="s">
        <v>1202</v>
      </c>
      <c r="G23" s="515"/>
      <c r="H23" s="515"/>
      <c r="I23" s="515"/>
      <c r="J23" s="523">
        <v>-100</v>
      </c>
    </row>
    <row r="24" ht="44.25" customHeight="1" spans="1:10">
      <c r="A24" s="516" t="s">
        <v>1203</v>
      </c>
      <c r="B24" s="516"/>
      <c r="C24" s="516"/>
      <c r="D24" s="516"/>
      <c r="E24" s="516"/>
      <c r="F24" s="516"/>
      <c r="G24" s="516"/>
      <c r="H24" s="516"/>
      <c r="I24" s="516"/>
      <c r="J24" s="516"/>
    </row>
    <row r="25" ht="20.1" customHeight="1"/>
    <row r="26" ht="20.1" customHeight="1"/>
    <row r="27" ht="20.1" customHeight="1"/>
    <row r="28" ht="20.1" customHeight="1"/>
  </sheetData>
  <mergeCells count="3">
    <mergeCell ref="A1:H1"/>
    <mergeCell ref="A2:J2"/>
    <mergeCell ref="A24:J24"/>
  </mergeCells>
  <printOptions horizontalCentered="1"/>
  <pageMargins left="0.15748031496063" right="0.15748031496063" top="0.511811023622047" bottom="0.354330708661417" header="0.31496062992126" footer="0.15748031496063"/>
  <pageSetup paperSize="9" scale="90" firstPageNumber="36" fitToHeight="0" orientation="landscape" blackAndWhite="1" useFirstPageNumber="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FF00"/>
  </sheetPr>
  <dimension ref="A1:N36"/>
  <sheetViews>
    <sheetView showZeros="0" workbookViewId="0">
      <selection activeCell="P11" sqref="P11"/>
    </sheetView>
  </sheetViews>
  <sheetFormatPr defaultColWidth="9" defaultRowHeight="14.25"/>
  <cols>
    <col min="1" max="1" width="31.5" style="454" customWidth="1"/>
    <col min="2" max="7" width="7.625" style="455" customWidth="1"/>
    <col min="8" max="8" width="39.5" style="455" customWidth="1"/>
    <col min="9" max="14" width="7.625" style="455" customWidth="1"/>
    <col min="15" max="257" width="9" style="455"/>
    <col min="258" max="258" width="36.75" style="455" customWidth="1"/>
    <col min="259" max="259" width="11.625" style="455" customWidth="1"/>
    <col min="260" max="260" width="8.125" style="455" customWidth="1"/>
    <col min="261" max="261" width="36.5" style="455" customWidth="1"/>
    <col min="262" max="262" width="10.75" style="455" customWidth="1"/>
    <col min="263" max="263" width="8.125" style="455" customWidth="1"/>
    <col min="264" max="264" width="9.125" style="455" customWidth="1"/>
    <col min="265" max="268" width="9" style="455" hidden="1" customWidth="1"/>
    <col min="269" max="513" width="9" style="455"/>
    <col min="514" max="514" width="36.75" style="455" customWidth="1"/>
    <col min="515" max="515" width="11.625" style="455" customWidth="1"/>
    <col min="516" max="516" width="8.125" style="455" customWidth="1"/>
    <col min="517" max="517" width="36.5" style="455" customWidth="1"/>
    <col min="518" max="518" width="10.75" style="455" customWidth="1"/>
    <col min="519" max="519" width="8.125" style="455" customWidth="1"/>
    <col min="520" max="520" width="9.125" style="455" customWidth="1"/>
    <col min="521" max="524" width="9" style="455" hidden="1" customWidth="1"/>
    <col min="525" max="769" width="9" style="455"/>
    <col min="770" max="770" width="36.75" style="455" customWidth="1"/>
    <col min="771" max="771" width="11.625" style="455" customWidth="1"/>
    <col min="772" max="772" width="8.125" style="455" customWidth="1"/>
    <col min="773" max="773" width="36.5" style="455" customWidth="1"/>
    <col min="774" max="774" width="10.75" style="455" customWidth="1"/>
    <col min="775" max="775" width="8.125" style="455" customWidth="1"/>
    <col min="776" max="776" width="9.125" style="455" customWidth="1"/>
    <col min="777" max="780" width="9" style="455" hidden="1" customWidth="1"/>
    <col min="781" max="1025" width="9" style="455"/>
    <col min="1026" max="1026" width="36.75" style="455" customWidth="1"/>
    <col min="1027" max="1027" width="11.625" style="455" customWidth="1"/>
    <col min="1028" max="1028" width="8.125" style="455" customWidth="1"/>
    <col min="1029" max="1029" width="36.5" style="455" customWidth="1"/>
    <col min="1030" max="1030" width="10.75" style="455" customWidth="1"/>
    <col min="1031" max="1031" width="8.125" style="455" customWidth="1"/>
    <col min="1032" max="1032" width="9.125" style="455" customWidth="1"/>
    <col min="1033" max="1036" width="9" style="455" hidden="1" customWidth="1"/>
    <col min="1037" max="1281" width="9" style="455"/>
    <col min="1282" max="1282" width="36.75" style="455" customWidth="1"/>
    <col min="1283" max="1283" width="11.625" style="455" customWidth="1"/>
    <col min="1284" max="1284" width="8.125" style="455" customWidth="1"/>
    <col min="1285" max="1285" width="36.5" style="455" customWidth="1"/>
    <col min="1286" max="1286" width="10.75" style="455" customWidth="1"/>
    <col min="1287" max="1287" width="8.125" style="455" customWidth="1"/>
    <col min="1288" max="1288" width="9.125" style="455" customWidth="1"/>
    <col min="1289" max="1292" width="9" style="455" hidden="1" customWidth="1"/>
    <col min="1293" max="1537" width="9" style="455"/>
    <col min="1538" max="1538" width="36.75" style="455" customWidth="1"/>
    <col min="1539" max="1539" width="11.625" style="455" customWidth="1"/>
    <col min="1540" max="1540" width="8.125" style="455" customWidth="1"/>
    <col min="1541" max="1541" width="36.5" style="455" customWidth="1"/>
    <col min="1542" max="1542" width="10.75" style="455" customWidth="1"/>
    <col min="1543" max="1543" width="8.125" style="455" customWidth="1"/>
    <col min="1544" max="1544" width="9.125" style="455" customWidth="1"/>
    <col min="1545" max="1548" width="9" style="455" hidden="1" customWidth="1"/>
    <col min="1549" max="1793" width="9" style="455"/>
    <col min="1794" max="1794" width="36.75" style="455" customWidth="1"/>
    <col min="1795" max="1795" width="11.625" style="455" customWidth="1"/>
    <col min="1796" max="1796" width="8.125" style="455" customWidth="1"/>
    <col min="1797" max="1797" width="36.5" style="455" customWidth="1"/>
    <col min="1798" max="1798" width="10.75" style="455" customWidth="1"/>
    <col min="1799" max="1799" width="8.125" style="455" customWidth="1"/>
    <col min="1800" max="1800" width="9.125" style="455" customWidth="1"/>
    <col min="1801" max="1804" width="9" style="455" hidden="1" customWidth="1"/>
    <col min="1805" max="2049" width="9" style="455"/>
    <col min="2050" max="2050" width="36.75" style="455" customWidth="1"/>
    <col min="2051" max="2051" width="11.625" style="455" customWidth="1"/>
    <col min="2052" max="2052" width="8.125" style="455" customWidth="1"/>
    <col min="2053" max="2053" width="36.5" style="455" customWidth="1"/>
    <col min="2054" max="2054" width="10.75" style="455" customWidth="1"/>
    <col min="2055" max="2055" width="8.125" style="455" customWidth="1"/>
    <col min="2056" max="2056" width="9.125" style="455" customWidth="1"/>
    <col min="2057" max="2060" width="9" style="455" hidden="1" customWidth="1"/>
    <col min="2061" max="2305" width="9" style="455"/>
    <col min="2306" max="2306" width="36.75" style="455" customWidth="1"/>
    <col min="2307" max="2307" width="11.625" style="455" customWidth="1"/>
    <col min="2308" max="2308" width="8.125" style="455" customWidth="1"/>
    <col min="2309" max="2309" width="36.5" style="455" customWidth="1"/>
    <col min="2310" max="2310" width="10.75" style="455" customWidth="1"/>
    <col min="2311" max="2311" width="8.125" style="455" customWidth="1"/>
    <col min="2312" max="2312" width="9.125" style="455" customWidth="1"/>
    <col min="2313" max="2316" width="9" style="455" hidden="1" customWidth="1"/>
    <col min="2317" max="2561" width="9" style="455"/>
    <col min="2562" max="2562" width="36.75" style="455" customWidth="1"/>
    <col min="2563" max="2563" width="11.625" style="455" customWidth="1"/>
    <col min="2564" max="2564" width="8.125" style="455" customWidth="1"/>
    <col min="2565" max="2565" width="36.5" style="455" customWidth="1"/>
    <col min="2566" max="2566" width="10.75" style="455" customWidth="1"/>
    <col min="2567" max="2567" width="8.125" style="455" customWidth="1"/>
    <col min="2568" max="2568" width="9.125" style="455" customWidth="1"/>
    <col min="2569" max="2572" width="9" style="455" hidden="1" customWidth="1"/>
    <col min="2573" max="2817" width="9" style="455"/>
    <col min="2818" max="2818" width="36.75" style="455" customWidth="1"/>
    <col min="2819" max="2819" width="11.625" style="455" customWidth="1"/>
    <col min="2820" max="2820" width="8.125" style="455" customWidth="1"/>
    <col min="2821" max="2821" width="36.5" style="455" customWidth="1"/>
    <col min="2822" max="2822" width="10.75" style="455" customWidth="1"/>
    <col min="2823" max="2823" width="8.125" style="455" customWidth="1"/>
    <col min="2824" max="2824" width="9.125" style="455" customWidth="1"/>
    <col min="2825" max="2828" width="9" style="455" hidden="1" customWidth="1"/>
    <col min="2829" max="3073" width="9" style="455"/>
    <col min="3074" max="3074" width="36.75" style="455" customWidth="1"/>
    <col min="3075" max="3075" width="11.625" style="455" customWidth="1"/>
    <col min="3076" max="3076" width="8.125" style="455" customWidth="1"/>
    <col min="3077" max="3077" width="36.5" style="455" customWidth="1"/>
    <col min="3078" max="3078" width="10.75" style="455" customWidth="1"/>
    <col min="3079" max="3079" width="8.125" style="455" customWidth="1"/>
    <col min="3080" max="3080" width="9.125" style="455" customWidth="1"/>
    <col min="3081" max="3084" width="9" style="455" hidden="1" customWidth="1"/>
    <col min="3085" max="3329" width="9" style="455"/>
    <col min="3330" max="3330" width="36.75" style="455" customWidth="1"/>
    <col min="3331" max="3331" width="11.625" style="455" customWidth="1"/>
    <col min="3332" max="3332" width="8.125" style="455" customWidth="1"/>
    <col min="3333" max="3333" width="36.5" style="455" customWidth="1"/>
    <col min="3334" max="3334" width="10.75" style="455" customWidth="1"/>
    <col min="3335" max="3335" width="8.125" style="455" customWidth="1"/>
    <col min="3336" max="3336" width="9.125" style="455" customWidth="1"/>
    <col min="3337" max="3340" width="9" style="455" hidden="1" customWidth="1"/>
    <col min="3341" max="3585" width="9" style="455"/>
    <col min="3586" max="3586" width="36.75" style="455" customWidth="1"/>
    <col min="3587" max="3587" width="11.625" style="455" customWidth="1"/>
    <col min="3588" max="3588" width="8.125" style="455" customWidth="1"/>
    <col min="3589" max="3589" width="36.5" style="455" customWidth="1"/>
    <col min="3590" max="3590" width="10.75" style="455" customWidth="1"/>
    <col min="3591" max="3591" width="8.125" style="455" customWidth="1"/>
    <col min="3592" max="3592" width="9.125" style="455" customWidth="1"/>
    <col min="3593" max="3596" width="9" style="455" hidden="1" customWidth="1"/>
    <col min="3597" max="3841" width="9" style="455"/>
    <col min="3842" max="3842" width="36.75" style="455" customWidth="1"/>
    <col min="3843" max="3843" width="11.625" style="455" customWidth="1"/>
    <col min="3844" max="3844" width="8.125" style="455" customWidth="1"/>
    <col min="3845" max="3845" width="36.5" style="455" customWidth="1"/>
    <col min="3846" max="3846" width="10.75" style="455" customWidth="1"/>
    <col min="3847" max="3847" width="8.125" style="455" customWidth="1"/>
    <col min="3848" max="3848" width="9.125" style="455" customWidth="1"/>
    <col min="3849" max="3852" width="9" style="455" hidden="1" customWidth="1"/>
    <col min="3853" max="4097" width="9" style="455"/>
    <col min="4098" max="4098" width="36.75" style="455" customWidth="1"/>
    <col min="4099" max="4099" width="11.625" style="455" customWidth="1"/>
    <col min="4100" max="4100" width="8.125" style="455" customWidth="1"/>
    <col min="4101" max="4101" width="36.5" style="455" customWidth="1"/>
    <col min="4102" max="4102" width="10.75" style="455" customWidth="1"/>
    <col min="4103" max="4103" width="8.125" style="455" customWidth="1"/>
    <col min="4104" max="4104" width="9.125" style="455" customWidth="1"/>
    <col min="4105" max="4108" width="9" style="455" hidden="1" customWidth="1"/>
    <col min="4109" max="4353" width="9" style="455"/>
    <col min="4354" max="4354" width="36.75" style="455" customWidth="1"/>
    <col min="4355" max="4355" width="11.625" style="455" customWidth="1"/>
    <col min="4356" max="4356" width="8.125" style="455" customWidth="1"/>
    <col min="4357" max="4357" width="36.5" style="455" customWidth="1"/>
    <col min="4358" max="4358" width="10.75" style="455" customWidth="1"/>
    <col min="4359" max="4359" width="8.125" style="455" customWidth="1"/>
    <col min="4360" max="4360" width="9.125" style="455" customWidth="1"/>
    <col min="4361" max="4364" width="9" style="455" hidden="1" customWidth="1"/>
    <col min="4365" max="4609" width="9" style="455"/>
    <col min="4610" max="4610" width="36.75" style="455" customWidth="1"/>
    <col min="4611" max="4611" width="11.625" style="455" customWidth="1"/>
    <col min="4612" max="4612" width="8.125" style="455" customWidth="1"/>
    <col min="4613" max="4613" width="36.5" style="455" customWidth="1"/>
    <col min="4614" max="4614" width="10.75" style="455" customWidth="1"/>
    <col min="4615" max="4615" width="8.125" style="455" customWidth="1"/>
    <col min="4616" max="4616" width="9.125" style="455" customWidth="1"/>
    <col min="4617" max="4620" width="9" style="455" hidden="1" customWidth="1"/>
    <col min="4621" max="4865" width="9" style="455"/>
    <col min="4866" max="4866" width="36.75" style="455" customWidth="1"/>
    <col min="4867" max="4867" width="11.625" style="455" customWidth="1"/>
    <col min="4868" max="4868" width="8.125" style="455" customWidth="1"/>
    <col min="4869" max="4869" width="36.5" style="455" customWidth="1"/>
    <col min="4870" max="4870" width="10.75" style="455" customWidth="1"/>
    <col min="4871" max="4871" width="8.125" style="455" customWidth="1"/>
    <col min="4872" max="4872" width="9.125" style="455" customWidth="1"/>
    <col min="4873" max="4876" width="9" style="455" hidden="1" customWidth="1"/>
    <col min="4877" max="5121" width="9" style="455"/>
    <col min="5122" max="5122" width="36.75" style="455" customWidth="1"/>
    <col min="5123" max="5123" width="11.625" style="455" customWidth="1"/>
    <col min="5124" max="5124" width="8.125" style="455" customWidth="1"/>
    <col min="5125" max="5125" width="36.5" style="455" customWidth="1"/>
    <col min="5126" max="5126" width="10.75" style="455" customWidth="1"/>
    <col min="5127" max="5127" width="8.125" style="455" customWidth="1"/>
    <col min="5128" max="5128" width="9.125" style="455" customWidth="1"/>
    <col min="5129" max="5132" width="9" style="455" hidden="1" customWidth="1"/>
    <col min="5133" max="5377" width="9" style="455"/>
    <col min="5378" max="5378" width="36.75" style="455" customWidth="1"/>
    <col min="5379" max="5379" width="11.625" style="455" customWidth="1"/>
    <col min="5380" max="5380" width="8.125" style="455" customWidth="1"/>
    <col min="5381" max="5381" width="36.5" style="455" customWidth="1"/>
    <col min="5382" max="5382" width="10.75" style="455" customWidth="1"/>
    <col min="5383" max="5383" width="8.125" style="455" customWidth="1"/>
    <col min="5384" max="5384" width="9.125" style="455" customWidth="1"/>
    <col min="5385" max="5388" width="9" style="455" hidden="1" customWidth="1"/>
    <col min="5389" max="5633" width="9" style="455"/>
    <col min="5634" max="5634" width="36.75" style="455" customWidth="1"/>
    <col min="5635" max="5635" width="11.625" style="455" customWidth="1"/>
    <col min="5636" max="5636" width="8.125" style="455" customWidth="1"/>
    <col min="5637" max="5637" width="36.5" style="455" customWidth="1"/>
    <col min="5638" max="5638" width="10.75" style="455" customWidth="1"/>
    <col min="5639" max="5639" width="8.125" style="455" customWidth="1"/>
    <col min="5640" max="5640" width="9.125" style="455" customWidth="1"/>
    <col min="5641" max="5644" width="9" style="455" hidden="1" customWidth="1"/>
    <col min="5645" max="5889" width="9" style="455"/>
    <col min="5890" max="5890" width="36.75" style="455" customWidth="1"/>
    <col min="5891" max="5891" width="11.625" style="455" customWidth="1"/>
    <col min="5892" max="5892" width="8.125" style="455" customWidth="1"/>
    <col min="5893" max="5893" width="36.5" style="455" customWidth="1"/>
    <col min="5894" max="5894" width="10.75" style="455" customWidth="1"/>
    <col min="5895" max="5895" width="8.125" style="455" customWidth="1"/>
    <col min="5896" max="5896" width="9.125" style="455" customWidth="1"/>
    <col min="5897" max="5900" width="9" style="455" hidden="1" customWidth="1"/>
    <col min="5901" max="6145" width="9" style="455"/>
    <col min="6146" max="6146" width="36.75" style="455" customWidth="1"/>
    <col min="6147" max="6147" width="11.625" style="455" customWidth="1"/>
    <col min="6148" max="6148" width="8.125" style="455" customWidth="1"/>
    <col min="6149" max="6149" width="36.5" style="455" customWidth="1"/>
    <col min="6150" max="6150" width="10.75" style="455" customWidth="1"/>
    <col min="6151" max="6151" width="8.125" style="455" customWidth="1"/>
    <col min="6152" max="6152" width="9.125" style="455" customWidth="1"/>
    <col min="6153" max="6156" width="9" style="455" hidden="1" customWidth="1"/>
    <col min="6157" max="6401" width="9" style="455"/>
    <col min="6402" max="6402" width="36.75" style="455" customWidth="1"/>
    <col min="6403" max="6403" width="11.625" style="455" customWidth="1"/>
    <col min="6404" max="6404" width="8.125" style="455" customWidth="1"/>
    <col min="6405" max="6405" width="36.5" style="455" customWidth="1"/>
    <col min="6406" max="6406" width="10.75" style="455" customWidth="1"/>
    <col min="6407" max="6407" width="8.125" style="455" customWidth="1"/>
    <col min="6408" max="6408" width="9.125" style="455" customWidth="1"/>
    <col min="6409" max="6412" width="9" style="455" hidden="1" customWidth="1"/>
    <col min="6413" max="6657" width="9" style="455"/>
    <col min="6658" max="6658" width="36.75" style="455" customWidth="1"/>
    <col min="6659" max="6659" width="11.625" style="455" customWidth="1"/>
    <col min="6660" max="6660" width="8.125" style="455" customWidth="1"/>
    <col min="6661" max="6661" width="36.5" style="455" customWidth="1"/>
    <col min="6662" max="6662" width="10.75" style="455" customWidth="1"/>
    <col min="6663" max="6663" width="8.125" style="455" customWidth="1"/>
    <col min="6664" max="6664" width="9.125" style="455" customWidth="1"/>
    <col min="6665" max="6668" width="9" style="455" hidden="1" customWidth="1"/>
    <col min="6669" max="6913" width="9" style="455"/>
    <col min="6914" max="6914" width="36.75" style="455" customWidth="1"/>
    <col min="6915" max="6915" width="11.625" style="455" customWidth="1"/>
    <col min="6916" max="6916" width="8.125" style="455" customWidth="1"/>
    <col min="6917" max="6917" width="36.5" style="455" customWidth="1"/>
    <col min="6918" max="6918" width="10.75" style="455" customWidth="1"/>
    <col min="6919" max="6919" width="8.125" style="455" customWidth="1"/>
    <col min="6920" max="6920" width="9.125" style="455" customWidth="1"/>
    <col min="6921" max="6924" width="9" style="455" hidden="1" customWidth="1"/>
    <col min="6925" max="7169" width="9" style="455"/>
    <col min="7170" max="7170" width="36.75" style="455" customWidth="1"/>
    <col min="7171" max="7171" width="11.625" style="455" customWidth="1"/>
    <col min="7172" max="7172" width="8.125" style="455" customWidth="1"/>
    <col min="7173" max="7173" width="36.5" style="455" customWidth="1"/>
    <col min="7174" max="7174" width="10.75" style="455" customWidth="1"/>
    <col min="7175" max="7175" width="8.125" style="455" customWidth="1"/>
    <col min="7176" max="7176" width="9.125" style="455" customWidth="1"/>
    <col min="7177" max="7180" width="9" style="455" hidden="1" customWidth="1"/>
    <col min="7181" max="7425" width="9" style="455"/>
    <col min="7426" max="7426" width="36.75" style="455" customWidth="1"/>
    <col min="7427" max="7427" width="11.625" style="455" customWidth="1"/>
    <col min="7428" max="7428" width="8.125" style="455" customWidth="1"/>
    <col min="7429" max="7429" width="36.5" style="455" customWidth="1"/>
    <col min="7430" max="7430" width="10.75" style="455" customWidth="1"/>
    <col min="7431" max="7431" width="8.125" style="455" customWidth="1"/>
    <col min="7432" max="7432" width="9.125" style="455" customWidth="1"/>
    <col min="7433" max="7436" width="9" style="455" hidden="1" customWidth="1"/>
    <col min="7437" max="7681" width="9" style="455"/>
    <col min="7682" max="7682" width="36.75" style="455" customWidth="1"/>
    <col min="7683" max="7683" width="11.625" style="455" customWidth="1"/>
    <col min="7684" max="7684" width="8.125" style="455" customWidth="1"/>
    <col min="7685" max="7685" width="36.5" style="455" customWidth="1"/>
    <col min="7686" max="7686" width="10.75" style="455" customWidth="1"/>
    <col min="7687" max="7687" width="8.125" style="455" customWidth="1"/>
    <col min="7688" max="7688" width="9.125" style="455" customWidth="1"/>
    <col min="7689" max="7692" width="9" style="455" hidden="1" customWidth="1"/>
    <col min="7693" max="7937" width="9" style="455"/>
    <col min="7938" max="7938" width="36.75" style="455" customWidth="1"/>
    <col min="7939" max="7939" width="11.625" style="455" customWidth="1"/>
    <col min="7940" max="7940" width="8.125" style="455" customWidth="1"/>
    <col min="7941" max="7941" width="36.5" style="455" customWidth="1"/>
    <col min="7942" max="7942" width="10.75" style="455" customWidth="1"/>
    <col min="7943" max="7943" width="8.125" style="455" customWidth="1"/>
    <col min="7944" max="7944" width="9.125" style="455" customWidth="1"/>
    <col min="7945" max="7948" width="9" style="455" hidden="1" customWidth="1"/>
    <col min="7949" max="8193" width="9" style="455"/>
    <col min="8194" max="8194" width="36.75" style="455" customWidth="1"/>
    <col min="8195" max="8195" width="11.625" style="455" customWidth="1"/>
    <col min="8196" max="8196" width="8.125" style="455" customWidth="1"/>
    <col min="8197" max="8197" width="36.5" style="455" customWidth="1"/>
    <col min="8198" max="8198" width="10.75" style="455" customWidth="1"/>
    <col min="8199" max="8199" width="8.125" style="455" customWidth="1"/>
    <col min="8200" max="8200" width="9.125" style="455" customWidth="1"/>
    <col min="8201" max="8204" width="9" style="455" hidden="1" customWidth="1"/>
    <col min="8205" max="8449" width="9" style="455"/>
    <col min="8450" max="8450" width="36.75" style="455" customWidth="1"/>
    <col min="8451" max="8451" width="11.625" style="455" customWidth="1"/>
    <col min="8452" max="8452" width="8.125" style="455" customWidth="1"/>
    <col min="8453" max="8453" width="36.5" style="455" customWidth="1"/>
    <col min="8454" max="8454" width="10.75" style="455" customWidth="1"/>
    <col min="8455" max="8455" width="8.125" style="455" customWidth="1"/>
    <col min="8456" max="8456" width="9.125" style="455" customWidth="1"/>
    <col min="8457" max="8460" width="9" style="455" hidden="1" customWidth="1"/>
    <col min="8461" max="8705" width="9" style="455"/>
    <col min="8706" max="8706" width="36.75" style="455" customWidth="1"/>
    <col min="8707" max="8707" width="11.625" style="455" customWidth="1"/>
    <col min="8708" max="8708" width="8.125" style="455" customWidth="1"/>
    <col min="8709" max="8709" width="36.5" style="455" customWidth="1"/>
    <col min="8710" max="8710" width="10.75" style="455" customWidth="1"/>
    <col min="8711" max="8711" width="8.125" style="455" customWidth="1"/>
    <col min="8712" max="8712" width="9.125" style="455" customWidth="1"/>
    <col min="8713" max="8716" width="9" style="455" hidden="1" customWidth="1"/>
    <col min="8717" max="8961" width="9" style="455"/>
    <col min="8962" max="8962" width="36.75" style="455" customWidth="1"/>
    <col min="8963" max="8963" width="11.625" style="455" customWidth="1"/>
    <col min="8964" max="8964" width="8.125" style="455" customWidth="1"/>
    <col min="8965" max="8965" width="36.5" style="455" customWidth="1"/>
    <col min="8966" max="8966" width="10.75" style="455" customWidth="1"/>
    <col min="8967" max="8967" width="8.125" style="455" customWidth="1"/>
    <col min="8968" max="8968" width="9.125" style="455" customWidth="1"/>
    <col min="8969" max="8972" width="9" style="455" hidden="1" customWidth="1"/>
    <col min="8973" max="9217" width="9" style="455"/>
    <col min="9218" max="9218" width="36.75" style="455" customWidth="1"/>
    <col min="9219" max="9219" width="11.625" style="455" customWidth="1"/>
    <col min="9220" max="9220" width="8.125" style="455" customWidth="1"/>
    <col min="9221" max="9221" width="36.5" style="455" customWidth="1"/>
    <col min="9222" max="9222" width="10.75" style="455" customWidth="1"/>
    <col min="9223" max="9223" width="8.125" style="455" customWidth="1"/>
    <col min="9224" max="9224" width="9.125" style="455" customWidth="1"/>
    <col min="9225" max="9228" width="9" style="455" hidden="1" customWidth="1"/>
    <col min="9229" max="9473" width="9" style="455"/>
    <col min="9474" max="9474" width="36.75" style="455" customWidth="1"/>
    <col min="9475" max="9475" width="11.625" style="455" customWidth="1"/>
    <col min="9476" max="9476" width="8.125" style="455" customWidth="1"/>
    <col min="9477" max="9477" width="36.5" style="455" customWidth="1"/>
    <col min="9478" max="9478" width="10.75" style="455" customWidth="1"/>
    <col min="9479" max="9479" width="8.125" style="455" customWidth="1"/>
    <col min="9480" max="9480" width="9.125" style="455" customWidth="1"/>
    <col min="9481" max="9484" width="9" style="455" hidden="1" customWidth="1"/>
    <col min="9485" max="9729" width="9" style="455"/>
    <col min="9730" max="9730" width="36.75" style="455" customWidth="1"/>
    <col min="9731" max="9731" width="11.625" style="455" customWidth="1"/>
    <col min="9732" max="9732" width="8.125" style="455" customWidth="1"/>
    <col min="9733" max="9733" width="36.5" style="455" customWidth="1"/>
    <col min="9734" max="9734" width="10.75" style="455" customWidth="1"/>
    <col min="9735" max="9735" width="8.125" style="455" customWidth="1"/>
    <col min="9736" max="9736" width="9.125" style="455" customWidth="1"/>
    <col min="9737" max="9740" width="9" style="455" hidden="1" customWidth="1"/>
    <col min="9741" max="9985" width="9" style="455"/>
    <col min="9986" max="9986" width="36.75" style="455" customWidth="1"/>
    <col min="9987" max="9987" width="11.625" style="455" customWidth="1"/>
    <col min="9988" max="9988" width="8.125" style="455" customWidth="1"/>
    <col min="9989" max="9989" width="36.5" style="455" customWidth="1"/>
    <col min="9990" max="9990" width="10.75" style="455" customWidth="1"/>
    <col min="9991" max="9991" width="8.125" style="455" customWidth="1"/>
    <col min="9992" max="9992" width="9.125" style="455" customWidth="1"/>
    <col min="9993" max="9996" width="9" style="455" hidden="1" customWidth="1"/>
    <col min="9997" max="10241" width="9" style="455"/>
    <col min="10242" max="10242" width="36.75" style="455" customWidth="1"/>
    <col min="10243" max="10243" width="11.625" style="455" customWidth="1"/>
    <col min="10244" max="10244" width="8.125" style="455" customWidth="1"/>
    <col min="10245" max="10245" width="36.5" style="455" customWidth="1"/>
    <col min="10246" max="10246" width="10.75" style="455" customWidth="1"/>
    <col min="10247" max="10247" width="8.125" style="455" customWidth="1"/>
    <col min="10248" max="10248" width="9.125" style="455" customWidth="1"/>
    <col min="10249" max="10252" width="9" style="455" hidden="1" customWidth="1"/>
    <col min="10253" max="10497" width="9" style="455"/>
    <col min="10498" max="10498" width="36.75" style="455" customWidth="1"/>
    <col min="10499" max="10499" width="11.625" style="455" customWidth="1"/>
    <col min="10500" max="10500" width="8.125" style="455" customWidth="1"/>
    <col min="10501" max="10501" width="36.5" style="455" customWidth="1"/>
    <col min="10502" max="10502" width="10.75" style="455" customWidth="1"/>
    <col min="10503" max="10503" width="8.125" style="455" customWidth="1"/>
    <col min="10504" max="10504" width="9.125" style="455" customWidth="1"/>
    <col min="10505" max="10508" width="9" style="455" hidden="1" customWidth="1"/>
    <col min="10509" max="10753" width="9" style="455"/>
    <col min="10754" max="10754" width="36.75" style="455" customWidth="1"/>
    <col min="10755" max="10755" width="11.625" style="455" customWidth="1"/>
    <col min="10756" max="10756" width="8.125" style="455" customWidth="1"/>
    <col min="10757" max="10757" width="36.5" style="455" customWidth="1"/>
    <col min="10758" max="10758" width="10.75" style="455" customWidth="1"/>
    <col min="10759" max="10759" width="8.125" style="455" customWidth="1"/>
    <col min="10760" max="10760" width="9.125" style="455" customWidth="1"/>
    <col min="10761" max="10764" width="9" style="455" hidden="1" customWidth="1"/>
    <col min="10765" max="11009" width="9" style="455"/>
    <col min="11010" max="11010" width="36.75" style="455" customWidth="1"/>
    <col min="11011" max="11011" width="11.625" style="455" customWidth="1"/>
    <col min="11012" max="11012" width="8.125" style="455" customWidth="1"/>
    <col min="11013" max="11013" width="36.5" style="455" customWidth="1"/>
    <col min="11014" max="11014" width="10.75" style="455" customWidth="1"/>
    <col min="11015" max="11015" width="8.125" style="455" customWidth="1"/>
    <col min="11016" max="11016" width="9.125" style="455" customWidth="1"/>
    <col min="11017" max="11020" width="9" style="455" hidden="1" customWidth="1"/>
    <col min="11021" max="11265" width="9" style="455"/>
    <col min="11266" max="11266" width="36.75" style="455" customWidth="1"/>
    <col min="11267" max="11267" width="11.625" style="455" customWidth="1"/>
    <col min="11268" max="11268" width="8.125" style="455" customWidth="1"/>
    <col min="11269" max="11269" width="36.5" style="455" customWidth="1"/>
    <col min="11270" max="11270" width="10.75" style="455" customWidth="1"/>
    <col min="11271" max="11271" width="8.125" style="455" customWidth="1"/>
    <col min="11272" max="11272" width="9.125" style="455" customWidth="1"/>
    <col min="11273" max="11276" width="9" style="455" hidden="1" customWidth="1"/>
    <col min="11277" max="11521" width="9" style="455"/>
    <col min="11522" max="11522" width="36.75" style="455" customWidth="1"/>
    <col min="11523" max="11523" width="11.625" style="455" customWidth="1"/>
    <col min="11524" max="11524" width="8.125" style="455" customWidth="1"/>
    <col min="11525" max="11525" width="36.5" style="455" customWidth="1"/>
    <col min="11526" max="11526" width="10.75" style="455" customWidth="1"/>
    <col min="11527" max="11527" width="8.125" style="455" customWidth="1"/>
    <col min="11528" max="11528" width="9.125" style="455" customWidth="1"/>
    <col min="11529" max="11532" width="9" style="455" hidden="1" customWidth="1"/>
    <col min="11533" max="11777" width="9" style="455"/>
    <col min="11778" max="11778" width="36.75" style="455" customWidth="1"/>
    <col min="11779" max="11779" width="11.625" style="455" customWidth="1"/>
    <col min="11780" max="11780" width="8.125" style="455" customWidth="1"/>
    <col min="11781" max="11781" width="36.5" style="455" customWidth="1"/>
    <col min="11782" max="11782" width="10.75" style="455" customWidth="1"/>
    <col min="11783" max="11783" width="8.125" style="455" customWidth="1"/>
    <col min="11784" max="11784" width="9.125" style="455" customWidth="1"/>
    <col min="11785" max="11788" width="9" style="455" hidden="1" customWidth="1"/>
    <col min="11789" max="12033" width="9" style="455"/>
    <col min="12034" max="12034" width="36.75" style="455" customWidth="1"/>
    <col min="12035" max="12035" width="11.625" style="455" customWidth="1"/>
    <col min="12036" max="12036" width="8.125" style="455" customWidth="1"/>
    <col min="12037" max="12037" width="36.5" style="455" customWidth="1"/>
    <col min="12038" max="12038" width="10.75" style="455" customWidth="1"/>
    <col min="12039" max="12039" width="8.125" style="455" customWidth="1"/>
    <col min="12040" max="12040" width="9.125" style="455" customWidth="1"/>
    <col min="12041" max="12044" width="9" style="455" hidden="1" customWidth="1"/>
    <col min="12045" max="12289" width="9" style="455"/>
    <col min="12290" max="12290" width="36.75" style="455" customWidth="1"/>
    <col min="12291" max="12291" width="11.625" style="455" customWidth="1"/>
    <col min="12292" max="12292" width="8.125" style="455" customWidth="1"/>
    <col min="12293" max="12293" width="36.5" style="455" customWidth="1"/>
    <col min="12294" max="12294" width="10.75" style="455" customWidth="1"/>
    <col min="12295" max="12295" width="8.125" style="455" customWidth="1"/>
    <col min="12296" max="12296" width="9.125" style="455" customWidth="1"/>
    <col min="12297" max="12300" width="9" style="455" hidden="1" customWidth="1"/>
    <col min="12301" max="12545" width="9" style="455"/>
    <col min="12546" max="12546" width="36.75" style="455" customWidth="1"/>
    <col min="12547" max="12547" width="11.625" style="455" customWidth="1"/>
    <col min="12548" max="12548" width="8.125" style="455" customWidth="1"/>
    <col min="12549" max="12549" width="36.5" style="455" customWidth="1"/>
    <col min="12550" max="12550" width="10.75" style="455" customWidth="1"/>
    <col min="12551" max="12551" width="8.125" style="455" customWidth="1"/>
    <col min="12552" max="12552" width="9.125" style="455" customWidth="1"/>
    <col min="12553" max="12556" width="9" style="455" hidden="1" customWidth="1"/>
    <col min="12557" max="12801" width="9" style="455"/>
    <col min="12802" max="12802" width="36.75" style="455" customWidth="1"/>
    <col min="12803" max="12803" width="11.625" style="455" customWidth="1"/>
    <col min="12804" max="12804" width="8.125" style="455" customWidth="1"/>
    <col min="12805" max="12805" width="36.5" style="455" customWidth="1"/>
    <col min="12806" max="12806" width="10.75" style="455" customWidth="1"/>
    <col min="12807" max="12807" width="8.125" style="455" customWidth="1"/>
    <col min="12808" max="12808" width="9.125" style="455" customWidth="1"/>
    <col min="12809" max="12812" width="9" style="455" hidden="1" customWidth="1"/>
    <col min="12813" max="13057" width="9" style="455"/>
    <col min="13058" max="13058" width="36.75" style="455" customWidth="1"/>
    <col min="13059" max="13059" width="11.625" style="455" customWidth="1"/>
    <col min="13060" max="13060" width="8.125" style="455" customWidth="1"/>
    <col min="13061" max="13061" width="36.5" style="455" customWidth="1"/>
    <col min="13062" max="13062" width="10.75" style="455" customWidth="1"/>
    <col min="13063" max="13063" width="8.125" style="455" customWidth="1"/>
    <col min="13064" max="13064" width="9.125" style="455" customWidth="1"/>
    <col min="13065" max="13068" width="9" style="455" hidden="1" customWidth="1"/>
    <col min="13069" max="13313" width="9" style="455"/>
    <col min="13314" max="13314" width="36.75" style="455" customWidth="1"/>
    <col min="13315" max="13315" width="11.625" style="455" customWidth="1"/>
    <col min="13316" max="13316" width="8.125" style="455" customWidth="1"/>
    <col min="13317" max="13317" width="36.5" style="455" customWidth="1"/>
    <col min="13318" max="13318" width="10.75" style="455" customWidth="1"/>
    <col min="13319" max="13319" width="8.125" style="455" customWidth="1"/>
    <col min="13320" max="13320" width="9.125" style="455" customWidth="1"/>
    <col min="13321" max="13324" width="9" style="455" hidden="1" customWidth="1"/>
    <col min="13325" max="13569" width="9" style="455"/>
    <col min="13570" max="13570" width="36.75" style="455" customWidth="1"/>
    <col min="13571" max="13571" width="11.625" style="455" customWidth="1"/>
    <col min="13572" max="13572" width="8.125" style="455" customWidth="1"/>
    <col min="13573" max="13573" width="36.5" style="455" customWidth="1"/>
    <col min="13574" max="13574" width="10.75" style="455" customWidth="1"/>
    <col min="13575" max="13575" width="8.125" style="455" customWidth="1"/>
    <col min="13576" max="13576" width="9.125" style="455" customWidth="1"/>
    <col min="13577" max="13580" width="9" style="455" hidden="1" customWidth="1"/>
    <col min="13581" max="13825" width="9" style="455"/>
    <col min="13826" max="13826" width="36.75" style="455" customWidth="1"/>
    <col min="13827" max="13827" width="11.625" style="455" customWidth="1"/>
    <col min="13828" max="13828" width="8.125" style="455" customWidth="1"/>
    <col min="13829" max="13829" width="36.5" style="455" customWidth="1"/>
    <col min="13830" max="13830" width="10.75" style="455" customWidth="1"/>
    <col min="13831" max="13831" width="8.125" style="455" customWidth="1"/>
    <col min="13832" max="13832" width="9.125" style="455" customWidth="1"/>
    <col min="13833" max="13836" width="9" style="455" hidden="1" customWidth="1"/>
    <col min="13837" max="14081" width="9" style="455"/>
    <col min="14082" max="14082" width="36.75" style="455" customWidth="1"/>
    <col min="14083" max="14083" width="11.625" style="455" customWidth="1"/>
    <col min="14084" max="14084" width="8.125" style="455" customWidth="1"/>
    <col min="14085" max="14085" width="36.5" style="455" customWidth="1"/>
    <col min="14086" max="14086" width="10.75" style="455" customWidth="1"/>
    <col min="14087" max="14087" width="8.125" style="455" customWidth="1"/>
    <col min="14088" max="14088" width="9.125" style="455" customWidth="1"/>
    <col min="14089" max="14092" width="9" style="455" hidden="1" customWidth="1"/>
    <col min="14093" max="14337" width="9" style="455"/>
    <col min="14338" max="14338" width="36.75" style="455" customWidth="1"/>
    <col min="14339" max="14339" width="11.625" style="455" customWidth="1"/>
    <col min="14340" max="14340" width="8.125" style="455" customWidth="1"/>
    <col min="14341" max="14341" width="36.5" style="455" customWidth="1"/>
    <col min="14342" max="14342" width="10.75" style="455" customWidth="1"/>
    <col min="14343" max="14343" width="8.125" style="455" customWidth="1"/>
    <col min="14344" max="14344" width="9.125" style="455" customWidth="1"/>
    <col min="14345" max="14348" width="9" style="455" hidden="1" customWidth="1"/>
    <col min="14349" max="14593" width="9" style="455"/>
    <col min="14594" max="14594" width="36.75" style="455" customWidth="1"/>
    <col min="14595" max="14595" width="11.625" style="455" customWidth="1"/>
    <col min="14596" max="14596" width="8.125" style="455" customWidth="1"/>
    <col min="14597" max="14597" width="36.5" style="455" customWidth="1"/>
    <col min="14598" max="14598" width="10.75" style="455" customWidth="1"/>
    <col min="14599" max="14599" width="8.125" style="455" customWidth="1"/>
    <col min="14600" max="14600" width="9.125" style="455" customWidth="1"/>
    <col min="14601" max="14604" width="9" style="455" hidden="1" customWidth="1"/>
    <col min="14605" max="14849" width="9" style="455"/>
    <col min="14850" max="14850" width="36.75" style="455" customWidth="1"/>
    <col min="14851" max="14851" width="11.625" style="455" customWidth="1"/>
    <col min="14852" max="14852" width="8.125" style="455" customWidth="1"/>
    <col min="14853" max="14853" width="36.5" style="455" customWidth="1"/>
    <col min="14854" max="14854" width="10.75" style="455" customWidth="1"/>
    <col min="14855" max="14855" width="8.125" style="455" customWidth="1"/>
    <col min="14856" max="14856" width="9.125" style="455" customWidth="1"/>
    <col min="14857" max="14860" width="9" style="455" hidden="1" customWidth="1"/>
    <col min="14861" max="15105" width="9" style="455"/>
    <col min="15106" max="15106" width="36.75" style="455" customWidth="1"/>
    <col min="15107" max="15107" width="11.625" style="455" customWidth="1"/>
    <col min="15108" max="15108" width="8.125" style="455" customWidth="1"/>
    <col min="15109" max="15109" width="36.5" style="455" customWidth="1"/>
    <col min="15110" max="15110" width="10.75" style="455" customWidth="1"/>
    <col min="15111" max="15111" width="8.125" style="455" customWidth="1"/>
    <col min="15112" max="15112" width="9.125" style="455" customWidth="1"/>
    <col min="15113" max="15116" width="9" style="455" hidden="1" customWidth="1"/>
    <col min="15117" max="15361" width="9" style="455"/>
    <col min="15362" max="15362" width="36.75" style="455" customWidth="1"/>
    <col min="15363" max="15363" width="11.625" style="455" customWidth="1"/>
    <col min="15364" max="15364" width="8.125" style="455" customWidth="1"/>
    <col min="15365" max="15365" width="36.5" style="455" customWidth="1"/>
    <col min="15366" max="15366" width="10.75" style="455" customWidth="1"/>
    <col min="15367" max="15367" width="8.125" style="455" customWidth="1"/>
    <col min="15368" max="15368" width="9.125" style="455" customWidth="1"/>
    <col min="15369" max="15372" width="9" style="455" hidden="1" customWidth="1"/>
    <col min="15373" max="15617" width="9" style="455"/>
    <col min="15618" max="15618" width="36.75" style="455" customWidth="1"/>
    <col min="15619" max="15619" width="11.625" style="455" customWidth="1"/>
    <col min="15620" max="15620" width="8.125" style="455" customWidth="1"/>
    <col min="15621" max="15621" width="36.5" style="455" customWidth="1"/>
    <col min="15622" max="15622" width="10.75" style="455" customWidth="1"/>
    <col min="15623" max="15623" width="8.125" style="455" customWidth="1"/>
    <col min="15624" max="15624" width="9.125" style="455" customWidth="1"/>
    <col min="15625" max="15628" width="9" style="455" hidden="1" customWidth="1"/>
    <col min="15629" max="15873" width="9" style="455"/>
    <col min="15874" max="15874" width="36.75" style="455" customWidth="1"/>
    <col min="15875" max="15875" width="11.625" style="455" customWidth="1"/>
    <col min="15876" max="15876" width="8.125" style="455" customWidth="1"/>
    <col min="15877" max="15877" width="36.5" style="455" customWidth="1"/>
    <col min="15878" max="15878" width="10.75" style="455" customWidth="1"/>
    <col min="15879" max="15879" width="8.125" style="455" customWidth="1"/>
    <col min="15880" max="15880" width="9.125" style="455" customWidth="1"/>
    <col min="15881" max="15884" width="9" style="455" hidden="1" customWidth="1"/>
    <col min="15885" max="16129" width="9" style="455"/>
    <col min="16130" max="16130" width="36.75" style="455" customWidth="1"/>
    <col min="16131" max="16131" width="11.625" style="455" customWidth="1"/>
    <col min="16132" max="16132" width="8.125" style="455" customWidth="1"/>
    <col min="16133" max="16133" width="36.5" style="455" customWidth="1"/>
    <col min="16134" max="16134" width="10.75" style="455" customWidth="1"/>
    <col min="16135" max="16135" width="8.125" style="455" customWidth="1"/>
    <col min="16136" max="16136" width="9.125" style="455" customWidth="1"/>
    <col min="16137" max="16140" width="9" style="455" hidden="1" customWidth="1"/>
    <col min="16141" max="16384" width="9" style="455"/>
  </cols>
  <sheetData>
    <row r="1" ht="18.75" spans="1:14">
      <c r="A1" s="152" t="s">
        <v>1206</v>
      </c>
      <c r="B1" s="152"/>
      <c r="C1" s="152"/>
      <c r="D1" s="152"/>
      <c r="E1" s="152"/>
      <c r="F1" s="152"/>
      <c r="G1" s="152"/>
      <c r="H1" s="152"/>
      <c r="I1" s="152"/>
      <c r="J1" s="152"/>
      <c r="K1" s="152"/>
      <c r="L1" s="152"/>
      <c r="M1" s="152"/>
      <c r="N1" s="152"/>
    </row>
    <row r="2" ht="24.75" customHeight="1" spans="1:14">
      <c r="A2" s="119" t="s">
        <v>1207</v>
      </c>
      <c r="B2" s="119"/>
      <c r="C2" s="119"/>
      <c r="D2" s="119"/>
      <c r="E2" s="119"/>
      <c r="F2" s="119"/>
      <c r="G2" s="119"/>
      <c r="H2" s="119"/>
      <c r="I2" s="119"/>
      <c r="J2" s="119"/>
      <c r="K2" s="119"/>
      <c r="L2" s="119"/>
      <c r="M2" s="119"/>
      <c r="N2" s="119"/>
    </row>
    <row r="3" ht="19.5" spans="1:14">
      <c r="A3" s="456"/>
      <c r="B3" s="120"/>
      <c r="C3" s="120"/>
      <c r="D3" s="120"/>
      <c r="E3" s="120"/>
      <c r="F3" s="120"/>
      <c r="G3" s="120"/>
      <c r="H3" s="121"/>
      <c r="J3" s="120"/>
      <c r="K3" s="120"/>
      <c r="L3" s="120"/>
      <c r="M3" s="120"/>
      <c r="N3" s="122" t="s">
        <v>48</v>
      </c>
    </row>
    <row r="4" ht="63.75" customHeight="1" spans="1:14">
      <c r="A4" s="457" t="s">
        <v>49</v>
      </c>
      <c r="B4" s="458" t="s">
        <v>684</v>
      </c>
      <c r="C4" s="458" t="s">
        <v>123</v>
      </c>
      <c r="D4" s="458" t="s">
        <v>1208</v>
      </c>
      <c r="E4" s="458" t="s">
        <v>50</v>
      </c>
      <c r="F4" s="458" t="s">
        <v>1209</v>
      </c>
      <c r="G4" s="459" t="s">
        <v>124</v>
      </c>
      <c r="H4" s="460" t="s">
        <v>1196</v>
      </c>
      <c r="I4" s="458" t="s">
        <v>684</v>
      </c>
      <c r="J4" s="458" t="s">
        <v>123</v>
      </c>
      <c r="K4" s="458" t="s">
        <v>1208</v>
      </c>
      <c r="L4" s="458" t="s">
        <v>50</v>
      </c>
      <c r="M4" s="458" t="s">
        <v>1209</v>
      </c>
      <c r="N4" s="481" t="s">
        <v>124</v>
      </c>
    </row>
    <row r="5" ht="24.95" customHeight="1" spans="1:14">
      <c r="A5" s="461" t="s">
        <v>126</v>
      </c>
      <c r="B5" s="462"/>
      <c r="C5" s="463"/>
      <c r="D5" s="463"/>
      <c r="E5" s="463"/>
      <c r="F5" s="463"/>
      <c r="G5" s="464"/>
      <c r="H5" s="465" t="s">
        <v>126</v>
      </c>
      <c r="I5" s="462"/>
      <c r="J5" s="463"/>
      <c r="K5" s="463"/>
      <c r="L5" s="463"/>
      <c r="M5" s="463"/>
      <c r="N5" s="482"/>
    </row>
    <row r="6" ht="24.95" customHeight="1" spans="1:14">
      <c r="A6" s="466" t="s">
        <v>1210</v>
      </c>
      <c r="B6" s="462"/>
      <c r="C6" s="463"/>
      <c r="D6" s="463"/>
      <c r="E6" s="463"/>
      <c r="F6" s="463"/>
      <c r="G6" s="464"/>
      <c r="H6" s="467" t="s">
        <v>1211</v>
      </c>
      <c r="I6" s="462"/>
      <c r="J6" s="463"/>
      <c r="K6" s="463"/>
      <c r="L6" s="463"/>
      <c r="M6" s="463"/>
      <c r="N6" s="482"/>
    </row>
    <row r="7" ht="24.95" customHeight="1" spans="1:14">
      <c r="A7" s="468" t="s">
        <v>1212</v>
      </c>
      <c r="B7" s="469"/>
      <c r="C7" s="470"/>
      <c r="D7" s="470"/>
      <c r="E7" s="470"/>
      <c r="F7" s="470"/>
      <c r="G7" s="471"/>
      <c r="H7" s="472" t="s">
        <v>1213</v>
      </c>
      <c r="I7" s="469">
        <f>SUM(I8:I10)</f>
        <v>0</v>
      </c>
      <c r="J7" s="470"/>
      <c r="K7" s="470"/>
      <c r="L7" s="470"/>
      <c r="M7" s="470"/>
      <c r="N7" s="483"/>
    </row>
    <row r="8" ht="24.95" customHeight="1" spans="1:14">
      <c r="A8" s="473" t="s">
        <v>1214</v>
      </c>
      <c r="B8" s="469"/>
      <c r="C8" s="470"/>
      <c r="D8" s="470"/>
      <c r="E8" s="470"/>
      <c r="F8" s="470"/>
      <c r="G8" s="471"/>
      <c r="H8" s="474" t="s">
        <v>1214</v>
      </c>
      <c r="I8" s="469"/>
      <c r="J8" s="470"/>
      <c r="K8" s="470"/>
      <c r="L8" s="470"/>
      <c r="M8" s="470"/>
      <c r="N8" s="483"/>
    </row>
    <row r="9" ht="24.95" customHeight="1" spans="1:14">
      <c r="A9" s="473" t="s">
        <v>1215</v>
      </c>
      <c r="B9" s="469"/>
      <c r="C9" s="470"/>
      <c r="D9" s="470"/>
      <c r="E9" s="470"/>
      <c r="F9" s="470"/>
      <c r="G9" s="471"/>
      <c r="H9" s="474" t="s">
        <v>1215</v>
      </c>
      <c r="I9" s="469"/>
      <c r="J9" s="470"/>
      <c r="K9" s="470"/>
      <c r="L9" s="470"/>
      <c r="M9" s="470"/>
      <c r="N9" s="483"/>
    </row>
    <row r="10" ht="24.95" customHeight="1" spans="1:14">
      <c r="A10" s="473" t="s">
        <v>1216</v>
      </c>
      <c r="B10" s="469"/>
      <c r="C10" s="470"/>
      <c r="D10" s="470"/>
      <c r="E10" s="470"/>
      <c r="F10" s="470"/>
      <c r="G10" s="471"/>
      <c r="H10" s="474" t="s">
        <v>1216</v>
      </c>
      <c r="I10" s="469"/>
      <c r="J10" s="470"/>
      <c r="K10" s="470"/>
      <c r="L10" s="470"/>
      <c r="M10" s="470"/>
      <c r="N10" s="483"/>
    </row>
    <row r="11" ht="24.95" customHeight="1" spans="1:14">
      <c r="A11" s="468" t="s">
        <v>1217</v>
      </c>
      <c r="B11" s="469">
        <f>B12+B13</f>
        <v>0</v>
      </c>
      <c r="C11" s="470"/>
      <c r="D11" s="470"/>
      <c r="E11" s="470"/>
      <c r="F11" s="470"/>
      <c r="G11" s="471"/>
      <c r="H11" s="472" t="s">
        <v>1218</v>
      </c>
      <c r="I11" s="469">
        <f>I12+I13</f>
        <v>0</v>
      </c>
      <c r="J11" s="470"/>
      <c r="K11" s="470"/>
      <c r="L11" s="470"/>
      <c r="M11" s="470"/>
      <c r="N11" s="483"/>
    </row>
    <row r="12" ht="24.95" customHeight="1" spans="1:14">
      <c r="A12" s="475" t="s">
        <v>1219</v>
      </c>
      <c r="B12" s="469"/>
      <c r="C12" s="470"/>
      <c r="D12" s="470"/>
      <c r="E12" s="470"/>
      <c r="F12" s="470"/>
      <c r="G12" s="471"/>
      <c r="H12" s="474" t="s">
        <v>1220</v>
      </c>
      <c r="I12" s="469"/>
      <c r="J12" s="470"/>
      <c r="K12" s="470"/>
      <c r="L12" s="470"/>
      <c r="M12" s="470"/>
      <c r="N12" s="483"/>
    </row>
    <row r="13" ht="24.95" customHeight="1" spans="1:14">
      <c r="A13" s="473" t="s">
        <v>1221</v>
      </c>
      <c r="B13" s="469"/>
      <c r="C13" s="470"/>
      <c r="D13" s="470"/>
      <c r="E13" s="470"/>
      <c r="F13" s="470"/>
      <c r="G13" s="471"/>
      <c r="H13" s="474" t="s">
        <v>1221</v>
      </c>
      <c r="I13" s="469"/>
      <c r="J13" s="470"/>
      <c r="K13" s="470"/>
      <c r="L13" s="470"/>
      <c r="M13" s="470"/>
      <c r="N13" s="483"/>
    </row>
    <row r="14" ht="24.95" customHeight="1" spans="1:14">
      <c r="A14" s="468" t="s">
        <v>1222</v>
      </c>
      <c r="B14" s="469"/>
      <c r="C14" s="470"/>
      <c r="D14" s="470"/>
      <c r="E14" s="470"/>
      <c r="F14" s="470"/>
      <c r="G14" s="471"/>
      <c r="H14" s="472" t="s">
        <v>1223</v>
      </c>
      <c r="I14" s="469"/>
      <c r="J14" s="470"/>
      <c r="K14" s="470"/>
      <c r="L14" s="470"/>
      <c r="M14" s="470"/>
      <c r="N14" s="483"/>
    </row>
    <row r="15" ht="24.95" customHeight="1" spans="1:14">
      <c r="A15" s="468" t="s">
        <v>1224</v>
      </c>
      <c r="B15" s="469"/>
      <c r="C15" s="470"/>
      <c r="D15" s="470"/>
      <c r="E15" s="470"/>
      <c r="F15" s="470"/>
      <c r="G15" s="471"/>
      <c r="H15" s="472" t="s">
        <v>1225</v>
      </c>
      <c r="I15" s="469"/>
      <c r="J15" s="470"/>
      <c r="K15" s="470"/>
      <c r="L15" s="470"/>
      <c r="M15" s="470"/>
      <c r="N15" s="483"/>
    </row>
    <row r="16" ht="24.95" customHeight="1" spans="1:14">
      <c r="A16" s="476"/>
      <c r="B16" s="477"/>
      <c r="C16" s="477"/>
      <c r="D16" s="477"/>
      <c r="E16" s="477"/>
      <c r="F16" s="477"/>
      <c r="G16" s="477"/>
      <c r="H16" s="478" t="s">
        <v>1226</v>
      </c>
      <c r="I16" s="477"/>
      <c r="J16" s="477"/>
      <c r="K16" s="477"/>
      <c r="L16" s="477"/>
      <c r="M16" s="477"/>
      <c r="N16" s="484"/>
    </row>
    <row r="17" ht="38.25" customHeight="1" spans="1:13">
      <c r="A17" s="479" t="s">
        <v>1227</v>
      </c>
      <c r="B17" s="479"/>
      <c r="C17" s="479"/>
      <c r="D17" s="479"/>
      <c r="E17" s="479"/>
      <c r="F17" s="479"/>
      <c r="G17" s="479"/>
      <c r="H17" s="479"/>
      <c r="I17" s="479"/>
      <c r="J17" s="479"/>
      <c r="K17" s="479"/>
      <c r="L17" s="479"/>
      <c r="M17" s="479"/>
    </row>
    <row r="18" ht="13.5" spans="1:13">
      <c r="A18" s="479" t="s">
        <v>1228</v>
      </c>
      <c r="B18" s="479"/>
      <c r="C18" s="479"/>
      <c r="D18" s="479"/>
      <c r="E18" s="479"/>
      <c r="F18" s="479"/>
      <c r="G18" s="479"/>
      <c r="H18" s="479"/>
      <c r="I18" s="479"/>
      <c r="J18" s="479"/>
      <c r="K18" s="479"/>
      <c r="L18" s="479"/>
      <c r="M18" s="479"/>
    </row>
    <row r="19" spans="1:13">
      <c r="A19" s="455"/>
      <c r="B19" s="480"/>
      <c r="C19" s="480"/>
      <c r="D19" s="480"/>
      <c r="E19" s="480"/>
      <c r="F19" s="480"/>
      <c r="I19" s="480"/>
      <c r="J19" s="480"/>
      <c r="K19" s="480"/>
      <c r="L19" s="480"/>
      <c r="M19" s="480"/>
    </row>
    <row r="20" spans="1:1">
      <c r="A20" s="455"/>
    </row>
    <row r="21" spans="1:1">
      <c r="A21" s="455"/>
    </row>
    <row r="22" spans="1:1">
      <c r="A22" s="455"/>
    </row>
    <row r="23" spans="1:1">
      <c r="A23" s="455"/>
    </row>
    <row r="24" spans="1:1">
      <c r="A24" s="455"/>
    </row>
    <row r="25" spans="1:1">
      <c r="A25" s="455"/>
    </row>
    <row r="26" spans="1:1">
      <c r="A26" s="455"/>
    </row>
    <row r="27" spans="1:1">
      <c r="A27" s="455"/>
    </row>
    <row r="28" spans="1:1">
      <c r="A28" s="455"/>
    </row>
    <row r="29" spans="1:1">
      <c r="A29" s="455"/>
    </row>
    <row r="30" spans="1:1">
      <c r="A30" s="455"/>
    </row>
    <row r="31" spans="1:1">
      <c r="A31" s="455"/>
    </row>
    <row r="32" spans="1:1">
      <c r="A32" s="455"/>
    </row>
    <row r="33" spans="1:1">
      <c r="A33" s="455"/>
    </row>
    <row r="34" spans="1:1">
      <c r="A34" s="455"/>
    </row>
    <row r="35" spans="1:1">
      <c r="A35" s="455"/>
    </row>
    <row r="36" spans="1:1">
      <c r="A36" s="455"/>
    </row>
  </sheetData>
  <mergeCells count="5">
    <mergeCell ref="A1:N1"/>
    <mergeCell ref="A2:N2"/>
    <mergeCell ref="A3:B3"/>
    <mergeCell ref="A17:M17"/>
    <mergeCell ref="A18:M18"/>
  </mergeCells>
  <printOptions horizontalCentered="1"/>
  <pageMargins left="0.236220472440945" right="0.236220472440945" top="0.511811023622047" bottom="0.31496062992126" header="0.31496062992126" footer="0.31496062992126"/>
  <pageSetup paperSize="9" scale="85" firstPageNumber="37" orientation="landscape" blackAndWhite="1" useFirstPageNumber="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7030A0"/>
    <pageSetUpPr fitToPage="1"/>
  </sheetPr>
  <dimension ref="A1:C37"/>
  <sheetViews>
    <sheetView showZeros="0" workbookViewId="0">
      <selection activeCell="G11" sqref="G11"/>
    </sheetView>
  </sheetViews>
  <sheetFormatPr defaultColWidth="9" defaultRowHeight="20.45" customHeight="1" outlineLevelCol="2"/>
  <cols>
    <col min="1" max="1" width="37.75" style="413" customWidth="1"/>
    <col min="2" max="2" width="19.375" style="443" customWidth="1"/>
    <col min="3" max="3" width="15.5" style="444" customWidth="1"/>
    <col min="4" max="16384" width="9" style="413"/>
  </cols>
  <sheetData>
    <row r="1" s="442" customFormat="1" ht="27.75" customHeight="1" spans="1:3">
      <c r="A1" s="416" t="s">
        <v>1229</v>
      </c>
      <c r="B1" s="416"/>
      <c r="C1" s="416"/>
    </row>
    <row r="2" s="410" customFormat="1" ht="24.75" spans="1:3">
      <c r="A2" s="685" t="s">
        <v>1230</v>
      </c>
      <c r="B2" s="418"/>
      <c r="C2" s="418"/>
    </row>
    <row r="3" s="410" customFormat="1" ht="23.25" customHeight="1" spans="1:3">
      <c r="A3" s="413"/>
      <c r="B3" s="445"/>
      <c r="C3" s="446" t="s">
        <v>48</v>
      </c>
    </row>
    <row r="4" s="410" customFormat="1" ht="20.1" customHeight="1" spans="1:3">
      <c r="A4" s="421" t="s">
        <v>49</v>
      </c>
      <c r="B4" s="447" t="s">
        <v>684</v>
      </c>
      <c r="C4" s="424" t="s">
        <v>51</v>
      </c>
    </row>
    <row r="5" s="410" customFormat="1" ht="20.1" customHeight="1" spans="1:3">
      <c r="A5" s="425" t="s">
        <v>52</v>
      </c>
      <c r="B5" s="427">
        <v>1906987</v>
      </c>
      <c r="C5" s="448"/>
    </row>
    <row r="6" s="410" customFormat="1" ht="20.1" customHeight="1" spans="1:3">
      <c r="A6" s="429" t="s">
        <v>53</v>
      </c>
      <c r="B6" s="427">
        <v>619028</v>
      </c>
      <c r="C6" s="448">
        <v>4.99990670866473</v>
      </c>
    </row>
    <row r="7" s="410" customFormat="1" ht="20.1" customHeight="1" spans="1:3">
      <c r="A7" s="435" t="s">
        <v>1231</v>
      </c>
      <c r="B7" s="427">
        <v>537973</v>
      </c>
      <c r="C7" s="448">
        <v>15.0490907885535</v>
      </c>
    </row>
    <row r="8" s="410" customFormat="1" ht="20.1" customHeight="1" spans="1:3">
      <c r="A8" s="449" t="s">
        <v>55</v>
      </c>
      <c r="B8" s="433">
        <v>107137</v>
      </c>
      <c r="C8" s="450">
        <v>24.1693033390123</v>
      </c>
    </row>
    <row r="9" s="410" customFormat="1" ht="20.1" customHeight="1" spans="1:3">
      <c r="A9" s="449" t="s">
        <v>56</v>
      </c>
      <c r="B9" s="433">
        <v>77783</v>
      </c>
      <c r="C9" s="450">
        <v>23.0062465406816</v>
      </c>
    </row>
    <row r="10" s="410" customFormat="1" ht="20.1" customHeight="1" spans="1:3">
      <c r="A10" s="449" t="s">
        <v>57</v>
      </c>
      <c r="B10" s="433">
        <v>31035</v>
      </c>
      <c r="C10" s="450">
        <v>15.0637698353848</v>
      </c>
    </row>
    <row r="11" s="410" customFormat="1" ht="20.1" customHeight="1" spans="1:3">
      <c r="A11" s="449" t="s">
        <v>58</v>
      </c>
      <c r="B11" s="433">
        <v>300</v>
      </c>
      <c r="C11" s="450">
        <v>22.4489795918367</v>
      </c>
    </row>
    <row r="12" s="410" customFormat="1" ht="20.1" customHeight="1" spans="1:3">
      <c r="A12" s="449" t="s">
        <v>59</v>
      </c>
      <c r="B12" s="433">
        <v>24963</v>
      </c>
      <c r="C12" s="450">
        <v>14.967991525814</v>
      </c>
    </row>
    <row r="13" s="410" customFormat="1" ht="20.1" customHeight="1" spans="1:3">
      <c r="A13" s="449" t="s">
        <v>60</v>
      </c>
      <c r="B13" s="433">
        <v>38090</v>
      </c>
      <c r="C13" s="450">
        <v>14.1444411147737</v>
      </c>
    </row>
    <row r="14" s="410" customFormat="1" ht="20.1" customHeight="1" spans="1:3">
      <c r="A14" s="449" t="s">
        <v>61</v>
      </c>
      <c r="B14" s="433">
        <v>34670</v>
      </c>
      <c r="C14" s="450">
        <v>15.0565824843195</v>
      </c>
    </row>
    <row r="15" s="410" customFormat="1" ht="20.1" customHeight="1" spans="1:3">
      <c r="A15" s="449" t="s">
        <v>62</v>
      </c>
      <c r="B15" s="433">
        <v>52255</v>
      </c>
      <c r="C15" s="450">
        <v>15.0307086094173</v>
      </c>
    </row>
    <row r="16" s="410" customFormat="1" ht="20.1" customHeight="1" spans="1:3">
      <c r="A16" s="449" t="s">
        <v>63</v>
      </c>
      <c r="B16" s="433">
        <v>85310</v>
      </c>
      <c r="C16" s="450">
        <v>14.2646664880793</v>
      </c>
    </row>
    <row r="17" s="410" customFormat="1" ht="20.1" customHeight="1" spans="1:3">
      <c r="A17" s="449" t="s">
        <v>64</v>
      </c>
      <c r="B17" s="433">
        <v>5800</v>
      </c>
      <c r="C17" s="450">
        <v>14.6018573404466</v>
      </c>
    </row>
    <row r="18" s="410" customFormat="1" ht="20.1" customHeight="1" spans="1:3">
      <c r="A18" s="449" t="s">
        <v>65</v>
      </c>
      <c r="B18" s="433">
        <v>80360</v>
      </c>
      <c r="C18" s="450">
        <v>0.120852696759403</v>
      </c>
    </row>
    <row r="19" s="410" customFormat="1" ht="20.1" customHeight="1" spans="1:3">
      <c r="A19" s="449" t="s">
        <v>66</v>
      </c>
      <c r="B19" s="433">
        <v>190</v>
      </c>
      <c r="C19" s="450">
        <v>13.0952380952381</v>
      </c>
    </row>
    <row r="20" s="410" customFormat="1" ht="20.1" customHeight="1" spans="1:3">
      <c r="A20" s="449" t="s">
        <v>67</v>
      </c>
      <c r="B20" s="433">
        <v>80</v>
      </c>
      <c r="C20" s="450">
        <v>9.58904109589041</v>
      </c>
    </row>
    <row r="21" s="410" customFormat="1" ht="20.1" customHeight="1" spans="1:3">
      <c r="A21" s="435" t="s">
        <v>1232</v>
      </c>
      <c r="B21" s="427">
        <v>81055</v>
      </c>
      <c r="C21" s="448">
        <v>-33.5331452750353</v>
      </c>
    </row>
    <row r="22" s="410" customFormat="1" ht="20.1" customHeight="1" spans="1:3">
      <c r="A22" s="449" t="s">
        <v>69</v>
      </c>
      <c r="B22" s="433">
        <v>27720</v>
      </c>
      <c r="C22" s="450">
        <v>15.2454995218892</v>
      </c>
    </row>
    <row r="23" s="410" customFormat="1" ht="20.1" customHeight="1" spans="1:3">
      <c r="A23" s="449" t="s">
        <v>70</v>
      </c>
      <c r="B23" s="433">
        <v>1505</v>
      </c>
      <c r="C23" s="450">
        <v>15.2373660030628</v>
      </c>
    </row>
    <row r="24" s="410" customFormat="1" ht="20.1" customHeight="1" spans="1:3">
      <c r="A24" s="449" t="s">
        <v>71</v>
      </c>
      <c r="B24" s="433">
        <v>10850</v>
      </c>
      <c r="C24" s="450">
        <v>15.3396406931009</v>
      </c>
    </row>
    <row r="25" s="410" customFormat="1" ht="20.1" customHeight="1" spans="1:3">
      <c r="A25" s="449" t="s">
        <v>72</v>
      </c>
      <c r="B25" s="433">
        <v>39500</v>
      </c>
      <c r="C25" s="450">
        <v>-52.3424586465258</v>
      </c>
    </row>
    <row r="26" s="410" customFormat="1" ht="20.1" customHeight="1" spans="1:3">
      <c r="A26" s="449" t="s">
        <v>73</v>
      </c>
      <c r="B26" s="433">
        <v>0</v>
      </c>
      <c r="C26" s="450"/>
    </row>
    <row r="27" s="410" customFormat="1" ht="20.1" customHeight="1" spans="1:3">
      <c r="A27" s="449" t="s">
        <v>74</v>
      </c>
      <c r="B27" s="433">
        <v>80</v>
      </c>
      <c r="C27" s="450">
        <v>12.6760563380282</v>
      </c>
    </row>
    <row r="28" s="410" customFormat="1" ht="20.1" customHeight="1" spans="1:3">
      <c r="A28" s="449" t="s">
        <v>75</v>
      </c>
      <c r="B28" s="433">
        <v>1400</v>
      </c>
      <c r="C28" s="450">
        <v>-66.887417218543</v>
      </c>
    </row>
    <row r="29" ht="20.1" customHeight="1" spans="1:3">
      <c r="A29" s="429" t="s">
        <v>76</v>
      </c>
      <c r="B29" s="427">
        <v>500</v>
      </c>
      <c r="C29" s="451"/>
    </row>
    <row r="30" ht="20.1" customHeight="1" spans="1:3">
      <c r="A30" s="435" t="s">
        <v>77</v>
      </c>
      <c r="B30" s="427">
        <v>2000</v>
      </c>
      <c r="C30" s="428">
        <v>-75</v>
      </c>
    </row>
    <row r="31" ht="20.1" customHeight="1" spans="1:3">
      <c r="A31" s="435" t="s">
        <v>78</v>
      </c>
      <c r="B31" s="427">
        <v>703227</v>
      </c>
      <c r="C31" s="428">
        <v>19.7620178920855</v>
      </c>
    </row>
    <row r="32" ht="20.1" customHeight="1" spans="1:3">
      <c r="A32" s="452" t="s">
        <v>79</v>
      </c>
      <c r="B32" s="427">
        <v>78545</v>
      </c>
      <c r="C32" s="428">
        <v>0</v>
      </c>
    </row>
    <row r="33" ht="20.1" customHeight="1" spans="1:3">
      <c r="A33" s="452" t="s">
        <v>80</v>
      </c>
      <c r="B33" s="427">
        <v>186616</v>
      </c>
      <c r="C33" s="428">
        <v>40.4479499066771</v>
      </c>
    </row>
    <row r="34" ht="20.1" customHeight="1" spans="1:3">
      <c r="A34" s="452" t="s">
        <v>81</v>
      </c>
      <c r="B34" s="427">
        <v>438066</v>
      </c>
      <c r="C34" s="428">
        <v>16.578226042526</v>
      </c>
    </row>
    <row r="35" ht="20.1" customHeight="1" spans="1:3">
      <c r="A35" s="435" t="s">
        <v>82</v>
      </c>
      <c r="B35" s="427">
        <v>239500</v>
      </c>
      <c r="C35" s="428">
        <v>-42.88099212974</v>
      </c>
    </row>
    <row r="36" ht="20.1" customHeight="1" spans="1:3">
      <c r="A36" s="435" t="s">
        <v>83</v>
      </c>
      <c r="B36" s="427">
        <v>103283</v>
      </c>
      <c r="C36" s="428">
        <v>-33.1596795278342</v>
      </c>
    </row>
    <row r="37" ht="20.1" customHeight="1" spans="1:3">
      <c r="A37" s="438" t="s">
        <v>84</v>
      </c>
      <c r="B37" s="440">
        <v>239449</v>
      </c>
      <c r="C37" s="453">
        <v>81.9673376954001</v>
      </c>
    </row>
  </sheetData>
  <mergeCells count="1">
    <mergeCell ref="A2:C2"/>
  </mergeCells>
  <printOptions horizontalCentered="1"/>
  <pageMargins left="0.236220472440945" right="0.236220472440945" top="0.511811023622047" bottom="0.31496062992126" header="0.31496062992126" footer="0.31496062992126"/>
  <pageSetup paperSize="9" firstPageNumber="38" orientation="portrait" blackAndWhite="1" useFirstPageNumber="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7030A0"/>
    <pageSetUpPr fitToPage="1"/>
  </sheetPr>
  <dimension ref="A1:E38"/>
  <sheetViews>
    <sheetView showZeros="0" workbookViewId="0">
      <pane xSplit="4" ySplit="6" topLeftCell="E7" activePane="bottomRight" state="frozen"/>
      <selection/>
      <selection pane="topRight"/>
      <selection pane="bottomLeft"/>
      <selection pane="bottomRight" activeCell="E12" sqref="E12"/>
    </sheetView>
  </sheetViews>
  <sheetFormatPr defaultColWidth="9" defaultRowHeight="20.45" customHeight="1" outlineLevelCol="4"/>
  <cols>
    <col min="1" max="1" width="38.375" style="413" customWidth="1"/>
    <col min="2" max="2" width="26" style="413" hidden="1" customWidth="1"/>
    <col min="3" max="3" width="24.125" style="414" customWidth="1"/>
    <col min="4" max="4" width="12.375" style="415" customWidth="1"/>
    <col min="5" max="16384" width="9" style="413"/>
  </cols>
  <sheetData>
    <row r="1" s="313" customFormat="1" ht="27.75" customHeight="1" spans="1:5">
      <c r="A1" s="416" t="s">
        <v>1233</v>
      </c>
      <c r="B1" s="416"/>
      <c r="C1" s="416"/>
      <c r="D1" s="416"/>
      <c r="E1" s="417"/>
    </row>
    <row r="2" s="410" customFormat="1" ht="24.75" spans="1:4">
      <c r="A2" s="685" t="s">
        <v>1234</v>
      </c>
      <c r="B2" s="418"/>
      <c r="C2" s="418"/>
      <c r="D2" s="418"/>
    </row>
    <row r="3" s="410" customFormat="1" customHeight="1" spans="1:4">
      <c r="A3" s="413"/>
      <c r="B3" s="413"/>
      <c r="C3" s="419"/>
      <c r="D3" s="420" t="s">
        <v>48</v>
      </c>
    </row>
    <row r="4" s="410" customFormat="1" ht="20.1" customHeight="1" spans="1:4">
      <c r="A4" s="421" t="s">
        <v>88</v>
      </c>
      <c r="B4" s="422" t="s">
        <v>1235</v>
      </c>
      <c r="C4" s="423" t="s">
        <v>684</v>
      </c>
      <c r="D4" s="424" t="s">
        <v>51</v>
      </c>
    </row>
    <row r="5" s="410" customFormat="1" ht="20.1" customHeight="1" spans="1:4">
      <c r="A5" s="425" t="s">
        <v>89</v>
      </c>
      <c r="B5" s="426"/>
      <c r="C5" s="427">
        <v>1906987</v>
      </c>
      <c r="D5" s="428"/>
    </row>
    <row r="6" s="410" customFormat="1" ht="20.1" customHeight="1" spans="1:4">
      <c r="A6" s="429" t="s">
        <v>90</v>
      </c>
      <c r="B6" s="430"/>
      <c r="C6" s="427">
        <v>1122179</v>
      </c>
      <c r="D6" s="428">
        <v>-10.2617906554403</v>
      </c>
    </row>
    <row r="7" s="410" customFormat="1" ht="20.1" customHeight="1" spans="1:4">
      <c r="A7" s="431" t="s">
        <v>91</v>
      </c>
      <c r="B7" s="432"/>
      <c r="C7" s="433">
        <v>88786</v>
      </c>
      <c r="D7" s="434">
        <v>-10.9093098396516</v>
      </c>
    </row>
    <row r="8" s="410" customFormat="1" ht="20.1" customHeight="1" spans="1:4">
      <c r="A8" s="431" t="s">
        <v>92</v>
      </c>
      <c r="B8" s="432"/>
      <c r="C8" s="433">
        <v>2252</v>
      </c>
      <c r="D8" s="434">
        <v>75.9375</v>
      </c>
    </row>
    <row r="9" s="410" customFormat="1" ht="20.1" customHeight="1" spans="1:4">
      <c r="A9" s="431" t="s">
        <v>93</v>
      </c>
      <c r="B9" s="432"/>
      <c r="C9" s="433">
        <v>93928</v>
      </c>
      <c r="D9" s="434">
        <v>-14.4725100617363</v>
      </c>
    </row>
    <row r="10" s="410" customFormat="1" ht="20.1" customHeight="1" spans="1:4">
      <c r="A10" s="431" t="s">
        <v>94</v>
      </c>
      <c r="B10" s="432"/>
      <c r="C10" s="433">
        <v>264472</v>
      </c>
      <c r="D10" s="434">
        <v>-0.324873555594081</v>
      </c>
    </row>
    <row r="11" s="410" customFormat="1" ht="20.1" customHeight="1" spans="1:4">
      <c r="A11" s="431" t="s">
        <v>95</v>
      </c>
      <c r="B11" s="432"/>
      <c r="C11" s="433">
        <v>7092</v>
      </c>
      <c r="D11" s="434">
        <v>-55.4802259887006</v>
      </c>
    </row>
    <row r="12" s="410" customFormat="1" ht="20.1" customHeight="1" spans="1:4">
      <c r="A12" s="431" t="s">
        <v>1236</v>
      </c>
      <c r="B12" s="432"/>
      <c r="C12" s="433">
        <v>12736</v>
      </c>
      <c r="D12" s="434">
        <v>-30.7562659707497</v>
      </c>
    </row>
    <row r="13" s="410" customFormat="1" ht="20.1" customHeight="1" spans="1:4">
      <c r="A13" s="431" t="s">
        <v>97</v>
      </c>
      <c r="B13" s="432"/>
      <c r="C13" s="433">
        <v>158528</v>
      </c>
      <c r="D13" s="434">
        <v>4.41151287624317</v>
      </c>
    </row>
    <row r="14" s="410" customFormat="1" ht="20.1" customHeight="1" spans="1:4">
      <c r="A14" s="431" t="s">
        <v>98</v>
      </c>
      <c r="B14" s="432"/>
      <c r="C14" s="433">
        <v>94365</v>
      </c>
      <c r="D14" s="434">
        <v>5.10575734286764</v>
      </c>
    </row>
    <row r="15" s="410" customFormat="1" ht="20.1" customHeight="1" spans="1:4">
      <c r="A15" s="431" t="s">
        <v>99</v>
      </c>
      <c r="B15" s="432"/>
      <c r="C15" s="433">
        <v>17596</v>
      </c>
      <c r="D15" s="434">
        <v>-26.8448842140274</v>
      </c>
    </row>
    <row r="16" s="410" customFormat="1" ht="20.1" customHeight="1" spans="1:4">
      <c r="A16" s="431" t="s">
        <v>100</v>
      </c>
      <c r="B16" s="432"/>
      <c r="C16" s="433">
        <v>83205</v>
      </c>
      <c r="D16" s="434">
        <v>-25.1073366997003</v>
      </c>
    </row>
    <row r="17" s="410" customFormat="1" ht="20.1" customHeight="1" spans="1:4">
      <c r="A17" s="431" t="s">
        <v>101</v>
      </c>
      <c r="B17" s="432"/>
      <c r="C17" s="433">
        <v>84556</v>
      </c>
      <c r="D17" s="434">
        <v>-13.964183964184</v>
      </c>
    </row>
    <row r="18" s="410" customFormat="1" ht="20.1" customHeight="1" spans="1:4">
      <c r="A18" s="431" t="s">
        <v>102</v>
      </c>
      <c r="B18" s="432"/>
      <c r="C18" s="433">
        <v>35294</v>
      </c>
      <c r="D18" s="434">
        <v>25.6774561122387</v>
      </c>
    </row>
    <row r="19" s="410" customFormat="1" ht="20.1" customHeight="1" spans="1:4">
      <c r="A19" s="431" t="s">
        <v>103</v>
      </c>
      <c r="B19" s="432"/>
      <c r="C19" s="433">
        <v>13560</v>
      </c>
      <c r="D19" s="434">
        <v>-58.3857603191653</v>
      </c>
    </row>
    <row r="20" s="410" customFormat="1" ht="20.1" customHeight="1" spans="1:4">
      <c r="A20" s="431" t="s">
        <v>104</v>
      </c>
      <c r="B20" s="432"/>
      <c r="C20" s="433">
        <v>5872</v>
      </c>
      <c r="D20" s="434">
        <v>-36.8670035480056</v>
      </c>
    </row>
    <row r="21" s="410" customFormat="1" ht="20.1" customHeight="1" spans="1:4">
      <c r="A21" s="431" t="s">
        <v>105</v>
      </c>
      <c r="B21" s="432"/>
      <c r="C21" s="433">
        <v>422</v>
      </c>
      <c r="D21" s="434">
        <v>-90.5529438101634</v>
      </c>
    </row>
    <row r="22" s="410" customFormat="1" ht="20.1" customHeight="1" spans="1:4">
      <c r="A22" s="431" t="s">
        <v>106</v>
      </c>
      <c r="B22" s="432"/>
      <c r="C22" s="433">
        <v>0</v>
      </c>
      <c r="D22" s="434">
        <v>-100</v>
      </c>
    </row>
    <row r="23" s="410" customFormat="1" ht="20.1" customHeight="1" spans="1:4">
      <c r="A23" s="431" t="s">
        <v>107</v>
      </c>
      <c r="B23" s="432"/>
      <c r="C23" s="433">
        <v>3832</v>
      </c>
      <c r="D23" s="434">
        <v>6.47402056126702</v>
      </c>
    </row>
    <row r="24" s="411" customFormat="1" ht="20.1" customHeight="1" spans="1:4">
      <c r="A24" s="431" t="s">
        <v>108</v>
      </c>
      <c r="B24" s="432"/>
      <c r="C24" s="433">
        <v>45417</v>
      </c>
      <c r="D24" s="434">
        <v>-33.9081463372042</v>
      </c>
    </row>
    <row r="25" s="411" customFormat="1" ht="20.1" customHeight="1" spans="1:4">
      <c r="A25" s="431" t="s">
        <v>109</v>
      </c>
      <c r="B25" s="432"/>
      <c r="C25" s="433">
        <v>63</v>
      </c>
      <c r="D25" s="434">
        <v>-96.496106785317</v>
      </c>
    </row>
    <row r="26" s="411" customFormat="1" ht="20.1" customHeight="1" spans="1:4">
      <c r="A26" s="431" t="s">
        <v>110</v>
      </c>
      <c r="B26" s="432"/>
      <c r="C26" s="433">
        <v>14638</v>
      </c>
      <c r="D26" s="434">
        <v>-6.75839225428371</v>
      </c>
    </row>
    <row r="27" s="412" customFormat="1" ht="20.1" customHeight="1" spans="1:4">
      <c r="A27" s="431" t="s">
        <v>138</v>
      </c>
      <c r="B27" s="432"/>
      <c r="C27" s="433">
        <v>31363</v>
      </c>
      <c r="D27" s="434">
        <v>1.06338413946444</v>
      </c>
    </row>
    <row r="28" s="412" customFormat="1" ht="20.1" customHeight="1" spans="1:4">
      <c r="A28" s="431" t="s">
        <v>111</v>
      </c>
      <c r="B28" s="432"/>
      <c r="C28" s="433">
        <v>42550</v>
      </c>
      <c r="D28" s="434">
        <v>-7.5140739452692</v>
      </c>
    </row>
    <row r="29" s="412" customFormat="1" ht="20.1" customHeight="1" spans="1:4">
      <c r="A29" s="431" t="s">
        <v>112</v>
      </c>
      <c r="B29" s="432"/>
      <c r="C29" s="433">
        <v>21646</v>
      </c>
      <c r="D29" s="434">
        <v>-8.43872932617064</v>
      </c>
    </row>
    <row r="30" s="412" customFormat="1" ht="20.1" customHeight="1" spans="1:4">
      <c r="A30" s="431" t="s">
        <v>113</v>
      </c>
      <c r="B30" s="432"/>
      <c r="C30" s="433">
        <v>6</v>
      </c>
      <c r="D30" s="434">
        <v>-50</v>
      </c>
    </row>
    <row r="31" s="411" customFormat="1" ht="20.1" customHeight="1" spans="1:4">
      <c r="A31" s="435" t="s">
        <v>114</v>
      </c>
      <c r="B31" s="430"/>
      <c r="C31" s="427">
        <v>449362</v>
      </c>
      <c r="D31" s="428">
        <v>37.0294360703929</v>
      </c>
    </row>
    <row r="32" s="411" customFormat="1" ht="20.1" customHeight="1" spans="1:4">
      <c r="A32" s="435" t="s">
        <v>115</v>
      </c>
      <c r="B32" s="430"/>
      <c r="C32" s="427"/>
      <c r="D32" s="428">
        <v>-100</v>
      </c>
    </row>
    <row r="33" s="411" customFormat="1" ht="20.1" customHeight="1" spans="1:4">
      <c r="A33" s="435" t="s">
        <v>116</v>
      </c>
      <c r="B33" s="436"/>
      <c r="C33" s="427">
        <v>90595</v>
      </c>
      <c r="D33" s="428">
        <v>22.0003231975006</v>
      </c>
    </row>
    <row r="34" s="411" customFormat="1" ht="20.1" customHeight="1" spans="1:4">
      <c r="A34" s="435" t="s">
        <v>117</v>
      </c>
      <c r="B34" s="410"/>
      <c r="C34" s="427">
        <v>244851</v>
      </c>
      <c r="D34" s="428">
        <v>13.9631651702808</v>
      </c>
    </row>
    <row r="35" s="410" customFormat="1" ht="20.1" customHeight="1" spans="1:4">
      <c r="A35" s="435" t="s">
        <v>118</v>
      </c>
      <c r="C35" s="427"/>
      <c r="D35" s="437"/>
    </row>
    <row r="36" s="411" customFormat="1" ht="20.1" customHeight="1" spans="1:4">
      <c r="A36" s="438" t="s">
        <v>119</v>
      </c>
      <c r="B36" s="439"/>
      <c r="C36" s="440"/>
      <c r="D36" s="441"/>
    </row>
    <row r="37" s="411" customFormat="1" customHeight="1" spans="1:4">
      <c r="A37" s="413"/>
      <c r="B37" s="413"/>
      <c r="C37" s="414"/>
      <c r="D37" s="415"/>
    </row>
    <row r="38" s="411" customFormat="1" customHeight="1" spans="1:4">
      <c r="A38" s="413"/>
      <c r="B38" s="413"/>
      <c r="C38" s="414"/>
      <c r="D38" s="415"/>
    </row>
  </sheetData>
  <mergeCells count="1">
    <mergeCell ref="A2:D2"/>
  </mergeCells>
  <printOptions horizontalCentered="1"/>
  <pageMargins left="0.236220472440945" right="0.236220472440945" top="0.511811023622047" bottom="0.31496062992126" header="0.31496062992126" footer="0.31496062992126"/>
  <pageSetup paperSize="9" firstPageNumber="39" orientation="portrait" blackAndWhite="1" useFirstPageNumber="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B1:B49"/>
  <sheetViews>
    <sheetView topLeftCell="A22" workbookViewId="0">
      <selection activeCell="B21" sqref="B20:B21"/>
    </sheetView>
  </sheetViews>
  <sheetFormatPr defaultColWidth="9" defaultRowHeight="13.5" outlineLevelCol="1"/>
  <cols>
    <col min="1" max="1" width="6.375" style="672" customWidth="1"/>
    <col min="2" max="2" width="74.875" style="672" customWidth="1"/>
    <col min="3" max="16384" width="9" style="672"/>
  </cols>
  <sheetData>
    <row r="1" s="36" customFormat="1" ht="22.5" spans="2:2">
      <c r="B1" s="673" t="s">
        <v>2</v>
      </c>
    </row>
    <row r="2" s="36" customFormat="1" ht="22.5" spans="2:2">
      <c r="B2" s="674"/>
    </row>
    <row r="3" s="36" customFormat="1" ht="21" spans="2:2">
      <c r="B3" s="675" t="s">
        <v>3</v>
      </c>
    </row>
    <row r="4" s="671" customFormat="1" ht="18.75" spans="2:2">
      <c r="B4" s="676" t="s">
        <v>4</v>
      </c>
    </row>
    <row r="5" ht="16.5" spans="2:2">
      <c r="B5" s="677" t="s">
        <v>5</v>
      </c>
    </row>
    <row r="6" ht="16.5" spans="2:2">
      <c r="B6" s="677" t="s">
        <v>6</v>
      </c>
    </row>
    <row r="7" ht="16.5" spans="2:2">
      <c r="B7" s="677" t="s">
        <v>7</v>
      </c>
    </row>
    <row r="8" ht="16.5" spans="2:2">
      <c r="B8" s="677" t="s">
        <v>8</v>
      </c>
    </row>
    <row r="9" ht="16.5" spans="2:2">
      <c r="B9" s="677" t="s">
        <v>9</v>
      </c>
    </row>
    <row r="10" ht="16.5" spans="2:2">
      <c r="B10" s="677" t="s">
        <v>10</v>
      </c>
    </row>
    <row r="11" ht="16.5" spans="2:2">
      <c r="B11" s="677" t="s">
        <v>11</v>
      </c>
    </row>
    <row r="12" ht="16.5" spans="2:2">
      <c r="B12" s="677" t="s">
        <v>12</v>
      </c>
    </row>
    <row r="13" ht="18.75" spans="2:2">
      <c r="B13" s="676" t="s">
        <v>13</v>
      </c>
    </row>
    <row r="14" ht="16.5" spans="2:2">
      <c r="B14" s="677" t="s">
        <v>14</v>
      </c>
    </row>
    <row r="15" ht="16.5" spans="2:2">
      <c r="B15" s="677" t="s">
        <v>15</v>
      </c>
    </row>
    <row r="16" ht="16.5" spans="2:2">
      <c r="B16" s="677" t="s">
        <v>16</v>
      </c>
    </row>
    <row r="17" ht="16.5" spans="2:2">
      <c r="B17" s="677" t="s">
        <v>17</v>
      </c>
    </row>
    <row r="18" ht="18.75" spans="2:2">
      <c r="B18" s="676" t="s">
        <v>18</v>
      </c>
    </row>
    <row r="19" ht="16.5" spans="2:2">
      <c r="B19" s="677" t="s">
        <v>19</v>
      </c>
    </row>
    <row r="20" ht="16.5" spans="2:2">
      <c r="B20" s="677" t="s">
        <v>20</v>
      </c>
    </row>
    <row r="21" ht="18.75" spans="2:2">
      <c r="B21" s="676" t="s">
        <v>21</v>
      </c>
    </row>
    <row r="22" ht="16.5" spans="2:2">
      <c r="B22" s="677" t="s">
        <v>22</v>
      </c>
    </row>
    <row r="23" ht="21" spans="2:2">
      <c r="B23" s="675" t="s">
        <v>23</v>
      </c>
    </row>
    <row r="24" ht="18.75" spans="2:2">
      <c r="B24" s="676" t="s">
        <v>4</v>
      </c>
    </row>
    <row r="25" ht="16.5" spans="2:2">
      <c r="B25" s="677" t="s">
        <v>24</v>
      </c>
    </row>
    <row r="26" ht="16.5" spans="2:2">
      <c r="B26" s="677" t="s">
        <v>25</v>
      </c>
    </row>
    <row r="27" ht="16.5" spans="2:2">
      <c r="B27" s="677" t="s">
        <v>26</v>
      </c>
    </row>
    <row r="28" ht="16.5" spans="2:2">
      <c r="B28" s="677" t="s">
        <v>27</v>
      </c>
    </row>
    <row r="29" ht="16.5" spans="2:2">
      <c r="B29" s="677" t="s">
        <v>28</v>
      </c>
    </row>
    <row r="30" ht="16.5" spans="2:2">
      <c r="B30" s="677" t="s">
        <v>29</v>
      </c>
    </row>
    <row r="31" ht="16.5" spans="2:2">
      <c r="B31" s="677" t="s">
        <v>30</v>
      </c>
    </row>
    <row r="32" ht="16.5" spans="2:2">
      <c r="B32" s="677" t="s">
        <v>31</v>
      </c>
    </row>
    <row r="33" ht="16.5" spans="2:2">
      <c r="B33" s="677" t="s">
        <v>32</v>
      </c>
    </row>
    <row r="34" ht="16.5" spans="2:2">
      <c r="B34" s="677" t="s">
        <v>33</v>
      </c>
    </row>
    <row r="35" ht="18.75" spans="2:2">
      <c r="B35" s="676" t="s">
        <v>13</v>
      </c>
    </row>
    <row r="36" ht="16.5" spans="2:2">
      <c r="B36" s="677" t="s">
        <v>34</v>
      </c>
    </row>
    <row r="37" ht="16.5" spans="2:2">
      <c r="B37" s="677" t="s">
        <v>35</v>
      </c>
    </row>
    <row r="38" ht="16.5" spans="2:2">
      <c r="B38" s="677" t="s">
        <v>36</v>
      </c>
    </row>
    <row r="39" ht="16.5" spans="2:2">
      <c r="B39" s="677" t="s">
        <v>37</v>
      </c>
    </row>
    <row r="40" ht="18.75" spans="2:2">
      <c r="B40" s="676" t="s">
        <v>18</v>
      </c>
    </row>
    <row r="41" ht="16.5" spans="2:2">
      <c r="B41" s="677" t="s">
        <v>38</v>
      </c>
    </row>
    <row r="42" ht="16.5" spans="2:2">
      <c r="B42" s="677" t="s">
        <v>39</v>
      </c>
    </row>
    <row r="43" ht="18.75" spans="2:2">
      <c r="B43" s="676" t="s">
        <v>21</v>
      </c>
    </row>
    <row r="44" ht="16.5" spans="2:2">
      <c r="B44" s="677" t="s">
        <v>40</v>
      </c>
    </row>
    <row r="45" ht="21" spans="2:2">
      <c r="B45" s="675" t="s">
        <v>41</v>
      </c>
    </row>
    <row r="46" ht="16.5" spans="2:2">
      <c r="B46" s="677" t="s">
        <v>42</v>
      </c>
    </row>
    <row r="47" ht="16.5" spans="2:2">
      <c r="B47" s="677" t="s">
        <v>43</v>
      </c>
    </row>
    <row r="48" ht="16.5" spans="2:2">
      <c r="B48" s="677" t="s">
        <v>44</v>
      </c>
    </row>
    <row r="49" ht="16.5" spans="2:2">
      <c r="B49" s="677" t="s">
        <v>45</v>
      </c>
    </row>
  </sheetData>
  <printOptions horizontalCentered="1"/>
  <pageMargins left="0.708661417322835" right="0.708661417322835" top="0.551181102362205" bottom="0.511811023622047"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7030A0"/>
  </sheetPr>
  <dimension ref="A1:H41"/>
  <sheetViews>
    <sheetView topLeftCell="A13" workbookViewId="0">
      <selection activeCell="D18" sqref="D18"/>
    </sheetView>
  </sheetViews>
  <sheetFormatPr defaultColWidth="9" defaultRowHeight="13.5" outlineLevelCol="7"/>
  <cols>
    <col min="1" max="1" width="29.875" style="365" customWidth="1"/>
    <col min="2" max="2" width="12.5" style="366" customWidth="1"/>
    <col min="3" max="3" width="9.25" style="367" customWidth="1"/>
    <col min="4" max="4" width="31.5" style="365" customWidth="1"/>
    <col min="5" max="5" width="12" style="365" customWidth="1"/>
    <col min="6" max="6" width="9.5" style="365" customWidth="1"/>
    <col min="7" max="7" width="9" style="365" customWidth="1"/>
    <col min="8" max="8" width="9" style="408" customWidth="1"/>
    <col min="9" max="16384" width="9" style="365"/>
  </cols>
  <sheetData>
    <row r="1" ht="18" customHeight="1" spans="1:6">
      <c r="A1" s="106" t="s">
        <v>1237</v>
      </c>
      <c r="B1" s="106"/>
      <c r="C1" s="106"/>
      <c r="D1" s="106"/>
      <c r="E1" s="106"/>
      <c r="F1" s="106"/>
    </row>
    <row r="2" ht="24" spans="1:6">
      <c r="A2" s="191" t="s">
        <v>1238</v>
      </c>
      <c r="B2" s="191"/>
      <c r="C2" s="191"/>
      <c r="D2" s="191"/>
      <c r="E2" s="191"/>
      <c r="F2" s="191"/>
    </row>
    <row r="3" ht="24.75" spans="1:6">
      <c r="A3" s="368"/>
      <c r="B3" s="369"/>
      <c r="C3" s="370"/>
      <c r="D3" s="368"/>
      <c r="E3" s="315" t="s">
        <v>48</v>
      </c>
      <c r="F3" s="315"/>
    </row>
    <row r="4" ht="20.1" customHeight="1" spans="1:6">
      <c r="A4" s="371" t="s">
        <v>49</v>
      </c>
      <c r="B4" s="372" t="s">
        <v>684</v>
      </c>
      <c r="C4" s="373" t="s">
        <v>51</v>
      </c>
      <c r="D4" s="374" t="s">
        <v>125</v>
      </c>
      <c r="E4" s="372" t="s">
        <v>684</v>
      </c>
      <c r="F4" s="375" t="s">
        <v>51</v>
      </c>
    </row>
    <row r="5" ht="20.1" customHeight="1" spans="1:6">
      <c r="A5" s="376" t="s">
        <v>126</v>
      </c>
      <c r="B5" s="377">
        <v>1307625</v>
      </c>
      <c r="C5" s="378"/>
      <c r="D5" s="379" t="s">
        <v>126</v>
      </c>
      <c r="E5" s="377">
        <v>1307625</v>
      </c>
      <c r="F5" s="380"/>
    </row>
    <row r="6" ht="20.1" customHeight="1" spans="1:6">
      <c r="A6" s="381" t="s">
        <v>127</v>
      </c>
      <c r="B6" s="377">
        <v>619028</v>
      </c>
      <c r="C6" s="382">
        <v>4.99990670866473</v>
      </c>
      <c r="D6" s="383" t="s">
        <v>128</v>
      </c>
      <c r="E6" s="377">
        <v>1122179</v>
      </c>
      <c r="F6" s="384">
        <v>-10.2617906554403</v>
      </c>
    </row>
    <row r="7" ht="20.1" customHeight="1" spans="1:6">
      <c r="A7" s="385" t="s">
        <v>129</v>
      </c>
      <c r="B7" s="386">
        <v>537973</v>
      </c>
      <c r="C7" s="387">
        <v>15.0490907885535</v>
      </c>
      <c r="D7" s="388" t="s">
        <v>1239</v>
      </c>
      <c r="E7" s="386">
        <v>88786</v>
      </c>
      <c r="F7" s="389">
        <v>-10.9093098396516</v>
      </c>
    </row>
    <row r="8" ht="20.1" customHeight="1" spans="1:6">
      <c r="A8" s="390" t="s">
        <v>55</v>
      </c>
      <c r="B8" s="386">
        <v>107137</v>
      </c>
      <c r="C8" s="387">
        <v>24.1693033390123</v>
      </c>
      <c r="D8" s="388" t="s">
        <v>1240</v>
      </c>
      <c r="E8" s="386">
        <v>2252</v>
      </c>
      <c r="F8" s="389">
        <v>75.9375</v>
      </c>
    </row>
    <row r="9" ht="20.1" customHeight="1" spans="1:6">
      <c r="A9" s="390" t="s">
        <v>56</v>
      </c>
      <c r="B9" s="386">
        <v>77783</v>
      </c>
      <c r="C9" s="387">
        <v>23.0062465406816</v>
      </c>
      <c r="D9" s="388" t="s">
        <v>1241</v>
      </c>
      <c r="E9" s="386">
        <v>93928</v>
      </c>
      <c r="F9" s="389">
        <v>-14.4725100617363</v>
      </c>
    </row>
    <row r="10" ht="20.1" customHeight="1" spans="1:6">
      <c r="A10" s="390" t="s">
        <v>57</v>
      </c>
      <c r="B10" s="386">
        <v>31035</v>
      </c>
      <c r="C10" s="387">
        <v>15.0637698353848</v>
      </c>
      <c r="D10" s="388" t="s">
        <v>1242</v>
      </c>
      <c r="E10" s="386">
        <v>264472</v>
      </c>
      <c r="F10" s="389">
        <v>-0.324873555594081</v>
      </c>
    </row>
    <row r="11" ht="20.1" customHeight="1" spans="1:6">
      <c r="A11" s="390" t="s">
        <v>58</v>
      </c>
      <c r="B11" s="386">
        <v>300</v>
      </c>
      <c r="C11" s="387">
        <v>22.4489795918367</v>
      </c>
      <c r="D11" s="388" t="s">
        <v>1243</v>
      </c>
      <c r="E11" s="386">
        <v>7092</v>
      </c>
      <c r="F11" s="389">
        <v>0.2</v>
      </c>
    </row>
    <row r="12" ht="20.1" customHeight="1" spans="1:6">
      <c r="A12" s="390" t="s">
        <v>59</v>
      </c>
      <c r="B12" s="386">
        <v>24963</v>
      </c>
      <c r="C12" s="387">
        <v>14.967991525814</v>
      </c>
      <c r="D12" s="388" t="s">
        <v>1244</v>
      </c>
      <c r="E12" s="386">
        <v>12736</v>
      </c>
      <c r="F12" s="389">
        <v>-30.7562659707497</v>
      </c>
    </row>
    <row r="13" ht="20.1" customHeight="1" spans="1:6">
      <c r="A13" s="390" t="s">
        <v>60</v>
      </c>
      <c r="B13" s="386">
        <v>38090</v>
      </c>
      <c r="C13" s="387">
        <v>14.1444411147737</v>
      </c>
      <c r="D13" s="388" t="s">
        <v>1245</v>
      </c>
      <c r="E13" s="386">
        <v>158528</v>
      </c>
      <c r="F13" s="389">
        <v>4.41151287624317</v>
      </c>
    </row>
    <row r="14" ht="20.1" customHeight="1" spans="1:6">
      <c r="A14" s="390" t="s">
        <v>61</v>
      </c>
      <c r="B14" s="386">
        <v>34670</v>
      </c>
      <c r="C14" s="387">
        <v>15.0565824843195</v>
      </c>
      <c r="D14" s="388" t="s">
        <v>1246</v>
      </c>
      <c r="E14" s="386">
        <v>94365</v>
      </c>
      <c r="F14" s="389">
        <v>5.10575734286764</v>
      </c>
    </row>
    <row r="15" ht="20.1" customHeight="1" spans="1:6">
      <c r="A15" s="390" t="s">
        <v>62</v>
      </c>
      <c r="B15" s="386">
        <v>52255</v>
      </c>
      <c r="C15" s="387">
        <v>15.0307086094173</v>
      </c>
      <c r="D15" s="388" t="s">
        <v>1247</v>
      </c>
      <c r="E15" s="386">
        <v>17596</v>
      </c>
      <c r="F15" s="389">
        <v>-26.8448842140274</v>
      </c>
    </row>
    <row r="16" ht="20.1" customHeight="1" spans="1:6">
      <c r="A16" s="390" t="s">
        <v>63</v>
      </c>
      <c r="B16" s="386">
        <v>85310</v>
      </c>
      <c r="C16" s="387">
        <v>14.2646664880793</v>
      </c>
      <c r="D16" s="388" t="s">
        <v>1248</v>
      </c>
      <c r="E16" s="386">
        <v>83205</v>
      </c>
      <c r="F16" s="389">
        <v>-25.1073366997003</v>
      </c>
    </row>
    <row r="17" ht="20.1" customHeight="1" spans="1:6">
      <c r="A17" s="390" t="s">
        <v>64</v>
      </c>
      <c r="B17" s="386">
        <v>5800</v>
      </c>
      <c r="C17" s="387">
        <v>14.6018573404466</v>
      </c>
      <c r="D17" s="388" t="s">
        <v>1249</v>
      </c>
      <c r="E17" s="386">
        <v>84556</v>
      </c>
      <c r="F17" s="389">
        <v>-13.964183964184</v>
      </c>
    </row>
    <row r="18" ht="20.1" customHeight="1" spans="1:6">
      <c r="A18" s="390" t="s">
        <v>65</v>
      </c>
      <c r="B18" s="386">
        <v>80360</v>
      </c>
      <c r="C18" s="387">
        <v>0.120852696759403</v>
      </c>
      <c r="D18" s="388" t="s">
        <v>1250</v>
      </c>
      <c r="E18" s="386">
        <v>35294</v>
      </c>
      <c r="F18" s="389">
        <v>25.6774561122387</v>
      </c>
    </row>
    <row r="19" ht="20.1" customHeight="1" spans="1:8">
      <c r="A19" s="390" t="s">
        <v>66</v>
      </c>
      <c r="B19" s="386">
        <v>190</v>
      </c>
      <c r="C19" s="387">
        <v>13.0952380952381</v>
      </c>
      <c r="D19" s="388" t="s">
        <v>1251</v>
      </c>
      <c r="E19" s="386">
        <v>13560</v>
      </c>
      <c r="F19" s="389">
        <v>-58.3857603191653</v>
      </c>
      <c r="H19" s="409"/>
    </row>
    <row r="20" ht="20.1" customHeight="1" spans="1:6">
      <c r="A20" s="390" t="s">
        <v>67</v>
      </c>
      <c r="B20" s="386">
        <v>80</v>
      </c>
      <c r="C20" s="387"/>
      <c r="D20" s="388" t="s">
        <v>1252</v>
      </c>
      <c r="E20" s="386">
        <v>5872</v>
      </c>
      <c r="F20" s="389">
        <v>-36.8670035480056</v>
      </c>
    </row>
    <row r="21" ht="20.1" customHeight="1" spans="1:6">
      <c r="A21" s="385" t="s">
        <v>131</v>
      </c>
      <c r="B21" s="386">
        <v>81055</v>
      </c>
      <c r="C21" s="387">
        <v>-33.5331452750353</v>
      </c>
      <c r="D21" s="388" t="s">
        <v>1253</v>
      </c>
      <c r="E21" s="386">
        <v>422</v>
      </c>
      <c r="F21" s="389">
        <v>-90.5529438101634</v>
      </c>
    </row>
    <row r="22" ht="20.1" customHeight="1" spans="1:6">
      <c r="A22" s="390" t="s">
        <v>69</v>
      </c>
      <c r="B22" s="386">
        <v>27720</v>
      </c>
      <c r="C22" s="387">
        <v>15.2454995218892</v>
      </c>
      <c r="D22" s="392" t="s">
        <v>1254</v>
      </c>
      <c r="E22" s="386">
        <v>0</v>
      </c>
      <c r="F22" s="389"/>
    </row>
    <row r="23" ht="20.1" customHeight="1" spans="1:6">
      <c r="A23" s="390" t="s">
        <v>70</v>
      </c>
      <c r="B23" s="386">
        <v>1505</v>
      </c>
      <c r="C23" s="387">
        <v>15.2373660030628</v>
      </c>
      <c r="D23" s="388" t="s">
        <v>1255</v>
      </c>
      <c r="E23" s="386">
        <v>3832</v>
      </c>
      <c r="F23" s="389">
        <v>6.47402056126702</v>
      </c>
    </row>
    <row r="24" ht="20.1" customHeight="1" spans="1:6">
      <c r="A24" s="390" t="s">
        <v>71</v>
      </c>
      <c r="B24" s="386">
        <v>10850</v>
      </c>
      <c r="C24" s="387">
        <v>15.3396406931009</v>
      </c>
      <c r="D24" s="388" t="s">
        <v>1256</v>
      </c>
      <c r="E24" s="386">
        <v>45417</v>
      </c>
      <c r="F24" s="389">
        <v>-33.9081463372042</v>
      </c>
    </row>
    <row r="25" ht="20.1" customHeight="1" spans="1:6">
      <c r="A25" s="393" t="s">
        <v>72</v>
      </c>
      <c r="B25" s="386">
        <v>39500</v>
      </c>
      <c r="C25" s="387">
        <v>-52.3424586465258</v>
      </c>
      <c r="D25" s="388" t="s">
        <v>1257</v>
      </c>
      <c r="E25" s="386">
        <v>63</v>
      </c>
      <c r="F25" s="389">
        <v>-96.496106785317</v>
      </c>
    </row>
    <row r="26" ht="20.1" customHeight="1" spans="1:6">
      <c r="A26" s="394" t="s">
        <v>73</v>
      </c>
      <c r="B26" s="386">
        <v>0</v>
      </c>
      <c r="C26" s="387"/>
      <c r="D26" s="388" t="s">
        <v>1258</v>
      </c>
      <c r="E26" s="386">
        <v>14638</v>
      </c>
      <c r="F26" s="389">
        <v>-6.75839225428371</v>
      </c>
    </row>
    <row r="27" ht="20.1" customHeight="1" spans="1:6">
      <c r="A27" s="390" t="s">
        <v>74</v>
      </c>
      <c r="B27" s="386">
        <v>80</v>
      </c>
      <c r="C27" s="387">
        <v>12.6760563380282</v>
      </c>
      <c r="D27" s="388" t="s">
        <v>1259</v>
      </c>
      <c r="E27" s="386">
        <v>31363</v>
      </c>
      <c r="F27" s="389">
        <v>1.06338413946444</v>
      </c>
    </row>
    <row r="28" ht="20.1" customHeight="1" spans="1:6">
      <c r="A28" s="390" t="s">
        <v>75</v>
      </c>
      <c r="B28" s="386">
        <v>1400</v>
      </c>
      <c r="C28" s="387">
        <v>-66.887417218543</v>
      </c>
      <c r="D28" s="388" t="s">
        <v>1260</v>
      </c>
      <c r="E28" s="386">
        <v>42550</v>
      </c>
      <c r="F28" s="389">
        <v>-7.5140739452692</v>
      </c>
    </row>
    <row r="29" ht="20.1" customHeight="1" spans="1:6">
      <c r="A29" s="395"/>
      <c r="B29" s="396"/>
      <c r="C29" s="397"/>
      <c r="D29" s="388" t="s">
        <v>1261</v>
      </c>
      <c r="E29" s="386">
        <v>21646</v>
      </c>
      <c r="F29" s="389">
        <v>-8.43872932617064</v>
      </c>
    </row>
    <row r="30" ht="20.1" customHeight="1" spans="1:6">
      <c r="A30" s="398"/>
      <c r="B30" s="396"/>
      <c r="C30" s="397"/>
      <c r="D30" s="388" t="s">
        <v>1262</v>
      </c>
      <c r="E30" s="386">
        <v>6</v>
      </c>
      <c r="F30" s="389">
        <v>-50</v>
      </c>
    </row>
    <row r="31" ht="20.1" customHeight="1" spans="1:6">
      <c r="A31" s="398"/>
      <c r="B31" s="396"/>
      <c r="C31" s="397"/>
      <c r="D31" s="388"/>
      <c r="E31" s="386"/>
      <c r="F31" s="399"/>
    </row>
    <row r="32" ht="20.1" customHeight="1" spans="1:6">
      <c r="A32" s="381" t="s">
        <v>140</v>
      </c>
      <c r="B32" s="377">
        <v>688597</v>
      </c>
      <c r="C32" s="382">
        <v>-9.7656859135052</v>
      </c>
      <c r="D32" s="383" t="s">
        <v>141</v>
      </c>
      <c r="E32" s="377">
        <v>185446</v>
      </c>
      <c r="F32" s="384">
        <v>-35.6175226879787</v>
      </c>
    </row>
    <row r="33" ht="20.1" customHeight="1" spans="1:6">
      <c r="A33" s="385" t="s">
        <v>142</v>
      </c>
      <c r="B33" s="400">
        <v>282094</v>
      </c>
      <c r="C33" s="387">
        <v>15.1032932238176</v>
      </c>
      <c r="D33" s="388" t="s">
        <v>143</v>
      </c>
      <c r="E33" s="386">
        <v>90595</v>
      </c>
      <c r="F33" s="389">
        <v>22.0019661446059</v>
      </c>
    </row>
    <row r="34" ht="20.1" customHeight="1" spans="1:6">
      <c r="A34" s="385" t="s">
        <v>144</v>
      </c>
      <c r="B34" s="386">
        <v>103283</v>
      </c>
      <c r="C34" s="387">
        <v>-33.1795714507531</v>
      </c>
      <c r="D34" s="388" t="s">
        <v>145</v>
      </c>
      <c r="E34" s="386">
        <v>94851</v>
      </c>
      <c r="F34" s="389">
        <v>-55.631697859024</v>
      </c>
    </row>
    <row r="35" ht="20.1" customHeight="1" spans="1:6">
      <c r="A35" s="385" t="s">
        <v>146</v>
      </c>
      <c r="B35" s="400">
        <v>128153</v>
      </c>
      <c r="C35" s="387">
        <v>104.192093816223</v>
      </c>
      <c r="D35" s="388" t="s">
        <v>1263</v>
      </c>
      <c r="E35" s="386">
        <v>92500</v>
      </c>
      <c r="F35" s="389">
        <v>-56.2647754137116</v>
      </c>
    </row>
    <row r="36" ht="20.1" customHeight="1" spans="1:6">
      <c r="A36" s="385" t="s">
        <v>1264</v>
      </c>
      <c r="B36" s="400">
        <v>92500</v>
      </c>
      <c r="C36" s="387">
        <v>-56.2647754137116</v>
      </c>
      <c r="D36" s="388" t="s">
        <v>1265</v>
      </c>
      <c r="E36" s="386">
        <v>2351</v>
      </c>
      <c r="F36" s="389">
        <v>3.06882946076282</v>
      </c>
    </row>
    <row r="37" ht="20.1" customHeight="1" spans="1:6">
      <c r="A37" s="385" t="s">
        <v>150</v>
      </c>
      <c r="B37" s="400"/>
      <c r="C37" s="387"/>
      <c r="D37" s="388"/>
      <c r="E37" s="400"/>
      <c r="F37" s="401"/>
    </row>
    <row r="38" ht="20.1" customHeight="1" spans="1:6">
      <c r="A38" s="385" t="s">
        <v>152</v>
      </c>
      <c r="B38" s="400">
        <v>92500</v>
      </c>
      <c r="C38" s="387">
        <v>-56.2647754137116</v>
      </c>
      <c r="D38" s="388"/>
      <c r="E38" s="386"/>
      <c r="F38" s="401"/>
    </row>
    <row r="39" ht="20.1" customHeight="1" spans="1:6">
      <c r="A39" s="402" t="s">
        <v>156</v>
      </c>
      <c r="B39" s="403">
        <v>82567</v>
      </c>
      <c r="C39" s="404">
        <v>-7.44958694360687</v>
      </c>
      <c r="D39" s="405"/>
      <c r="E39" s="406"/>
      <c r="F39" s="407"/>
    </row>
    <row r="40" ht="53.25" customHeight="1" spans="1:6">
      <c r="A40" s="309" t="s">
        <v>1266</v>
      </c>
      <c r="B40" s="309"/>
      <c r="C40" s="309"/>
      <c r="D40" s="309"/>
      <c r="E40" s="309"/>
      <c r="F40" s="309"/>
    </row>
    <row r="41" spans="6:6">
      <c r="F41" s="309"/>
    </row>
  </sheetData>
  <mergeCells count="4">
    <mergeCell ref="A1:F1"/>
    <mergeCell ref="A2:F2"/>
    <mergeCell ref="E3:F3"/>
    <mergeCell ref="A40:F40"/>
  </mergeCells>
  <printOptions horizontalCentered="1"/>
  <pageMargins left="0.236220472440945" right="0.236220472440945" top="0.511811023622047" bottom="0" header="0.31496062992126" footer="0.31496062992126"/>
  <pageSetup paperSize="9" scale="90" firstPageNumber="40" orientation="portrait" useFirstPageNumber="1"/>
  <headerFoot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7030A0"/>
  </sheetPr>
  <dimension ref="A1:G42"/>
  <sheetViews>
    <sheetView workbookViewId="0">
      <selection activeCell="A3" sqref="A3"/>
    </sheetView>
  </sheetViews>
  <sheetFormatPr defaultColWidth="9" defaultRowHeight="13.5" outlineLevelCol="6"/>
  <cols>
    <col min="1" max="1" width="29.875" style="365" customWidth="1"/>
    <col min="2" max="2" width="12.5" style="366" customWidth="1"/>
    <col min="3" max="3" width="9.25" style="367" customWidth="1"/>
    <col min="4" max="4" width="31.5" style="365" customWidth="1"/>
    <col min="5" max="5" width="12" style="365" customWidth="1"/>
    <col min="6" max="6" width="9.5" style="365" customWidth="1"/>
    <col min="7" max="7" width="9" style="365" customWidth="1"/>
    <col min="8" max="16384" width="9" style="365"/>
  </cols>
  <sheetData>
    <row r="1" ht="18" customHeight="1" spans="1:6">
      <c r="A1" s="106" t="s">
        <v>1267</v>
      </c>
      <c r="B1" s="106"/>
      <c r="C1" s="106"/>
      <c r="D1" s="106"/>
      <c r="E1" s="106"/>
      <c r="F1" s="106"/>
    </row>
    <row r="2" ht="24" spans="1:6">
      <c r="A2" s="191" t="s">
        <v>1268</v>
      </c>
      <c r="B2" s="191"/>
      <c r="C2" s="191"/>
      <c r="D2" s="191"/>
      <c r="E2" s="191"/>
      <c r="F2" s="191"/>
    </row>
    <row r="3" ht="24.75" spans="1:6">
      <c r="A3" s="368"/>
      <c r="B3" s="369"/>
      <c r="C3" s="370"/>
      <c r="D3" s="369"/>
      <c r="E3" s="315" t="s">
        <v>48</v>
      </c>
      <c r="F3" s="315"/>
    </row>
    <row r="4" ht="20.1" customHeight="1" spans="1:6">
      <c r="A4" s="371" t="s">
        <v>49</v>
      </c>
      <c r="B4" s="372" t="s">
        <v>684</v>
      </c>
      <c r="C4" s="373" t="s">
        <v>51</v>
      </c>
      <c r="D4" s="374" t="s">
        <v>125</v>
      </c>
      <c r="E4" s="372" t="s">
        <v>684</v>
      </c>
      <c r="F4" s="375" t="s">
        <v>51</v>
      </c>
    </row>
    <row r="5" ht="20.1" customHeight="1" spans="1:6">
      <c r="A5" s="376" t="s">
        <v>126</v>
      </c>
      <c r="B5" s="377">
        <v>1258086</v>
      </c>
      <c r="C5" s="378"/>
      <c r="D5" s="379" t="s">
        <v>126</v>
      </c>
      <c r="E5" s="377">
        <v>1258086</v>
      </c>
      <c r="F5" s="380"/>
    </row>
    <row r="6" ht="20.1" customHeight="1" spans="1:6">
      <c r="A6" s="381" t="s">
        <v>127</v>
      </c>
      <c r="B6" s="377">
        <v>584487</v>
      </c>
      <c r="C6" s="382">
        <v>5.69213159279505</v>
      </c>
      <c r="D6" s="383" t="s">
        <v>128</v>
      </c>
      <c r="E6" s="377">
        <v>990844</v>
      </c>
      <c r="F6" s="384">
        <v>-11.1990994834218</v>
      </c>
    </row>
    <row r="7" ht="20.1" customHeight="1" spans="1:6">
      <c r="A7" s="385" t="s">
        <v>129</v>
      </c>
      <c r="B7" s="386">
        <v>503432</v>
      </c>
      <c r="C7" s="387">
        <v>16.7890391383122</v>
      </c>
      <c r="D7" s="388" t="s">
        <v>1239</v>
      </c>
      <c r="E7" s="386">
        <v>72550</v>
      </c>
      <c r="F7" s="389">
        <v>-12.2531174030309</v>
      </c>
    </row>
    <row r="8" ht="20.1" customHeight="1" spans="1:6">
      <c r="A8" s="390" t="s">
        <v>55</v>
      </c>
      <c r="B8" s="386">
        <v>95734</v>
      </c>
      <c r="C8" s="387">
        <v>26.7110505208264</v>
      </c>
      <c r="D8" s="388" t="s">
        <v>1240</v>
      </c>
      <c r="E8" s="386">
        <v>2194</v>
      </c>
      <c r="F8" s="389">
        <v>84.8357203032856</v>
      </c>
    </row>
    <row r="9" ht="20.1" customHeight="1" spans="1:6">
      <c r="A9" s="390" t="s">
        <v>56</v>
      </c>
      <c r="B9" s="386">
        <v>68069</v>
      </c>
      <c r="C9" s="387">
        <v>25.8672337278106</v>
      </c>
      <c r="D9" s="388" t="s">
        <v>1241</v>
      </c>
      <c r="E9" s="386">
        <v>89020</v>
      </c>
      <c r="F9" s="389">
        <v>-14.8801897075979</v>
      </c>
    </row>
    <row r="10" ht="20.1" customHeight="1" spans="1:6">
      <c r="A10" s="390" t="s">
        <v>57</v>
      </c>
      <c r="B10" s="386">
        <v>25479</v>
      </c>
      <c r="C10" s="387">
        <v>17.2364606819123</v>
      </c>
      <c r="D10" s="388" t="s">
        <v>1242</v>
      </c>
      <c r="E10" s="386">
        <v>264472</v>
      </c>
      <c r="F10" s="389">
        <v>-0.319238350815434</v>
      </c>
    </row>
    <row r="11" ht="20.1" customHeight="1" spans="1:6">
      <c r="A11" s="390" t="s">
        <v>58</v>
      </c>
      <c r="B11" s="386">
        <v>178</v>
      </c>
      <c r="C11" s="387">
        <v>43.5483870967742</v>
      </c>
      <c r="D11" s="388" t="s">
        <v>1243</v>
      </c>
      <c r="E11" s="386">
        <v>7092</v>
      </c>
      <c r="F11" s="389">
        <v>0.2</v>
      </c>
    </row>
    <row r="12" ht="20.1" customHeight="1" spans="1:6">
      <c r="A12" s="390" t="s">
        <v>59</v>
      </c>
      <c r="B12" s="386">
        <v>24963</v>
      </c>
      <c r="C12" s="387">
        <v>14.967991525814</v>
      </c>
      <c r="D12" s="388" t="s">
        <v>1244</v>
      </c>
      <c r="E12" s="386">
        <v>10325</v>
      </c>
      <c r="F12" s="389">
        <v>-35.8456567664968</v>
      </c>
    </row>
    <row r="13" ht="20.1" customHeight="1" spans="1:6">
      <c r="A13" s="390" t="s">
        <v>60</v>
      </c>
      <c r="B13" s="386">
        <v>35297</v>
      </c>
      <c r="C13" s="387">
        <v>14.4928476434526</v>
      </c>
      <c r="D13" s="388" t="s">
        <v>1245</v>
      </c>
      <c r="E13" s="386">
        <v>125361</v>
      </c>
      <c r="F13" s="389">
        <v>4.62705626079772</v>
      </c>
    </row>
    <row r="14" ht="20.1" customHeight="1" spans="1:6">
      <c r="A14" s="390" t="s">
        <v>61</v>
      </c>
      <c r="B14" s="386">
        <v>34670</v>
      </c>
      <c r="C14" s="387">
        <v>15.0565824843195</v>
      </c>
      <c r="D14" s="388" t="s">
        <v>1246</v>
      </c>
      <c r="E14" s="386">
        <v>87406</v>
      </c>
      <c r="F14" s="389">
        <v>3.28382194807804</v>
      </c>
    </row>
    <row r="15" ht="20.1" customHeight="1" spans="1:6">
      <c r="A15" s="390" t="s">
        <v>62</v>
      </c>
      <c r="B15" s="386">
        <v>47302</v>
      </c>
      <c r="C15" s="387">
        <v>28.9902102478798</v>
      </c>
      <c r="D15" s="388" t="s">
        <v>1247</v>
      </c>
      <c r="E15" s="386">
        <v>12627</v>
      </c>
      <c r="F15" s="389">
        <v>-31.2666702955745</v>
      </c>
    </row>
    <row r="16" ht="20.1" customHeight="1" spans="1:6">
      <c r="A16" s="390" t="s">
        <v>63</v>
      </c>
      <c r="B16" s="386">
        <v>85310</v>
      </c>
      <c r="C16" s="387">
        <v>14.2646664880793</v>
      </c>
      <c r="D16" s="388" t="s">
        <v>1248</v>
      </c>
      <c r="E16" s="386">
        <v>73306</v>
      </c>
      <c r="F16" s="389">
        <v>-26.2448310209174</v>
      </c>
    </row>
    <row r="17" ht="20.1" customHeight="1" spans="1:6">
      <c r="A17" s="390" t="s">
        <v>64</v>
      </c>
      <c r="B17" s="386">
        <v>5800</v>
      </c>
      <c r="C17" s="387">
        <v>14.6018573404466</v>
      </c>
      <c r="D17" s="388" t="s">
        <v>1249</v>
      </c>
      <c r="E17" s="386">
        <v>45242</v>
      </c>
      <c r="F17" s="389">
        <v>-20.0473615381897</v>
      </c>
    </row>
    <row r="18" ht="20.1" customHeight="1" spans="1:6">
      <c r="A18" s="390" t="s">
        <v>65</v>
      </c>
      <c r="B18" s="386">
        <v>80360</v>
      </c>
      <c r="C18" s="387">
        <v>0.120852696759403</v>
      </c>
      <c r="D18" s="388" t="s">
        <v>1250</v>
      </c>
      <c r="E18" s="386">
        <v>33099</v>
      </c>
      <c r="F18" s="389">
        <v>18.3036671670598</v>
      </c>
    </row>
    <row r="19" ht="20.1" customHeight="1" spans="1:7">
      <c r="A19" s="390" t="s">
        <v>66</v>
      </c>
      <c r="B19" s="386">
        <v>190</v>
      </c>
      <c r="C19" s="387">
        <v>13.0952380952381</v>
      </c>
      <c r="D19" s="388" t="s">
        <v>1251</v>
      </c>
      <c r="E19" s="386">
        <v>13560</v>
      </c>
      <c r="F19" s="389">
        <v>-58.3857603191653</v>
      </c>
      <c r="G19" s="391" t="s">
        <v>1044</v>
      </c>
    </row>
    <row r="20" ht="20.1" customHeight="1" spans="1:6">
      <c r="A20" s="390" t="s">
        <v>67</v>
      </c>
      <c r="B20" s="386">
        <v>80</v>
      </c>
      <c r="C20" s="387"/>
      <c r="D20" s="388" t="s">
        <v>1252</v>
      </c>
      <c r="E20" s="386">
        <v>5823</v>
      </c>
      <c r="F20" s="389">
        <v>-36.8712055507372</v>
      </c>
    </row>
    <row r="21" ht="20.1" customHeight="1" spans="1:6">
      <c r="A21" s="385" t="s">
        <v>131</v>
      </c>
      <c r="B21" s="386">
        <v>81055</v>
      </c>
      <c r="C21" s="387">
        <v>-33.5331452750353</v>
      </c>
      <c r="D21" s="388" t="s">
        <v>1253</v>
      </c>
      <c r="E21" s="386">
        <v>422</v>
      </c>
      <c r="F21" s="389">
        <v>-90.5529438101634</v>
      </c>
    </row>
    <row r="22" ht="20.1" customHeight="1" spans="1:6">
      <c r="A22" s="390" t="s">
        <v>69</v>
      </c>
      <c r="B22" s="386">
        <v>27720</v>
      </c>
      <c r="C22" s="387">
        <v>15.2454995218892</v>
      </c>
      <c r="D22" s="392" t="s">
        <v>1254</v>
      </c>
      <c r="E22" s="386">
        <v>0</v>
      </c>
      <c r="F22" s="389"/>
    </row>
    <row r="23" ht="20.1" customHeight="1" spans="1:6">
      <c r="A23" s="390" t="s">
        <v>70</v>
      </c>
      <c r="B23" s="386">
        <v>1505</v>
      </c>
      <c r="C23" s="387">
        <v>15.2373660030628</v>
      </c>
      <c r="D23" s="388" t="s">
        <v>1255</v>
      </c>
      <c r="E23" s="386">
        <v>2947</v>
      </c>
      <c r="F23" s="389">
        <v>61.2144420131291</v>
      </c>
    </row>
    <row r="24" ht="20.1" customHeight="1" spans="1:6">
      <c r="A24" s="390" t="s">
        <v>71</v>
      </c>
      <c r="B24" s="386">
        <v>10850</v>
      </c>
      <c r="C24" s="387">
        <v>15.3396406931009</v>
      </c>
      <c r="D24" s="388" t="s">
        <v>1256</v>
      </c>
      <c r="E24" s="386">
        <v>43665</v>
      </c>
      <c r="F24" s="389">
        <v>-35.4163585268451</v>
      </c>
    </row>
    <row r="25" ht="20.1" customHeight="1" spans="1:6">
      <c r="A25" s="393" t="s">
        <v>72</v>
      </c>
      <c r="B25" s="386">
        <v>39500</v>
      </c>
      <c r="C25" s="387">
        <v>-52.3424586465258</v>
      </c>
      <c r="D25" s="388" t="s">
        <v>1257</v>
      </c>
      <c r="E25" s="386">
        <v>63</v>
      </c>
      <c r="F25" s="389">
        <v>-96.496106785317</v>
      </c>
    </row>
    <row r="26" ht="20.1" customHeight="1" spans="1:6">
      <c r="A26" s="394" t="s">
        <v>73</v>
      </c>
      <c r="B26" s="386">
        <v>0</v>
      </c>
      <c r="C26" s="387"/>
      <c r="D26" s="388" t="s">
        <v>1258</v>
      </c>
      <c r="E26" s="386">
        <v>11631</v>
      </c>
      <c r="F26" s="389">
        <v>-2.12067659681898</v>
      </c>
    </row>
    <row r="27" ht="20.1" customHeight="1" spans="1:6">
      <c r="A27" s="390" t="s">
        <v>74</v>
      </c>
      <c r="B27" s="386">
        <v>80</v>
      </c>
      <c r="C27" s="387">
        <v>12.6760563380282</v>
      </c>
      <c r="D27" s="388" t="s">
        <v>1259</v>
      </c>
      <c r="E27" s="386">
        <v>29194</v>
      </c>
      <c r="F27" s="389">
        <v>2.27360308285164</v>
      </c>
    </row>
    <row r="28" ht="20.1" customHeight="1" spans="1:6">
      <c r="A28" s="390" t="s">
        <v>75</v>
      </c>
      <c r="B28" s="386">
        <v>1400</v>
      </c>
      <c r="C28" s="387">
        <v>-66.887417218543</v>
      </c>
      <c r="D28" s="388" t="s">
        <v>1260</v>
      </c>
      <c r="E28" s="386">
        <v>39193</v>
      </c>
      <c r="F28" s="389">
        <v>-5.66814287089631</v>
      </c>
    </row>
    <row r="29" ht="20.1" customHeight="1" spans="1:6">
      <c r="A29" s="395"/>
      <c r="B29" s="396"/>
      <c r="C29" s="397"/>
      <c r="D29" s="388" t="s">
        <v>1261</v>
      </c>
      <c r="E29" s="386">
        <v>21646</v>
      </c>
      <c r="F29" s="389">
        <v>-8.43872932617064</v>
      </c>
    </row>
    <row r="30" ht="20.1" customHeight="1" spans="1:6">
      <c r="A30" s="398"/>
      <c r="B30" s="396"/>
      <c r="C30" s="397"/>
      <c r="D30" s="388" t="s">
        <v>1262</v>
      </c>
      <c r="E30" s="386">
        <v>6</v>
      </c>
      <c r="F30" s="389">
        <v>-50</v>
      </c>
    </row>
    <row r="31" ht="20.1" customHeight="1" spans="1:6">
      <c r="A31" s="398"/>
      <c r="B31" s="396"/>
      <c r="C31" s="397"/>
      <c r="D31" s="388"/>
      <c r="E31" s="386"/>
      <c r="F31" s="399"/>
    </row>
    <row r="32" ht="20.1" customHeight="1" spans="1:6">
      <c r="A32" s="381" t="s">
        <v>140</v>
      </c>
      <c r="B32" s="377">
        <v>673599</v>
      </c>
      <c r="C32" s="382">
        <v>-8.24639475630637</v>
      </c>
      <c r="D32" s="383" t="s">
        <v>141</v>
      </c>
      <c r="E32" s="377">
        <v>267242</v>
      </c>
      <c r="F32" s="384">
        <v>-27.4201257998284</v>
      </c>
    </row>
    <row r="33" ht="20.1" customHeight="1" spans="1:6">
      <c r="A33" s="385" t="s">
        <v>142</v>
      </c>
      <c r="B33" s="400">
        <v>282094</v>
      </c>
      <c r="C33" s="387">
        <v>15.1032932238176</v>
      </c>
      <c r="D33" s="388" t="s">
        <v>143</v>
      </c>
      <c r="E33" s="386">
        <v>90595</v>
      </c>
      <c r="F33" s="389">
        <v>22.0019661446059</v>
      </c>
    </row>
    <row r="34" ht="20.1" customHeight="1" spans="1:6">
      <c r="A34" s="385" t="s">
        <v>160</v>
      </c>
      <c r="B34" s="400">
        <v>25347</v>
      </c>
      <c r="C34" s="387"/>
      <c r="D34" s="388" t="s">
        <v>161</v>
      </c>
      <c r="E34" s="386">
        <v>81796</v>
      </c>
      <c r="F34" s="389"/>
    </row>
    <row r="35" ht="20.1" customHeight="1" spans="1:6">
      <c r="A35" s="385" t="s">
        <v>144</v>
      </c>
      <c r="B35" s="386">
        <v>81751</v>
      </c>
      <c r="C35" s="387">
        <v>-32.9316115905884</v>
      </c>
      <c r="D35" s="388" t="s">
        <v>145</v>
      </c>
      <c r="E35" s="386">
        <v>94851</v>
      </c>
      <c r="F35" s="389">
        <v>-55.631697859024</v>
      </c>
    </row>
    <row r="36" ht="20.1" customHeight="1" spans="1:6">
      <c r="A36" s="385" t="s">
        <v>146</v>
      </c>
      <c r="B36" s="400">
        <v>128153</v>
      </c>
      <c r="C36" s="387">
        <v>104.485328142203</v>
      </c>
      <c r="D36" s="388" t="s">
        <v>1263</v>
      </c>
      <c r="E36" s="386">
        <v>92500</v>
      </c>
      <c r="F36" s="389">
        <v>-56.2647754137116</v>
      </c>
    </row>
    <row r="37" ht="20.1" customHeight="1" spans="1:6">
      <c r="A37" s="385" t="s">
        <v>1264</v>
      </c>
      <c r="B37" s="400">
        <v>92500</v>
      </c>
      <c r="C37" s="387">
        <v>-56.2647754137116</v>
      </c>
      <c r="D37" s="388" t="s">
        <v>1265</v>
      </c>
      <c r="E37" s="386">
        <v>2351</v>
      </c>
      <c r="F37" s="389">
        <v>3.06882946076282</v>
      </c>
    </row>
    <row r="38" ht="20.1" customHeight="1" spans="1:6">
      <c r="A38" s="385" t="s">
        <v>150</v>
      </c>
      <c r="B38" s="400"/>
      <c r="C38" s="387"/>
      <c r="D38" s="388"/>
      <c r="E38" s="400"/>
      <c r="F38" s="401"/>
    </row>
    <row r="39" ht="20.1" customHeight="1" spans="1:6">
      <c r="A39" s="385" t="s">
        <v>152</v>
      </c>
      <c r="B39" s="400">
        <v>92500</v>
      </c>
      <c r="C39" s="387">
        <v>-56.2647754137116</v>
      </c>
      <c r="D39" s="388"/>
      <c r="E39" s="386"/>
      <c r="F39" s="401"/>
    </row>
    <row r="40" ht="20.1" customHeight="1" spans="1:6">
      <c r="A40" s="402" t="s">
        <v>156</v>
      </c>
      <c r="B40" s="403">
        <v>63754</v>
      </c>
      <c r="C40" s="404">
        <v>-17.5164633278563</v>
      </c>
      <c r="D40" s="405"/>
      <c r="E40" s="406"/>
      <c r="F40" s="407"/>
    </row>
    <row r="41" ht="53.25" customHeight="1" spans="1:6">
      <c r="A41" s="309" t="s">
        <v>1266</v>
      </c>
      <c r="B41" s="309"/>
      <c r="C41" s="309"/>
      <c r="D41" s="309"/>
      <c r="E41" s="309"/>
      <c r="F41" s="309"/>
    </row>
    <row r="42" spans="6:6">
      <c r="F42" s="309"/>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0" firstPageNumber="41"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tabColor rgb="FF7030A0"/>
  </sheetPr>
  <dimension ref="A1:D569"/>
  <sheetViews>
    <sheetView workbookViewId="0">
      <selection activeCell="G29" sqref="G29"/>
    </sheetView>
  </sheetViews>
  <sheetFormatPr defaultColWidth="21.5" defaultRowHeight="14.25" outlineLevelCol="3"/>
  <cols>
    <col min="1" max="1" width="48.5" style="356" customWidth="1"/>
    <col min="2" max="2" width="24.5" style="356" customWidth="1"/>
    <col min="3" max="16384" width="21.5" style="356"/>
  </cols>
  <sheetData>
    <row r="1" ht="18.75" spans="1:2">
      <c r="A1" s="106" t="s">
        <v>1269</v>
      </c>
      <c r="B1" s="106"/>
    </row>
    <row r="2" s="355" customFormat="1" ht="45.75" customHeight="1" spans="1:2">
      <c r="A2" s="357" t="s">
        <v>1270</v>
      </c>
      <c r="B2" s="357"/>
    </row>
    <row r="3" ht="27" customHeight="1" spans="1:2">
      <c r="A3" s="358" t="s">
        <v>48</v>
      </c>
      <c r="B3" s="358"/>
    </row>
    <row r="4" ht="21" customHeight="1" spans="1:2">
      <c r="A4" s="359" t="s">
        <v>1271</v>
      </c>
      <c r="B4" s="360" t="s">
        <v>1272</v>
      </c>
    </row>
    <row r="5" ht="20.1" customHeight="1" spans="1:4">
      <c r="A5" s="361" t="s">
        <v>128</v>
      </c>
      <c r="B5" s="362">
        <f>SUM(B6,B123,B131,B152,B177,B193,B220,B300,B347,B372,B387,B446,B464,B481,B490,B495,B504,B514,B517,B538,B539,B543,B546)</f>
        <v>990844</v>
      </c>
      <c r="D5" s="363"/>
    </row>
    <row r="6" ht="20.1" customHeight="1" spans="1:2">
      <c r="A6" s="230" t="s">
        <v>91</v>
      </c>
      <c r="B6" s="210">
        <v>72550</v>
      </c>
    </row>
    <row r="7" ht="20.1" customHeight="1" spans="1:2">
      <c r="A7" s="230" t="s">
        <v>169</v>
      </c>
      <c r="B7" s="210">
        <v>2466</v>
      </c>
    </row>
    <row r="8" ht="20.1" customHeight="1" spans="1:2">
      <c r="A8" s="230" t="s">
        <v>170</v>
      </c>
      <c r="B8" s="210">
        <v>1552</v>
      </c>
    </row>
    <row r="9" ht="20.1" customHeight="1" spans="1:2">
      <c r="A9" s="230" t="s">
        <v>171</v>
      </c>
      <c r="B9" s="210">
        <v>98</v>
      </c>
    </row>
    <row r="10" ht="20.1" customHeight="1" spans="1:2">
      <c r="A10" s="230" t="s">
        <v>172</v>
      </c>
      <c r="B10" s="210">
        <v>190</v>
      </c>
    </row>
    <row r="11" ht="20.1" customHeight="1" spans="1:2">
      <c r="A11" s="230" t="s">
        <v>173</v>
      </c>
      <c r="B11" s="210">
        <v>96</v>
      </c>
    </row>
    <row r="12" ht="20.1" customHeight="1" spans="1:2">
      <c r="A12" s="230" t="s">
        <v>174</v>
      </c>
      <c r="B12" s="210">
        <v>136</v>
      </c>
    </row>
    <row r="13" ht="20.1" customHeight="1" spans="1:2">
      <c r="A13" s="230" t="s">
        <v>175</v>
      </c>
      <c r="B13" s="210">
        <v>203</v>
      </c>
    </row>
    <row r="14" ht="20.1" customHeight="1" spans="1:2">
      <c r="A14" s="230" t="s">
        <v>176</v>
      </c>
      <c r="B14" s="210">
        <v>2</v>
      </c>
    </row>
    <row r="15" ht="20.1" customHeight="1" spans="1:2">
      <c r="A15" s="230" t="s">
        <v>177</v>
      </c>
      <c r="B15" s="210">
        <v>146</v>
      </c>
    </row>
    <row r="16" ht="20.1" customHeight="1" spans="1:2">
      <c r="A16" s="230" t="s">
        <v>178</v>
      </c>
      <c r="B16" s="210">
        <v>43</v>
      </c>
    </row>
    <row r="17" ht="20.1" customHeight="1" spans="1:2">
      <c r="A17" s="230" t="s">
        <v>179</v>
      </c>
      <c r="B17" s="210">
        <v>2207</v>
      </c>
    </row>
    <row r="18" ht="20.1" customHeight="1" spans="1:2">
      <c r="A18" s="230" t="s">
        <v>170</v>
      </c>
      <c r="B18" s="210">
        <v>1085</v>
      </c>
    </row>
    <row r="19" ht="20.1" customHeight="1" spans="1:2">
      <c r="A19" s="230" t="s">
        <v>171</v>
      </c>
      <c r="B19" s="210">
        <v>266</v>
      </c>
    </row>
    <row r="20" ht="20.1" customHeight="1" spans="1:2">
      <c r="A20" s="230" t="s">
        <v>180</v>
      </c>
      <c r="B20" s="210">
        <v>200</v>
      </c>
    </row>
    <row r="21" ht="20.1" customHeight="1" spans="1:2">
      <c r="A21" s="230" t="s">
        <v>181</v>
      </c>
      <c r="B21" s="210">
        <v>30</v>
      </c>
    </row>
    <row r="22" ht="20.1" customHeight="1" spans="1:2">
      <c r="A22" s="230" t="s">
        <v>182</v>
      </c>
      <c r="B22" s="210">
        <v>487</v>
      </c>
    </row>
    <row r="23" ht="20.1" customHeight="1" spans="1:2">
      <c r="A23" s="230" t="s">
        <v>177</v>
      </c>
      <c r="B23" s="210">
        <v>139</v>
      </c>
    </row>
    <row r="24" ht="20.1" customHeight="1" spans="1:2">
      <c r="A24" s="230" t="s">
        <v>184</v>
      </c>
      <c r="B24" s="210">
        <v>18241</v>
      </c>
    </row>
    <row r="25" ht="20.1" customHeight="1" spans="1:2">
      <c r="A25" s="230" t="s">
        <v>170</v>
      </c>
      <c r="B25" s="210">
        <v>8561</v>
      </c>
    </row>
    <row r="26" ht="20.1" customHeight="1" spans="1:2">
      <c r="A26" s="230" t="s">
        <v>171</v>
      </c>
      <c r="B26" s="210">
        <v>4587</v>
      </c>
    </row>
    <row r="27" ht="20.1" customHeight="1" spans="1:2">
      <c r="A27" s="230" t="s">
        <v>185</v>
      </c>
      <c r="B27" s="210">
        <v>364</v>
      </c>
    </row>
    <row r="28" ht="20.1" customHeight="1" spans="1:2">
      <c r="A28" s="230" t="s">
        <v>186</v>
      </c>
      <c r="B28" s="210">
        <v>70</v>
      </c>
    </row>
    <row r="29" ht="20.1" customHeight="1" spans="1:2">
      <c r="A29" s="230" t="s">
        <v>187</v>
      </c>
      <c r="B29" s="210">
        <v>1295</v>
      </c>
    </row>
    <row r="30" ht="20.1" customHeight="1" spans="1:2">
      <c r="A30" s="230" t="s">
        <v>188</v>
      </c>
      <c r="B30" s="210">
        <v>430</v>
      </c>
    </row>
    <row r="31" ht="20.1" customHeight="1" spans="1:2">
      <c r="A31" s="230" t="s">
        <v>177</v>
      </c>
      <c r="B31" s="210">
        <v>1019</v>
      </c>
    </row>
    <row r="32" ht="20.1" customHeight="1" spans="1:2">
      <c r="A32" s="230" t="s">
        <v>189</v>
      </c>
      <c r="B32" s="210">
        <v>1915</v>
      </c>
    </row>
    <row r="33" ht="20.1" customHeight="1" spans="1:2">
      <c r="A33" s="230" t="s">
        <v>190</v>
      </c>
      <c r="B33" s="210">
        <v>3782</v>
      </c>
    </row>
    <row r="34" ht="20.1" customHeight="1" spans="1:2">
      <c r="A34" s="230" t="s">
        <v>170</v>
      </c>
      <c r="B34" s="210">
        <v>849</v>
      </c>
    </row>
    <row r="35" ht="20.1" customHeight="1" spans="1:2">
      <c r="A35" s="230" t="s">
        <v>171</v>
      </c>
      <c r="B35" s="210">
        <v>2547</v>
      </c>
    </row>
    <row r="36" ht="20.1" customHeight="1" spans="1:2">
      <c r="A36" s="230" t="s">
        <v>1273</v>
      </c>
      <c r="B36" s="210">
        <v>1</v>
      </c>
    </row>
    <row r="37" ht="20.1" customHeight="1" spans="1:2">
      <c r="A37" s="230" t="s">
        <v>177</v>
      </c>
      <c r="B37" s="210">
        <v>385</v>
      </c>
    </row>
    <row r="38" ht="20.1" customHeight="1" spans="1:2">
      <c r="A38" s="230" t="s">
        <v>191</v>
      </c>
      <c r="B38" s="210">
        <v>1635</v>
      </c>
    </row>
    <row r="39" ht="20.1" customHeight="1" spans="1:2">
      <c r="A39" s="230" t="s">
        <v>170</v>
      </c>
      <c r="B39" s="210">
        <v>669</v>
      </c>
    </row>
    <row r="40" ht="20.1" customHeight="1" spans="1:2">
      <c r="A40" s="230" t="s">
        <v>192</v>
      </c>
      <c r="B40" s="210">
        <v>138</v>
      </c>
    </row>
    <row r="41" ht="20.1" customHeight="1" spans="1:2">
      <c r="A41" s="230" t="s">
        <v>193</v>
      </c>
      <c r="B41" s="210">
        <v>75</v>
      </c>
    </row>
    <row r="42" ht="20.1" customHeight="1" spans="1:2">
      <c r="A42" s="230" t="s">
        <v>194</v>
      </c>
      <c r="B42" s="210">
        <v>10</v>
      </c>
    </row>
    <row r="43" ht="20.1" customHeight="1" spans="1:2">
      <c r="A43" s="230" t="s">
        <v>195</v>
      </c>
      <c r="B43" s="210">
        <v>180</v>
      </c>
    </row>
    <row r="44" ht="20.1" customHeight="1" spans="1:2">
      <c r="A44" s="230" t="s">
        <v>196</v>
      </c>
      <c r="B44" s="210">
        <v>163</v>
      </c>
    </row>
    <row r="45" ht="20.1" customHeight="1" spans="1:2">
      <c r="A45" s="230" t="s">
        <v>197</v>
      </c>
      <c r="B45" s="210">
        <v>400</v>
      </c>
    </row>
    <row r="46" ht="20.1" customHeight="1" spans="1:2">
      <c r="A46" s="230" t="s">
        <v>198</v>
      </c>
      <c r="B46" s="210">
        <v>4252</v>
      </c>
    </row>
    <row r="47" ht="20.1" customHeight="1" spans="1:2">
      <c r="A47" s="230" t="s">
        <v>170</v>
      </c>
      <c r="B47" s="210">
        <v>2309</v>
      </c>
    </row>
    <row r="48" ht="20.1" customHeight="1" spans="1:2">
      <c r="A48" s="230" t="s">
        <v>171</v>
      </c>
      <c r="B48" s="210">
        <v>383</v>
      </c>
    </row>
    <row r="49" ht="20.1" customHeight="1" spans="1:2">
      <c r="A49" s="230" t="s">
        <v>199</v>
      </c>
      <c r="B49" s="210">
        <v>120</v>
      </c>
    </row>
    <row r="50" ht="20.1" customHeight="1" spans="1:2">
      <c r="A50" s="230" t="s">
        <v>200</v>
      </c>
      <c r="B50" s="210">
        <v>260</v>
      </c>
    </row>
    <row r="51" ht="20.1" customHeight="1" spans="1:2">
      <c r="A51" s="230" t="s">
        <v>177</v>
      </c>
      <c r="B51" s="210">
        <v>61</v>
      </c>
    </row>
    <row r="52" ht="20.1" customHeight="1" spans="1:2">
      <c r="A52" s="230" t="s">
        <v>202</v>
      </c>
      <c r="B52" s="210">
        <v>1119</v>
      </c>
    </row>
    <row r="53" ht="20.1" customHeight="1" spans="1:2">
      <c r="A53" s="230" t="s">
        <v>203</v>
      </c>
      <c r="B53" s="210">
        <v>4250</v>
      </c>
    </row>
    <row r="54" ht="20.1" customHeight="1" spans="1:2">
      <c r="A54" s="230" t="s">
        <v>204</v>
      </c>
      <c r="B54" s="210">
        <v>4250</v>
      </c>
    </row>
    <row r="55" ht="20.1" customHeight="1" spans="1:2">
      <c r="A55" s="230" t="s">
        <v>205</v>
      </c>
      <c r="B55" s="210">
        <v>700</v>
      </c>
    </row>
    <row r="56" ht="20.1" customHeight="1" spans="1:2">
      <c r="A56" s="230" t="s">
        <v>206</v>
      </c>
      <c r="B56" s="210">
        <v>700</v>
      </c>
    </row>
    <row r="57" ht="20.1" customHeight="1" spans="1:2">
      <c r="A57" s="230" t="s">
        <v>208</v>
      </c>
      <c r="B57" s="210">
        <v>4916</v>
      </c>
    </row>
    <row r="58" ht="20.1" customHeight="1" spans="1:2">
      <c r="A58" s="230" t="s">
        <v>170</v>
      </c>
      <c r="B58" s="210">
        <v>3617</v>
      </c>
    </row>
    <row r="59" ht="20.1" customHeight="1" spans="1:2">
      <c r="A59" s="230" t="s">
        <v>171</v>
      </c>
      <c r="B59" s="210">
        <v>945</v>
      </c>
    </row>
    <row r="60" ht="20.1" customHeight="1" spans="1:2">
      <c r="A60" s="230" t="s">
        <v>177</v>
      </c>
      <c r="B60" s="210">
        <v>268</v>
      </c>
    </row>
    <row r="61" ht="20.1" customHeight="1" spans="1:2">
      <c r="A61" s="230" t="s">
        <v>209</v>
      </c>
      <c r="B61" s="210">
        <v>86</v>
      </c>
    </row>
    <row r="62" ht="20.1" customHeight="1" spans="1:2">
      <c r="A62" s="230" t="s">
        <v>210</v>
      </c>
      <c r="B62" s="210">
        <v>2736</v>
      </c>
    </row>
    <row r="63" ht="20.1" customHeight="1" spans="1:2">
      <c r="A63" s="230" t="s">
        <v>170</v>
      </c>
      <c r="B63" s="210">
        <v>578</v>
      </c>
    </row>
    <row r="64" ht="20.1" customHeight="1" spans="1:2">
      <c r="A64" s="230" t="s">
        <v>171</v>
      </c>
      <c r="B64" s="210">
        <v>219</v>
      </c>
    </row>
    <row r="65" ht="20.1" customHeight="1" spans="1:2">
      <c r="A65" s="230" t="s">
        <v>177</v>
      </c>
      <c r="B65" s="210">
        <v>370</v>
      </c>
    </row>
    <row r="66" ht="20.1" customHeight="1" spans="1:2">
      <c r="A66" s="230" t="s">
        <v>212</v>
      </c>
      <c r="B66" s="210">
        <v>1569</v>
      </c>
    </row>
    <row r="67" ht="20.1" customHeight="1" spans="1:2">
      <c r="A67" s="230" t="s">
        <v>215</v>
      </c>
      <c r="B67" s="210">
        <v>58</v>
      </c>
    </row>
    <row r="68" ht="20.1" customHeight="1" spans="1:2">
      <c r="A68" s="230" t="s">
        <v>216</v>
      </c>
      <c r="B68" s="210">
        <v>58</v>
      </c>
    </row>
    <row r="69" ht="20.1" customHeight="1" spans="1:2">
      <c r="A69" s="230" t="s">
        <v>217</v>
      </c>
      <c r="B69" s="210">
        <v>662</v>
      </c>
    </row>
    <row r="70" ht="20.1" customHeight="1" spans="1:2">
      <c r="A70" s="230" t="s">
        <v>170</v>
      </c>
      <c r="B70" s="210">
        <v>325</v>
      </c>
    </row>
    <row r="71" ht="20.1" customHeight="1" spans="1:2">
      <c r="A71" s="230" t="s">
        <v>218</v>
      </c>
      <c r="B71" s="210">
        <v>337</v>
      </c>
    </row>
    <row r="72" ht="20.1" customHeight="1" spans="1:2">
      <c r="A72" s="230" t="s">
        <v>219</v>
      </c>
      <c r="B72" s="210">
        <v>1329</v>
      </c>
    </row>
    <row r="73" ht="20.1" customHeight="1" spans="1:2">
      <c r="A73" s="230" t="s">
        <v>170</v>
      </c>
      <c r="B73" s="210">
        <v>358</v>
      </c>
    </row>
    <row r="74" ht="20.1" customHeight="1" spans="1:2">
      <c r="A74" s="230" t="s">
        <v>171</v>
      </c>
      <c r="B74" s="210">
        <v>279</v>
      </c>
    </row>
    <row r="75" ht="20.1" customHeight="1" spans="1:2">
      <c r="A75" s="230" t="s">
        <v>182</v>
      </c>
      <c r="B75" s="210">
        <v>263</v>
      </c>
    </row>
    <row r="76" ht="20.1" customHeight="1" spans="1:2">
      <c r="A76" s="230" t="s">
        <v>177</v>
      </c>
      <c r="B76" s="210">
        <v>74</v>
      </c>
    </row>
    <row r="77" ht="20.1" customHeight="1" spans="1:2">
      <c r="A77" s="230" t="s">
        <v>220</v>
      </c>
      <c r="B77" s="210">
        <v>355</v>
      </c>
    </row>
    <row r="78" ht="20.1" customHeight="1" spans="1:2">
      <c r="A78" s="230" t="s">
        <v>221</v>
      </c>
      <c r="B78" s="210">
        <v>4575</v>
      </c>
    </row>
    <row r="79" ht="20.1" customHeight="1" spans="1:2">
      <c r="A79" s="230" t="s">
        <v>170</v>
      </c>
      <c r="B79" s="210">
        <v>2845</v>
      </c>
    </row>
    <row r="80" ht="20.1" customHeight="1" spans="1:2">
      <c r="A80" s="230" t="s">
        <v>171</v>
      </c>
      <c r="B80" s="210">
        <v>697</v>
      </c>
    </row>
    <row r="81" ht="20.1" customHeight="1" spans="1:2">
      <c r="A81" s="230" t="s">
        <v>1274</v>
      </c>
      <c r="B81" s="210">
        <v>22</v>
      </c>
    </row>
    <row r="82" ht="20.1" customHeight="1" spans="1:2">
      <c r="A82" s="230" t="s">
        <v>177</v>
      </c>
      <c r="B82" s="210">
        <v>390</v>
      </c>
    </row>
    <row r="83" ht="20.1" customHeight="1" spans="1:2">
      <c r="A83" s="230" t="s">
        <v>222</v>
      </c>
      <c r="B83" s="210">
        <v>621</v>
      </c>
    </row>
    <row r="84" ht="20.1" customHeight="1" spans="1:2">
      <c r="A84" s="230" t="s">
        <v>223</v>
      </c>
      <c r="B84" s="210">
        <v>3149</v>
      </c>
    </row>
    <row r="85" ht="20.1" customHeight="1" spans="1:2">
      <c r="A85" s="230" t="s">
        <v>170</v>
      </c>
      <c r="B85" s="210">
        <v>2173</v>
      </c>
    </row>
    <row r="86" ht="20.1" customHeight="1" spans="1:2">
      <c r="A86" s="230" t="s">
        <v>171</v>
      </c>
      <c r="B86" s="210">
        <v>821</v>
      </c>
    </row>
    <row r="87" ht="20.1" customHeight="1" spans="1:2">
      <c r="A87" s="230" t="s">
        <v>177</v>
      </c>
      <c r="B87" s="210">
        <v>124</v>
      </c>
    </row>
    <row r="88" ht="20.1" customHeight="1" spans="1:2">
      <c r="A88" s="230" t="s">
        <v>224</v>
      </c>
      <c r="B88" s="210">
        <v>31</v>
      </c>
    </row>
    <row r="89" ht="20.1" customHeight="1" spans="1:2">
      <c r="A89" s="230" t="s">
        <v>225</v>
      </c>
      <c r="B89" s="210">
        <v>3398</v>
      </c>
    </row>
    <row r="90" ht="20.1" customHeight="1" spans="1:2">
      <c r="A90" s="230" t="s">
        <v>170</v>
      </c>
      <c r="B90" s="210">
        <v>692</v>
      </c>
    </row>
    <row r="91" ht="20.1" customHeight="1" spans="1:2">
      <c r="A91" s="230" t="s">
        <v>171</v>
      </c>
      <c r="B91" s="210">
        <v>913</v>
      </c>
    </row>
    <row r="92" ht="20.1" customHeight="1" spans="1:2">
      <c r="A92" s="230" t="s">
        <v>177</v>
      </c>
      <c r="B92" s="210">
        <v>227</v>
      </c>
    </row>
    <row r="93" ht="20.1" customHeight="1" spans="1:2">
      <c r="A93" s="230" t="s">
        <v>226</v>
      </c>
      <c r="B93" s="210">
        <v>1566</v>
      </c>
    </row>
    <row r="94" ht="20.1" customHeight="1" spans="1:2">
      <c r="A94" s="230" t="s">
        <v>227</v>
      </c>
      <c r="B94" s="210">
        <v>3066</v>
      </c>
    </row>
    <row r="95" ht="20.1" customHeight="1" spans="1:2">
      <c r="A95" s="230" t="s">
        <v>170</v>
      </c>
      <c r="B95" s="210">
        <v>707</v>
      </c>
    </row>
    <row r="96" ht="20.1" customHeight="1" spans="1:2">
      <c r="A96" s="230" t="s">
        <v>171</v>
      </c>
      <c r="B96" s="210">
        <v>2007</v>
      </c>
    </row>
    <row r="97" ht="20.1" customHeight="1" spans="1:2">
      <c r="A97" s="230" t="s">
        <v>177</v>
      </c>
      <c r="B97" s="210">
        <v>74</v>
      </c>
    </row>
    <row r="98" ht="20.1" customHeight="1" spans="1:2">
      <c r="A98" s="230" t="s">
        <v>228</v>
      </c>
      <c r="B98" s="210">
        <v>278</v>
      </c>
    </row>
    <row r="99" ht="20.1" customHeight="1" spans="1:2">
      <c r="A99" s="230" t="s">
        <v>229</v>
      </c>
      <c r="B99" s="210">
        <v>874</v>
      </c>
    </row>
    <row r="100" ht="20.1" customHeight="1" spans="1:2">
      <c r="A100" s="230" t="s">
        <v>170</v>
      </c>
      <c r="B100" s="210">
        <v>242</v>
      </c>
    </row>
    <row r="101" ht="20.1" customHeight="1" spans="1:2">
      <c r="A101" s="230" t="s">
        <v>171</v>
      </c>
      <c r="B101" s="210">
        <v>265</v>
      </c>
    </row>
    <row r="102" ht="20.1" customHeight="1" spans="1:2">
      <c r="A102" s="230" t="s">
        <v>230</v>
      </c>
      <c r="B102" s="210">
        <v>57</v>
      </c>
    </row>
    <row r="103" ht="20.1" customHeight="1" spans="1:2">
      <c r="A103" s="230" t="s">
        <v>177</v>
      </c>
      <c r="B103" s="210">
        <v>232</v>
      </c>
    </row>
    <row r="104" ht="20.1" customHeight="1" spans="1:2">
      <c r="A104" s="230" t="s">
        <v>231</v>
      </c>
      <c r="B104" s="210">
        <v>78</v>
      </c>
    </row>
    <row r="105" ht="20.1" customHeight="1" spans="1:2">
      <c r="A105" s="230" t="s">
        <v>232</v>
      </c>
      <c r="B105" s="210">
        <v>6578</v>
      </c>
    </row>
    <row r="106" ht="20.1" customHeight="1" spans="1:2">
      <c r="A106" s="230" t="s">
        <v>170</v>
      </c>
      <c r="B106" s="210">
        <v>1887</v>
      </c>
    </row>
    <row r="107" ht="20.1" customHeight="1" spans="1:2">
      <c r="A107" s="230" t="s">
        <v>171</v>
      </c>
      <c r="B107" s="210">
        <v>4028</v>
      </c>
    </row>
    <row r="108" ht="20.1" customHeight="1" spans="1:2">
      <c r="A108" s="230" t="s">
        <v>177</v>
      </c>
      <c r="B108" s="210">
        <v>263</v>
      </c>
    </row>
    <row r="109" ht="20.1" customHeight="1" spans="1:2">
      <c r="A109" s="230" t="s">
        <v>233</v>
      </c>
      <c r="B109" s="210">
        <v>400</v>
      </c>
    </row>
    <row r="110" ht="20.1" customHeight="1" spans="1:2">
      <c r="A110" s="230" t="s">
        <v>234</v>
      </c>
      <c r="B110" s="210">
        <v>1167</v>
      </c>
    </row>
    <row r="111" ht="20.1" customHeight="1" spans="1:2">
      <c r="A111" s="230" t="s">
        <v>170</v>
      </c>
      <c r="B111" s="210">
        <v>129</v>
      </c>
    </row>
    <row r="112" ht="20.1" customHeight="1" spans="1:2">
      <c r="A112" s="230" t="s">
        <v>171</v>
      </c>
      <c r="B112" s="210">
        <v>780</v>
      </c>
    </row>
    <row r="113" ht="20.1" customHeight="1" spans="1:2">
      <c r="A113" s="230" t="s">
        <v>177</v>
      </c>
      <c r="B113" s="210">
        <v>258</v>
      </c>
    </row>
    <row r="114" ht="20.1" customHeight="1" spans="1:2">
      <c r="A114" s="230" t="s">
        <v>235</v>
      </c>
      <c r="B114" s="210">
        <v>2144</v>
      </c>
    </row>
    <row r="115" ht="20.1" customHeight="1" spans="1:2">
      <c r="A115" s="230" t="s">
        <v>236</v>
      </c>
      <c r="B115" s="210">
        <v>580</v>
      </c>
    </row>
    <row r="116" ht="20.1" customHeight="1" spans="1:2">
      <c r="A116" s="230" t="s">
        <v>237</v>
      </c>
      <c r="B116" s="210">
        <v>625</v>
      </c>
    </row>
    <row r="117" ht="20.1" customHeight="1" spans="1:2">
      <c r="A117" s="230" t="s">
        <v>238</v>
      </c>
      <c r="B117" s="210">
        <v>80</v>
      </c>
    </row>
    <row r="118" ht="20.1" customHeight="1" spans="1:2">
      <c r="A118" s="230" t="s">
        <v>1275</v>
      </c>
      <c r="B118" s="210">
        <v>135</v>
      </c>
    </row>
    <row r="119" ht="20.1" customHeight="1" spans="1:2">
      <c r="A119" s="230" t="s">
        <v>239</v>
      </c>
      <c r="B119" s="210">
        <v>650</v>
      </c>
    </row>
    <row r="120" ht="20.1" customHeight="1" spans="1:2">
      <c r="A120" s="230" t="s">
        <v>240</v>
      </c>
      <c r="B120" s="210">
        <v>74</v>
      </c>
    </row>
    <row r="121" ht="20.1" customHeight="1" spans="1:2">
      <c r="A121" s="230" t="s">
        <v>241</v>
      </c>
      <c r="B121" s="210">
        <v>365</v>
      </c>
    </row>
    <row r="122" ht="20.1" customHeight="1" spans="1:2">
      <c r="A122" s="230" t="s">
        <v>242</v>
      </c>
      <c r="B122" s="210">
        <v>365</v>
      </c>
    </row>
    <row r="123" ht="20.1" customHeight="1" spans="1:2">
      <c r="A123" s="230" t="s">
        <v>92</v>
      </c>
      <c r="B123" s="210">
        <v>2194</v>
      </c>
    </row>
    <row r="124" ht="20.1" customHeight="1" spans="1:2">
      <c r="A124" s="230" t="s">
        <v>243</v>
      </c>
      <c r="B124" s="210">
        <v>2098</v>
      </c>
    </row>
    <row r="125" ht="20.1" customHeight="1" spans="1:2">
      <c r="A125" s="230" t="s">
        <v>244</v>
      </c>
      <c r="B125" s="210">
        <v>249</v>
      </c>
    </row>
    <row r="126" ht="20.1" customHeight="1" spans="1:2">
      <c r="A126" s="230" t="s">
        <v>245</v>
      </c>
      <c r="B126" s="210">
        <v>576</v>
      </c>
    </row>
    <row r="127" ht="20.1" customHeight="1" spans="1:2">
      <c r="A127" s="230" t="s">
        <v>246</v>
      </c>
      <c r="B127" s="210">
        <v>338</v>
      </c>
    </row>
    <row r="128" ht="20.1" customHeight="1" spans="1:2">
      <c r="A128" s="230" t="s">
        <v>247</v>
      </c>
      <c r="B128" s="210">
        <v>935</v>
      </c>
    </row>
    <row r="129" ht="20.1" customHeight="1" spans="1:2">
      <c r="A129" s="230" t="s">
        <v>1276</v>
      </c>
      <c r="B129" s="210">
        <v>96</v>
      </c>
    </row>
    <row r="130" ht="20.1" customHeight="1" spans="1:2">
      <c r="A130" s="230" t="s">
        <v>1277</v>
      </c>
      <c r="B130" s="210">
        <v>96</v>
      </c>
    </row>
    <row r="131" ht="20.1" customHeight="1" spans="1:2">
      <c r="A131" s="230" t="s">
        <v>93</v>
      </c>
      <c r="B131" s="210">
        <v>89020</v>
      </c>
    </row>
    <row r="132" ht="20.1" customHeight="1" spans="1:2">
      <c r="A132" s="230" t="s">
        <v>248</v>
      </c>
      <c r="B132" s="210">
        <v>75646</v>
      </c>
    </row>
    <row r="133" ht="20.1" customHeight="1" spans="1:2">
      <c r="A133" s="230" t="s">
        <v>170</v>
      </c>
      <c r="B133" s="210">
        <v>51501</v>
      </c>
    </row>
    <row r="134" ht="20.1" customHeight="1" spans="1:2">
      <c r="A134" s="230" t="s">
        <v>171</v>
      </c>
      <c r="B134" s="210">
        <v>23300</v>
      </c>
    </row>
    <row r="135" ht="20.1" customHeight="1" spans="1:2">
      <c r="A135" s="230" t="s">
        <v>200</v>
      </c>
      <c r="B135" s="210">
        <v>700</v>
      </c>
    </row>
    <row r="136" ht="20.1" customHeight="1" spans="1:2">
      <c r="A136" s="230" t="s">
        <v>249</v>
      </c>
      <c r="B136" s="210">
        <v>120</v>
      </c>
    </row>
    <row r="137" ht="20.1" customHeight="1" spans="1:2">
      <c r="A137" s="230" t="s">
        <v>250</v>
      </c>
      <c r="B137" s="210">
        <v>25</v>
      </c>
    </row>
    <row r="138" ht="20.1" customHeight="1" spans="1:2">
      <c r="A138" s="230" t="s">
        <v>251</v>
      </c>
      <c r="B138" s="210">
        <v>400</v>
      </c>
    </row>
    <row r="139" ht="20.1" customHeight="1" spans="1:2">
      <c r="A139" s="230" t="s">
        <v>252</v>
      </c>
      <c r="B139" s="210">
        <v>400</v>
      </c>
    </row>
    <row r="140" ht="20.1" customHeight="1" spans="1:2">
      <c r="A140" s="230" t="s">
        <v>253</v>
      </c>
      <c r="B140" s="210">
        <v>2563</v>
      </c>
    </row>
    <row r="141" ht="20.1" customHeight="1" spans="1:2">
      <c r="A141" s="230" t="s">
        <v>170</v>
      </c>
      <c r="B141" s="210">
        <v>1108</v>
      </c>
    </row>
    <row r="142" ht="20.1" customHeight="1" spans="1:2">
      <c r="A142" s="230" t="s">
        <v>171</v>
      </c>
      <c r="B142" s="210">
        <v>98</v>
      </c>
    </row>
    <row r="143" ht="20.1" customHeight="1" spans="1:2">
      <c r="A143" s="230" t="s">
        <v>254</v>
      </c>
      <c r="B143" s="210">
        <v>343</v>
      </c>
    </row>
    <row r="144" ht="20.1" customHeight="1" spans="1:2">
      <c r="A144" s="230" t="s">
        <v>255</v>
      </c>
      <c r="B144" s="210">
        <v>56</v>
      </c>
    </row>
    <row r="145" ht="20.1" customHeight="1" spans="1:2">
      <c r="A145" s="230" t="s">
        <v>256</v>
      </c>
      <c r="B145" s="210">
        <v>300</v>
      </c>
    </row>
    <row r="146" ht="20.1" customHeight="1" spans="1:2">
      <c r="A146" s="230" t="s">
        <v>257</v>
      </c>
      <c r="B146" s="210">
        <v>56</v>
      </c>
    </row>
    <row r="147" ht="20.1" customHeight="1" spans="1:2">
      <c r="A147" s="230" t="s">
        <v>258</v>
      </c>
      <c r="B147" s="210">
        <v>218</v>
      </c>
    </row>
    <row r="148" ht="20.1" customHeight="1" spans="1:2">
      <c r="A148" s="230" t="s">
        <v>177</v>
      </c>
      <c r="B148" s="210">
        <v>76</v>
      </c>
    </row>
    <row r="149" ht="20.1" customHeight="1" spans="1:2">
      <c r="A149" s="230" t="s">
        <v>260</v>
      </c>
      <c r="B149" s="210">
        <v>308</v>
      </c>
    </row>
    <row r="150" ht="20.1" customHeight="1" spans="1:2">
      <c r="A150" s="230" t="s">
        <v>261</v>
      </c>
      <c r="B150" s="210">
        <v>10411</v>
      </c>
    </row>
    <row r="151" ht="20.1" customHeight="1" spans="1:2">
      <c r="A151" s="230" t="s">
        <v>262</v>
      </c>
      <c r="B151" s="210">
        <v>10411</v>
      </c>
    </row>
    <row r="152" ht="20.1" customHeight="1" spans="1:2">
      <c r="A152" s="230" t="s">
        <v>94</v>
      </c>
      <c r="B152" s="210">
        <v>264472</v>
      </c>
    </row>
    <row r="153" ht="20.1" customHeight="1" spans="1:2">
      <c r="A153" s="230" t="s">
        <v>263</v>
      </c>
      <c r="B153" s="210">
        <v>15734</v>
      </c>
    </row>
    <row r="154" ht="20.1" customHeight="1" spans="1:2">
      <c r="A154" s="230" t="s">
        <v>170</v>
      </c>
      <c r="B154" s="210">
        <v>846</v>
      </c>
    </row>
    <row r="155" ht="20.1" customHeight="1" spans="1:2">
      <c r="A155" s="230" t="s">
        <v>171</v>
      </c>
      <c r="B155" s="210">
        <v>14870</v>
      </c>
    </row>
    <row r="156" ht="20.1" customHeight="1" spans="1:2">
      <c r="A156" s="230" t="s">
        <v>264</v>
      </c>
      <c r="B156" s="210">
        <v>18</v>
      </c>
    </row>
    <row r="157" ht="20.1" customHeight="1" spans="1:2">
      <c r="A157" s="230" t="s">
        <v>265</v>
      </c>
      <c r="B157" s="210">
        <v>225354</v>
      </c>
    </row>
    <row r="158" ht="20.1" customHeight="1" spans="1:2">
      <c r="A158" s="230" t="s">
        <v>266</v>
      </c>
      <c r="B158" s="210">
        <v>13286</v>
      </c>
    </row>
    <row r="159" ht="20.1" customHeight="1" spans="1:2">
      <c r="A159" s="230" t="s">
        <v>267</v>
      </c>
      <c r="B159" s="210">
        <v>101612</v>
      </c>
    </row>
    <row r="160" ht="20.1" customHeight="1" spans="1:2">
      <c r="A160" s="230" t="s">
        <v>268</v>
      </c>
      <c r="B160" s="210">
        <v>59962</v>
      </c>
    </row>
    <row r="161" ht="20.1" customHeight="1" spans="1:2">
      <c r="A161" s="230" t="s">
        <v>269</v>
      </c>
      <c r="B161" s="210">
        <v>49955</v>
      </c>
    </row>
    <row r="162" ht="20.1" customHeight="1" spans="1:2">
      <c r="A162" s="230" t="s">
        <v>1278</v>
      </c>
      <c r="B162" s="210">
        <v>41</v>
      </c>
    </row>
    <row r="163" ht="20.1" customHeight="1" spans="1:2">
      <c r="A163" s="230" t="s">
        <v>270</v>
      </c>
      <c r="B163" s="210">
        <v>498</v>
      </c>
    </row>
    <row r="164" ht="20.1" customHeight="1" spans="1:2">
      <c r="A164" s="230" t="s">
        <v>271</v>
      </c>
      <c r="B164" s="210">
        <v>17327</v>
      </c>
    </row>
    <row r="165" ht="20.1" customHeight="1" spans="1:2">
      <c r="A165" s="230" t="s">
        <v>272</v>
      </c>
      <c r="B165" s="210">
        <v>17327</v>
      </c>
    </row>
    <row r="166" ht="20.1" customHeight="1" spans="1:2">
      <c r="A166" s="230" t="s">
        <v>274</v>
      </c>
      <c r="B166" s="210">
        <v>330</v>
      </c>
    </row>
    <row r="167" ht="20.1" customHeight="1" spans="1:2">
      <c r="A167" s="230" t="s">
        <v>275</v>
      </c>
      <c r="B167" s="210">
        <v>70</v>
      </c>
    </row>
    <row r="168" ht="20.1" customHeight="1" spans="1:2">
      <c r="A168" s="230" t="s">
        <v>1279</v>
      </c>
      <c r="B168" s="210">
        <v>260</v>
      </c>
    </row>
    <row r="169" ht="20.1" customHeight="1" spans="1:2">
      <c r="A169" s="230" t="s">
        <v>278</v>
      </c>
      <c r="B169" s="210">
        <v>955</v>
      </c>
    </row>
    <row r="170" ht="20.1" customHeight="1" spans="1:2">
      <c r="A170" s="230" t="s">
        <v>279</v>
      </c>
      <c r="B170" s="210">
        <v>955</v>
      </c>
    </row>
    <row r="171" ht="20.1" customHeight="1" spans="1:2">
      <c r="A171" s="230" t="s">
        <v>281</v>
      </c>
      <c r="B171" s="210">
        <v>3250</v>
      </c>
    </row>
    <row r="172" ht="20.1" customHeight="1" spans="1:2">
      <c r="A172" s="230" t="s">
        <v>282</v>
      </c>
      <c r="B172" s="210">
        <v>2046</v>
      </c>
    </row>
    <row r="173" ht="20.1" customHeight="1" spans="1:2">
      <c r="A173" s="230" t="s">
        <v>283</v>
      </c>
      <c r="B173" s="210">
        <v>1001</v>
      </c>
    </row>
    <row r="174" ht="20.1" customHeight="1" spans="1:2">
      <c r="A174" s="230" t="s">
        <v>284</v>
      </c>
      <c r="B174" s="210">
        <v>203</v>
      </c>
    </row>
    <row r="175" ht="20.1" customHeight="1" spans="1:2">
      <c r="A175" s="230" t="s">
        <v>285</v>
      </c>
      <c r="B175" s="210">
        <v>1522</v>
      </c>
    </row>
    <row r="176" ht="20.1" customHeight="1" spans="1:2">
      <c r="A176" s="230" t="s">
        <v>286</v>
      </c>
      <c r="B176" s="210">
        <v>1522</v>
      </c>
    </row>
    <row r="177" ht="20.1" customHeight="1" spans="1:2">
      <c r="A177" s="230" t="s">
        <v>95</v>
      </c>
      <c r="B177" s="210">
        <v>7092</v>
      </c>
    </row>
    <row r="178" ht="20.1" customHeight="1" spans="1:2">
      <c r="A178" s="230" t="s">
        <v>287</v>
      </c>
      <c r="B178" s="210">
        <v>423</v>
      </c>
    </row>
    <row r="179" ht="20.1" customHeight="1" spans="1:2">
      <c r="A179" s="230" t="s">
        <v>170</v>
      </c>
      <c r="B179" s="210">
        <v>202</v>
      </c>
    </row>
    <row r="180" ht="20.1" customHeight="1" spans="1:2">
      <c r="A180" s="230" t="s">
        <v>171</v>
      </c>
      <c r="B180" s="210">
        <v>60</v>
      </c>
    </row>
    <row r="181" ht="20.1" customHeight="1" spans="1:2">
      <c r="A181" s="230" t="s">
        <v>288</v>
      </c>
      <c r="B181" s="210">
        <v>161</v>
      </c>
    </row>
    <row r="182" ht="20.1" customHeight="1" spans="1:2">
      <c r="A182" s="230" t="s">
        <v>289</v>
      </c>
      <c r="B182" s="210">
        <v>3462</v>
      </c>
    </row>
    <row r="183" ht="20.1" customHeight="1" spans="1:2">
      <c r="A183" s="230" t="s">
        <v>290</v>
      </c>
      <c r="B183" s="210">
        <v>3201</v>
      </c>
    </row>
    <row r="184" ht="20.1" customHeight="1" spans="1:2">
      <c r="A184" s="230" t="s">
        <v>291</v>
      </c>
      <c r="B184" s="210">
        <v>261</v>
      </c>
    </row>
    <row r="185" ht="20.1" customHeight="1" spans="1:2">
      <c r="A185" s="230" t="s">
        <v>292</v>
      </c>
      <c r="B185" s="210">
        <v>587</v>
      </c>
    </row>
    <row r="186" ht="20.1" customHeight="1" spans="1:2">
      <c r="A186" s="230" t="s">
        <v>293</v>
      </c>
      <c r="B186" s="210">
        <v>337</v>
      </c>
    </row>
    <row r="187" ht="20.1" customHeight="1" spans="1:2">
      <c r="A187" s="230" t="s">
        <v>294</v>
      </c>
      <c r="B187" s="210">
        <v>250</v>
      </c>
    </row>
    <row r="188" ht="20.1" customHeight="1" spans="1:2">
      <c r="A188" s="230" t="s">
        <v>295</v>
      </c>
      <c r="B188" s="210">
        <v>376</v>
      </c>
    </row>
    <row r="189" ht="20.1" customHeight="1" spans="1:2">
      <c r="A189" s="230" t="s">
        <v>296</v>
      </c>
      <c r="B189" s="210">
        <v>366</v>
      </c>
    </row>
    <row r="190" ht="20.1" customHeight="1" spans="1:2">
      <c r="A190" s="230" t="s">
        <v>298</v>
      </c>
      <c r="B190" s="210">
        <v>10</v>
      </c>
    </row>
    <row r="191" ht="20.1" customHeight="1" spans="1:2">
      <c r="A191" s="230" t="s">
        <v>299</v>
      </c>
      <c r="B191" s="210">
        <v>2244</v>
      </c>
    </row>
    <row r="192" ht="20.1" customHeight="1" spans="1:2">
      <c r="A192" s="230" t="s">
        <v>300</v>
      </c>
      <c r="B192" s="210">
        <v>2244</v>
      </c>
    </row>
    <row r="193" ht="20.1" customHeight="1" spans="1:2">
      <c r="A193" s="230" t="s">
        <v>96</v>
      </c>
      <c r="B193" s="210">
        <v>10325</v>
      </c>
    </row>
    <row r="194" ht="20.1" customHeight="1" spans="1:2">
      <c r="A194" s="230" t="s">
        <v>301</v>
      </c>
      <c r="B194" s="210">
        <v>5299</v>
      </c>
    </row>
    <row r="195" ht="20.1" customHeight="1" spans="1:2">
      <c r="A195" s="230" t="s">
        <v>170</v>
      </c>
      <c r="B195" s="210">
        <v>1096</v>
      </c>
    </row>
    <row r="196" ht="20.1" customHeight="1" spans="1:2">
      <c r="A196" s="230" t="s">
        <v>302</v>
      </c>
      <c r="B196" s="210">
        <v>968</v>
      </c>
    </row>
    <row r="197" ht="20.1" customHeight="1" spans="1:2">
      <c r="A197" s="230" t="s">
        <v>303</v>
      </c>
      <c r="B197" s="210">
        <v>50</v>
      </c>
    </row>
    <row r="198" ht="20.1" customHeight="1" spans="1:2">
      <c r="A198" s="230" t="s">
        <v>304</v>
      </c>
      <c r="B198" s="210">
        <v>89</v>
      </c>
    </row>
    <row r="199" ht="20.1" customHeight="1" spans="1:2">
      <c r="A199" s="230" t="s">
        <v>305</v>
      </c>
      <c r="B199" s="210">
        <v>2553</v>
      </c>
    </row>
    <row r="200" ht="20.1" customHeight="1" spans="1:2">
      <c r="A200" s="230" t="s">
        <v>306</v>
      </c>
      <c r="B200" s="210">
        <v>35</v>
      </c>
    </row>
    <row r="201" ht="20.1" customHeight="1" spans="1:2">
      <c r="A201" s="230" t="s">
        <v>307</v>
      </c>
      <c r="B201" s="210">
        <v>65</v>
      </c>
    </row>
    <row r="202" ht="20.1" customHeight="1" spans="1:2">
      <c r="A202" s="230" t="s">
        <v>310</v>
      </c>
      <c r="B202" s="210">
        <v>443</v>
      </c>
    </row>
    <row r="203" ht="20.1" customHeight="1" spans="1:2">
      <c r="A203" s="230" t="s">
        <v>311</v>
      </c>
      <c r="B203" s="210">
        <v>521</v>
      </c>
    </row>
    <row r="204" ht="20.1" customHeight="1" spans="1:2">
      <c r="A204" s="230" t="s">
        <v>312</v>
      </c>
      <c r="B204" s="210">
        <v>55</v>
      </c>
    </row>
    <row r="205" ht="20.1" customHeight="1" spans="1:2">
      <c r="A205" s="230" t="s">
        <v>313</v>
      </c>
      <c r="B205" s="210">
        <v>327</v>
      </c>
    </row>
    <row r="206" ht="20.1" customHeight="1" spans="1:2">
      <c r="A206" s="230" t="s">
        <v>314</v>
      </c>
      <c r="B206" s="210">
        <v>139</v>
      </c>
    </row>
    <row r="207" ht="20.1" customHeight="1" spans="1:2">
      <c r="A207" s="230" t="s">
        <v>315</v>
      </c>
      <c r="B207" s="210">
        <v>431</v>
      </c>
    </row>
    <row r="208" ht="20.1" customHeight="1" spans="1:2">
      <c r="A208" s="230" t="s">
        <v>317</v>
      </c>
      <c r="B208" s="210">
        <v>92</v>
      </c>
    </row>
    <row r="209" ht="20.1" customHeight="1" spans="1:2">
      <c r="A209" s="230" t="s">
        <v>318</v>
      </c>
      <c r="B209" s="210">
        <v>8</v>
      </c>
    </row>
    <row r="210" ht="20.1" customHeight="1" spans="1:2">
      <c r="A210" s="230" t="s">
        <v>319</v>
      </c>
      <c r="B210" s="210">
        <v>331</v>
      </c>
    </row>
    <row r="211" ht="20.1" customHeight="1" spans="1:2">
      <c r="A211" s="230" t="s">
        <v>320</v>
      </c>
      <c r="B211" s="210">
        <v>1224</v>
      </c>
    </row>
    <row r="212" ht="20.1" customHeight="1" spans="1:2">
      <c r="A212" s="230" t="s">
        <v>321</v>
      </c>
      <c r="B212" s="210">
        <v>466</v>
      </c>
    </row>
    <row r="213" ht="20.1" customHeight="1" spans="1:2">
      <c r="A213" s="230" t="s">
        <v>322</v>
      </c>
      <c r="B213" s="210">
        <v>758</v>
      </c>
    </row>
    <row r="214" ht="20.1" customHeight="1" spans="1:2">
      <c r="A214" s="230" t="s">
        <v>323</v>
      </c>
      <c r="B214" s="210">
        <v>2704</v>
      </c>
    </row>
    <row r="215" ht="20.1" customHeight="1" spans="1:2">
      <c r="A215" s="230" t="s">
        <v>324</v>
      </c>
      <c r="B215" s="210">
        <v>16</v>
      </c>
    </row>
    <row r="216" ht="20.1" customHeight="1" spans="1:2">
      <c r="A216" s="230" t="s">
        <v>325</v>
      </c>
      <c r="B216" s="210">
        <v>2688</v>
      </c>
    </row>
    <row r="217" ht="20.1" customHeight="1" spans="1:2">
      <c r="A217" s="230" t="s">
        <v>326</v>
      </c>
      <c r="B217" s="210">
        <v>146</v>
      </c>
    </row>
    <row r="218" ht="20.1" customHeight="1" spans="1:2">
      <c r="A218" s="230" t="s">
        <v>327</v>
      </c>
      <c r="B218" s="210">
        <v>38</v>
      </c>
    </row>
    <row r="219" ht="20.1" customHeight="1" spans="1:2">
      <c r="A219" s="230" t="s">
        <v>1280</v>
      </c>
      <c r="B219" s="210">
        <v>108</v>
      </c>
    </row>
    <row r="220" ht="20.1" customHeight="1" spans="1:2">
      <c r="A220" s="230" t="s">
        <v>97</v>
      </c>
      <c r="B220" s="210">
        <v>125361</v>
      </c>
    </row>
    <row r="221" ht="20.1" customHeight="1" spans="1:2">
      <c r="A221" s="230" t="s">
        <v>329</v>
      </c>
      <c r="B221" s="210">
        <v>5816</v>
      </c>
    </row>
    <row r="222" ht="20.1" customHeight="1" spans="1:2">
      <c r="A222" s="230" t="s">
        <v>170</v>
      </c>
      <c r="B222" s="210">
        <v>2693</v>
      </c>
    </row>
    <row r="223" ht="20.1" customHeight="1" spans="1:2">
      <c r="A223" s="230" t="s">
        <v>171</v>
      </c>
      <c r="B223" s="210">
        <v>1021</v>
      </c>
    </row>
    <row r="224" ht="20.1" customHeight="1" spans="1:2">
      <c r="A224" s="230" t="s">
        <v>331</v>
      </c>
      <c r="B224" s="210">
        <v>70</v>
      </c>
    </row>
    <row r="225" ht="20.1" customHeight="1" spans="1:2">
      <c r="A225" s="230" t="s">
        <v>1281</v>
      </c>
      <c r="B225" s="210">
        <v>45</v>
      </c>
    </row>
    <row r="226" ht="20.1" customHeight="1" spans="1:2">
      <c r="A226" s="230" t="s">
        <v>332</v>
      </c>
      <c r="B226" s="210">
        <v>512</v>
      </c>
    </row>
    <row r="227" ht="20.1" customHeight="1" spans="1:2">
      <c r="A227" s="230" t="s">
        <v>334</v>
      </c>
      <c r="B227" s="210">
        <v>12</v>
      </c>
    </row>
    <row r="228" ht="20.1" customHeight="1" spans="1:2">
      <c r="A228" s="230" t="s">
        <v>335</v>
      </c>
      <c r="B228" s="210">
        <v>34</v>
      </c>
    </row>
    <row r="229" ht="20.1" customHeight="1" spans="1:2">
      <c r="A229" s="230" t="s">
        <v>336</v>
      </c>
      <c r="B229" s="210">
        <v>1429</v>
      </c>
    </row>
    <row r="230" ht="20.1" customHeight="1" spans="1:2">
      <c r="A230" s="230" t="s">
        <v>337</v>
      </c>
      <c r="B230" s="210">
        <v>22450</v>
      </c>
    </row>
    <row r="231" ht="20.1" customHeight="1" spans="1:2">
      <c r="A231" s="230" t="s">
        <v>170</v>
      </c>
      <c r="B231" s="210">
        <v>1562</v>
      </c>
    </row>
    <row r="232" ht="20.1" customHeight="1" spans="1:2">
      <c r="A232" s="230" t="s">
        <v>171</v>
      </c>
      <c r="B232" s="210">
        <v>1420</v>
      </c>
    </row>
    <row r="233" ht="20.1" customHeight="1" spans="1:2">
      <c r="A233" s="230" t="s">
        <v>338</v>
      </c>
      <c r="B233" s="210">
        <v>450</v>
      </c>
    </row>
    <row r="234" ht="20.1" customHeight="1" spans="1:2">
      <c r="A234" s="230" t="s">
        <v>339</v>
      </c>
      <c r="B234" s="210">
        <v>50</v>
      </c>
    </row>
    <row r="235" ht="20.1" customHeight="1" spans="1:2">
      <c r="A235" s="230" t="s">
        <v>340</v>
      </c>
      <c r="B235" s="210">
        <v>18230</v>
      </c>
    </row>
    <row r="236" ht="20.1" customHeight="1" spans="1:2">
      <c r="A236" s="230" t="s">
        <v>341</v>
      </c>
      <c r="B236" s="210">
        <v>738</v>
      </c>
    </row>
    <row r="237" ht="20.1" customHeight="1" spans="1:2">
      <c r="A237" s="230" t="s">
        <v>342</v>
      </c>
      <c r="B237" s="210">
        <v>61754</v>
      </c>
    </row>
    <row r="238" ht="20.1" customHeight="1" spans="1:2">
      <c r="A238" s="230" t="s">
        <v>343</v>
      </c>
      <c r="B238" s="210">
        <v>87</v>
      </c>
    </row>
    <row r="239" ht="20.1" customHeight="1" spans="1:2">
      <c r="A239" s="230" t="s">
        <v>344</v>
      </c>
      <c r="B239" s="210">
        <v>12</v>
      </c>
    </row>
    <row r="240" ht="20.1" customHeight="1" spans="1:2">
      <c r="A240" s="230" t="s">
        <v>345</v>
      </c>
      <c r="B240" s="210">
        <v>1315</v>
      </c>
    </row>
    <row r="241" ht="20.1" customHeight="1" spans="1:2">
      <c r="A241" s="230" t="s">
        <v>346</v>
      </c>
      <c r="B241" s="210">
        <v>26428</v>
      </c>
    </row>
    <row r="242" ht="20.1" customHeight="1" spans="1:2">
      <c r="A242" s="230" t="s">
        <v>347</v>
      </c>
      <c r="B242" s="210">
        <v>13221</v>
      </c>
    </row>
    <row r="243" ht="20.1" customHeight="1" spans="1:2">
      <c r="A243" s="230" t="s">
        <v>1282</v>
      </c>
      <c r="B243" s="210">
        <v>14</v>
      </c>
    </row>
    <row r="244" ht="20.1" customHeight="1" spans="1:2">
      <c r="A244" s="230" t="s">
        <v>348</v>
      </c>
      <c r="B244" s="210">
        <v>20677</v>
      </c>
    </row>
    <row r="245" ht="20.1" customHeight="1" spans="1:2">
      <c r="A245" s="230" t="s">
        <v>349</v>
      </c>
      <c r="B245" s="210">
        <v>8660</v>
      </c>
    </row>
    <row r="246" ht="20.1" customHeight="1" spans="1:2">
      <c r="A246" s="230" t="s">
        <v>351</v>
      </c>
      <c r="B246" s="210">
        <v>64</v>
      </c>
    </row>
    <row r="247" ht="20.1" customHeight="1" spans="1:2">
      <c r="A247" s="230" t="s">
        <v>352</v>
      </c>
      <c r="B247" s="210">
        <v>5062</v>
      </c>
    </row>
    <row r="248" ht="20.1" customHeight="1" spans="1:2">
      <c r="A248" s="230" t="s">
        <v>354</v>
      </c>
      <c r="B248" s="210">
        <v>2530</v>
      </c>
    </row>
    <row r="249" ht="20.1" customHeight="1" spans="1:2">
      <c r="A249" s="230" t="s">
        <v>355</v>
      </c>
      <c r="B249" s="210">
        <v>1004</v>
      </c>
    </row>
    <row r="250" ht="20.1" customHeight="1" spans="1:2">
      <c r="A250" s="230" t="s">
        <v>356</v>
      </c>
      <c r="B250" s="210">
        <v>5212</v>
      </c>
    </row>
    <row r="251" ht="20.1" customHeight="1" spans="1:2">
      <c r="A251" s="230" t="s">
        <v>357</v>
      </c>
      <c r="B251" s="210">
        <v>145</v>
      </c>
    </row>
    <row r="252" ht="20.1" customHeight="1" spans="1:2">
      <c r="A252" s="230" t="s">
        <v>358</v>
      </c>
      <c r="B252" s="210">
        <v>969</v>
      </c>
    </row>
    <row r="253" ht="20.1" customHeight="1" spans="1:2">
      <c r="A253" s="230" t="s">
        <v>359</v>
      </c>
      <c r="B253" s="210">
        <v>1769</v>
      </c>
    </row>
    <row r="254" ht="20.1" customHeight="1" spans="1:2">
      <c r="A254" s="230" t="s">
        <v>360</v>
      </c>
      <c r="B254" s="210">
        <v>1386</v>
      </c>
    </row>
    <row r="255" ht="20.1" customHeight="1" spans="1:2">
      <c r="A255" s="230" t="s">
        <v>361</v>
      </c>
      <c r="B255" s="210">
        <v>107</v>
      </c>
    </row>
    <row r="256" ht="20.1" customHeight="1" spans="1:2">
      <c r="A256" s="230" t="s">
        <v>362</v>
      </c>
      <c r="B256" s="210">
        <v>20</v>
      </c>
    </row>
    <row r="257" ht="20.1" customHeight="1" spans="1:2">
      <c r="A257" s="230" t="s">
        <v>363</v>
      </c>
      <c r="B257" s="210">
        <v>816</v>
      </c>
    </row>
    <row r="258" ht="20.1" customHeight="1" spans="1:2">
      <c r="A258" s="230" t="s">
        <v>364</v>
      </c>
      <c r="B258" s="210">
        <v>8659</v>
      </c>
    </row>
    <row r="259" ht="20.1" customHeight="1" spans="1:2">
      <c r="A259" s="230" t="s">
        <v>365</v>
      </c>
      <c r="B259" s="210">
        <v>1830</v>
      </c>
    </row>
    <row r="260" ht="20.1" customHeight="1" spans="1:2">
      <c r="A260" s="230" t="s">
        <v>366</v>
      </c>
      <c r="B260" s="210">
        <v>4926</v>
      </c>
    </row>
    <row r="261" ht="20.1" customHeight="1" spans="1:2">
      <c r="A261" s="230" t="s">
        <v>367</v>
      </c>
      <c r="B261" s="210">
        <v>704</v>
      </c>
    </row>
    <row r="262" ht="20.1" customHeight="1" spans="1:2">
      <c r="A262" s="230" t="s">
        <v>368</v>
      </c>
      <c r="B262" s="210">
        <v>15</v>
      </c>
    </row>
    <row r="263" ht="20.1" customHeight="1" spans="1:2">
      <c r="A263" s="230" t="s">
        <v>369</v>
      </c>
      <c r="B263" s="210">
        <v>1092</v>
      </c>
    </row>
    <row r="264" ht="20.1" customHeight="1" spans="1:2">
      <c r="A264" s="230" t="s">
        <v>370</v>
      </c>
      <c r="B264" s="210">
        <v>92</v>
      </c>
    </row>
    <row r="265" ht="20.1" customHeight="1" spans="1:2">
      <c r="A265" s="230" t="s">
        <v>371</v>
      </c>
      <c r="B265" s="210">
        <v>2369</v>
      </c>
    </row>
    <row r="266" ht="20.1" customHeight="1" spans="1:2">
      <c r="A266" s="230" t="s">
        <v>372</v>
      </c>
      <c r="B266" s="210">
        <v>278</v>
      </c>
    </row>
    <row r="267" ht="20.1" customHeight="1" spans="1:2">
      <c r="A267" s="230" t="s">
        <v>373</v>
      </c>
      <c r="B267" s="210">
        <v>1003</v>
      </c>
    </row>
    <row r="268" ht="20.1" customHeight="1" spans="1:2">
      <c r="A268" s="230" t="s">
        <v>374</v>
      </c>
      <c r="B268" s="210">
        <v>495</v>
      </c>
    </row>
    <row r="269" ht="20.1" customHeight="1" spans="1:2">
      <c r="A269" s="230" t="s">
        <v>376</v>
      </c>
      <c r="B269" s="210">
        <v>471</v>
      </c>
    </row>
    <row r="270" ht="20.1" customHeight="1" spans="1:2">
      <c r="A270" s="230" t="s">
        <v>377</v>
      </c>
      <c r="B270" s="210">
        <v>122</v>
      </c>
    </row>
    <row r="271" ht="20.1" customHeight="1" spans="1:2">
      <c r="A271" s="230" t="s">
        <v>378</v>
      </c>
      <c r="B271" s="210">
        <v>3059</v>
      </c>
    </row>
    <row r="272" ht="20.1" customHeight="1" spans="1:2">
      <c r="A272" s="230" t="s">
        <v>170</v>
      </c>
      <c r="B272" s="210">
        <v>245</v>
      </c>
    </row>
    <row r="273" ht="20.1" customHeight="1" spans="1:2">
      <c r="A273" s="230" t="s">
        <v>379</v>
      </c>
      <c r="B273" s="210">
        <v>842</v>
      </c>
    </row>
    <row r="274" ht="20.1" customHeight="1" spans="1:2">
      <c r="A274" s="230" t="s">
        <v>380</v>
      </c>
      <c r="B274" s="210">
        <v>112</v>
      </c>
    </row>
    <row r="275" ht="20.1" customHeight="1" spans="1:2">
      <c r="A275" s="230" t="s">
        <v>382</v>
      </c>
      <c r="B275" s="210">
        <v>477</v>
      </c>
    </row>
    <row r="276" ht="20.1" customHeight="1" spans="1:2">
      <c r="A276" s="230" t="s">
        <v>383</v>
      </c>
      <c r="B276" s="210">
        <v>1383</v>
      </c>
    </row>
    <row r="277" ht="20.1" customHeight="1" spans="1:2">
      <c r="A277" s="230" t="s">
        <v>384</v>
      </c>
      <c r="B277" s="210">
        <v>150</v>
      </c>
    </row>
    <row r="278" ht="20.1" customHeight="1" spans="1:2">
      <c r="A278" s="230" t="s">
        <v>170</v>
      </c>
      <c r="B278" s="210">
        <v>95</v>
      </c>
    </row>
    <row r="279" ht="20.1" customHeight="1" spans="1:2">
      <c r="A279" s="230" t="s">
        <v>385</v>
      </c>
      <c r="B279" s="210">
        <v>55</v>
      </c>
    </row>
    <row r="280" ht="20.1" customHeight="1" spans="1:2">
      <c r="A280" s="230" t="s">
        <v>386</v>
      </c>
      <c r="B280" s="210">
        <v>2847</v>
      </c>
    </row>
    <row r="281" ht="20.1" customHeight="1" spans="1:2">
      <c r="A281" s="230" t="s">
        <v>387</v>
      </c>
      <c r="B281" s="210">
        <v>1760</v>
      </c>
    </row>
    <row r="282" ht="20.1" customHeight="1" spans="1:2">
      <c r="A282" s="230" t="s">
        <v>388</v>
      </c>
      <c r="B282" s="210">
        <v>1087</v>
      </c>
    </row>
    <row r="283" ht="20.1" customHeight="1" spans="1:2">
      <c r="A283" s="230" t="s">
        <v>389</v>
      </c>
      <c r="B283" s="210">
        <v>1144</v>
      </c>
    </row>
    <row r="284" ht="20.1" customHeight="1" spans="1:2">
      <c r="A284" s="230" t="s">
        <v>390</v>
      </c>
      <c r="B284" s="210">
        <v>1088</v>
      </c>
    </row>
    <row r="285" ht="20.1" customHeight="1" spans="1:2">
      <c r="A285" s="230" t="s">
        <v>391</v>
      </c>
      <c r="B285" s="210">
        <v>56</v>
      </c>
    </row>
    <row r="286" ht="20.1" customHeight="1" spans="1:2">
      <c r="A286" s="230" t="s">
        <v>392</v>
      </c>
      <c r="B286" s="210">
        <v>417</v>
      </c>
    </row>
    <row r="287" ht="20.1" customHeight="1" spans="1:2">
      <c r="A287" s="230" t="s">
        <v>393</v>
      </c>
      <c r="B287" s="210">
        <v>235</v>
      </c>
    </row>
    <row r="288" ht="20.1" customHeight="1" spans="1:2">
      <c r="A288" s="230" t="s">
        <v>394</v>
      </c>
      <c r="B288" s="210">
        <v>182</v>
      </c>
    </row>
    <row r="289" ht="20.1" customHeight="1" spans="1:2">
      <c r="A289" s="230" t="s">
        <v>395</v>
      </c>
      <c r="B289" s="210">
        <v>255</v>
      </c>
    </row>
    <row r="290" ht="20.1" customHeight="1" spans="1:2">
      <c r="A290" s="230" t="s">
        <v>396</v>
      </c>
      <c r="B290" s="210">
        <v>100</v>
      </c>
    </row>
    <row r="291" ht="20.1" customHeight="1" spans="1:2">
      <c r="A291" s="230" t="s">
        <v>1283</v>
      </c>
      <c r="B291" s="210">
        <v>155</v>
      </c>
    </row>
    <row r="292" ht="20.1" customHeight="1" spans="1:2">
      <c r="A292" s="230" t="s">
        <v>397</v>
      </c>
      <c r="B292" s="210">
        <v>1831</v>
      </c>
    </row>
    <row r="293" ht="20.1" customHeight="1" spans="1:2">
      <c r="A293" s="230" t="s">
        <v>170</v>
      </c>
      <c r="B293" s="210">
        <v>205</v>
      </c>
    </row>
    <row r="294" ht="20.1" customHeight="1" spans="1:2">
      <c r="A294" s="230" t="s">
        <v>171</v>
      </c>
      <c r="B294" s="210">
        <v>15</v>
      </c>
    </row>
    <row r="295" ht="20.1" customHeight="1" spans="1:2">
      <c r="A295" s="230" t="s">
        <v>398</v>
      </c>
      <c r="B295" s="210">
        <v>648</v>
      </c>
    </row>
    <row r="296" ht="20.1" customHeight="1" spans="1:2">
      <c r="A296" s="230" t="s">
        <v>177</v>
      </c>
      <c r="B296" s="210">
        <v>695</v>
      </c>
    </row>
    <row r="297" ht="20.1" customHeight="1" spans="1:2">
      <c r="A297" s="230" t="s">
        <v>399</v>
      </c>
      <c r="B297" s="210">
        <v>268</v>
      </c>
    </row>
    <row r="298" ht="20.1" customHeight="1" spans="1:2">
      <c r="A298" s="230" t="s">
        <v>400</v>
      </c>
      <c r="B298" s="210">
        <v>738</v>
      </c>
    </row>
    <row r="299" ht="20.1" customHeight="1" spans="1:2">
      <c r="A299" s="230" t="s">
        <v>401</v>
      </c>
      <c r="B299" s="210">
        <v>738</v>
      </c>
    </row>
    <row r="300" ht="20.1" customHeight="1" spans="1:2">
      <c r="A300" s="230" t="s">
        <v>98</v>
      </c>
      <c r="B300" s="210">
        <v>87406</v>
      </c>
    </row>
    <row r="301" ht="20.1" customHeight="1" spans="1:2">
      <c r="A301" s="230" t="s">
        <v>402</v>
      </c>
      <c r="B301" s="210">
        <v>2453</v>
      </c>
    </row>
    <row r="302" ht="20.1" customHeight="1" spans="1:2">
      <c r="A302" s="230" t="s">
        <v>170</v>
      </c>
      <c r="B302" s="210">
        <v>664</v>
      </c>
    </row>
    <row r="303" ht="20.1" customHeight="1" spans="1:2">
      <c r="A303" s="230" t="s">
        <v>171</v>
      </c>
      <c r="B303" s="210">
        <v>1366</v>
      </c>
    </row>
    <row r="304" ht="20.1" customHeight="1" spans="1:2">
      <c r="A304" s="230" t="s">
        <v>403</v>
      </c>
      <c r="B304" s="210">
        <v>423</v>
      </c>
    </row>
    <row r="305" ht="20.1" customHeight="1" spans="1:2">
      <c r="A305" s="230" t="s">
        <v>404</v>
      </c>
      <c r="B305" s="210">
        <v>1908</v>
      </c>
    </row>
    <row r="306" ht="20.1" customHeight="1" spans="1:2">
      <c r="A306" s="230" t="s">
        <v>405</v>
      </c>
      <c r="B306" s="210">
        <v>790</v>
      </c>
    </row>
    <row r="307" ht="20.1" customHeight="1" spans="1:2">
      <c r="A307" s="230" t="s">
        <v>406</v>
      </c>
      <c r="B307" s="210">
        <v>426</v>
      </c>
    </row>
    <row r="308" ht="20.1" customHeight="1" spans="1:2">
      <c r="A308" s="230" t="s">
        <v>1284</v>
      </c>
      <c r="B308" s="210">
        <v>692</v>
      </c>
    </row>
    <row r="309" ht="20.1" customHeight="1" spans="1:2">
      <c r="A309" s="230" t="s">
        <v>407</v>
      </c>
      <c r="B309" s="210">
        <v>11016</v>
      </c>
    </row>
    <row r="310" ht="20.1" customHeight="1" spans="1:2">
      <c r="A310" s="230" t="s">
        <v>408</v>
      </c>
      <c r="B310" s="210">
        <v>3698</v>
      </c>
    </row>
    <row r="311" ht="20.1" customHeight="1" spans="1:2">
      <c r="A311" s="230" t="s">
        <v>409</v>
      </c>
      <c r="B311" s="210">
        <v>4656</v>
      </c>
    </row>
    <row r="312" ht="20.1" customHeight="1" spans="1:2">
      <c r="A312" s="230" t="s">
        <v>410</v>
      </c>
      <c r="B312" s="210">
        <v>2662</v>
      </c>
    </row>
    <row r="313" ht="20.1" customHeight="1" spans="1:2">
      <c r="A313" s="230" t="s">
        <v>411</v>
      </c>
      <c r="B313" s="210">
        <v>31251</v>
      </c>
    </row>
    <row r="314" ht="20.1" customHeight="1" spans="1:2">
      <c r="A314" s="230" t="s">
        <v>412</v>
      </c>
      <c r="B314" s="210">
        <v>2544</v>
      </c>
    </row>
    <row r="315" ht="20.1" customHeight="1" spans="1:2">
      <c r="A315" s="230" t="s">
        <v>413</v>
      </c>
      <c r="B315" s="210">
        <v>915</v>
      </c>
    </row>
    <row r="316" ht="20.1" customHeight="1" spans="1:2">
      <c r="A316" s="230" t="s">
        <v>414</v>
      </c>
      <c r="B316" s="210">
        <v>2313</v>
      </c>
    </row>
    <row r="317" ht="20.1" customHeight="1" spans="1:2">
      <c r="A317" s="230" t="s">
        <v>415</v>
      </c>
      <c r="B317" s="210">
        <v>13452</v>
      </c>
    </row>
    <row r="318" ht="20.1" customHeight="1" spans="1:2">
      <c r="A318" s="230" t="s">
        <v>416</v>
      </c>
      <c r="B318" s="210">
        <v>2138</v>
      </c>
    </row>
    <row r="319" ht="20.1" customHeight="1" spans="1:2">
      <c r="A319" s="230" t="s">
        <v>417</v>
      </c>
      <c r="B319" s="210">
        <v>8838</v>
      </c>
    </row>
    <row r="320" ht="20.1" customHeight="1" spans="1:2">
      <c r="A320" s="230" t="s">
        <v>418</v>
      </c>
      <c r="B320" s="210">
        <v>1051</v>
      </c>
    </row>
    <row r="321" ht="20.1" customHeight="1" spans="1:2">
      <c r="A321" s="230" t="s">
        <v>419</v>
      </c>
      <c r="B321" s="210">
        <v>40</v>
      </c>
    </row>
    <row r="322" ht="20.1" customHeight="1" spans="1:2">
      <c r="A322" s="230" t="s">
        <v>420</v>
      </c>
      <c r="B322" s="210">
        <v>40</v>
      </c>
    </row>
    <row r="323" ht="20.1" customHeight="1" spans="1:2">
      <c r="A323" s="230" t="s">
        <v>421</v>
      </c>
      <c r="B323" s="210">
        <v>4084</v>
      </c>
    </row>
    <row r="324" ht="20.1" customHeight="1" spans="1:2">
      <c r="A324" s="230" t="s">
        <v>422</v>
      </c>
      <c r="B324" s="210">
        <v>78</v>
      </c>
    </row>
    <row r="325" ht="20.1" customHeight="1" spans="1:2">
      <c r="A325" s="230" t="s">
        <v>423</v>
      </c>
      <c r="B325" s="210">
        <v>4006</v>
      </c>
    </row>
    <row r="326" ht="20.1" customHeight="1" spans="1:2">
      <c r="A326" s="230" t="s">
        <v>425</v>
      </c>
      <c r="B326" s="210">
        <v>20690</v>
      </c>
    </row>
    <row r="327" ht="20.1" customHeight="1" spans="1:2">
      <c r="A327" s="230" t="s">
        <v>426</v>
      </c>
      <c r="B327" s="210">
        <v>6972</v>
      </c>
    </row>
    <row r="328" ht="20.1" customHeight="1" spans="1:2">
      <c r="A328" s="230" t="s">
        <v>427</v>
      </c>
      <c r="B328" s="210">
        <v>13718</v>
      </c>
    </row>
    <row r="329" ht="20.1" customHeight="1" spans="1:2">
      <c r="A329" s="230" t="s">
        <v>428</v>
      </c>
      <c r="B329" s="210">
        <v>6963</v>
      </c>
    </row>
    <row r="330" ht="20.1" customHeight="1" spans="1:2">
      <c r="A330" s="230" t="s">
        <v>429</v>
      </c>
      <c r="B330" s="210">
        <v>6963</v>
      </c>
    </row>
    <row r="331" ht="20.1" customHeight="1" spans="1:2">
      <c r="A331" s="230" t="s">
        <v>430</v>
      </c>
      <c r="B331" s="210">
        <v>5539</v>
      </c>
    </row>
    <row r="332" ht="20.1" customHeight="1" spans="1:2">
      <c r="A332" s="230" t="s">
        <v>431</v>
      </c>
      <c r="B332" s="210">
        <v>5500</v>
      </c>
    </row>
    <row r="333" ht="20.1" customHeight="1" spans="1:2">
      <c r="A333" s="230" t="s">
        <v>432</v>
      </c>
      <c r="B333" s="210">
        <v>39</v>
      </c>
    </row>
    <row r="334" ht="20.1" customHeight="1" spans="1:2">
      <c r="A334" s="230" t="s">
        <v>433</v>
      </c>
      <c r="B334" s="210">
        <v>252</v>
      </c>
    </row>
    <row r="335" ht="20.1" customHeight="1" spans="1:2">
      <c r="A335" s="230" t="s">
        <v>434</v>
      </c>
      <c r="B335" s="210">
        <v>252</v>
      </c>
    </row>
    <row r="336" ht="20.1" customHeight="1" spans="1:2">
      <c r="A336" s="230" t="s">
        <v>435</v>
      </c>
      <c r="B336" s="210">
        <v>1865</v>
      </c>
    </row>
    <row r="337" ht="20.1" customHeight="1" spans="1:2">
      <c r="A337" s="230" t="s">
        <v>170</v>
      </c>
      <c r="B337" s="210">
        <v>591</v>
      </c>
    </row>
    <row r="338" ht="20.1" customHeight="1" spans="1:2">
      <c r="A338" s="230" t="s">
        <v>171</v>
      </c>
      <c r="B338" s="210">
        <v>488</v>
      </c>
    </row>
    <row r="339" ht="20.1" customHeight="1" spans="1:2">
      <c r="A339" s="230" t="s">
        <v>200</v>
      </c>
      <c r="B339" s="210">
        <v>13</v>
      </c>
    </row>
    <row r="340" ht="20.1" customHeight="1" spans="1:2">
      <c r="A340" s="230" t="s">
        <v>436</v>
      </c>
      <c r="B340" s="210">
        <v>231</v>
      </c>
    </row>
    <row r="341" ht="20.1" customHeight="1" spans="1:2">
      <c r="A341" s="230" t="s">
        <v>177</v>
      </c>
      <c r="B341" s="210">
        <v>42</v>
      </c>
    </row>
    <row r="342" ht="20.1" customHeight="1" spans="1:2">
      <c r="A342" s="230" t="s">
        <v>437</v>
      </c>
      <c r="B342" s="210">
        <v>500</v>
      </c>
    </row>
    <row r="343" ht="20.1" customHeight="1" spans="1:2">
      <c r="A343" s="230" t="s">
        <v>438</v>
      </c>
      <c r="B343" s="210">
        <v>72</v>
      </c>
    </row>
    <row r="344" ht="20.1" customHeight="1" spans="1:2">
      <c r="A344" s="230" t="s">
        <v>439</v>
      </c>
      <c r="B344" s="210">
        <v>72</v>
      </c>
    </row>
    <row r="345" ht="20.1" customHeight="1" spans="1:2">
      <c r="A345" s="230" t="s">
        <v>440</v>
      </c>
      <c r="B345" s="210">
        <v>1273</v>
      </c>
    </row>
    <row r="346" ht="20.1" customHeight="1" spans="1:2">
      <c r="A346" s="230" t="s">
        <v>441</v>
      </c>
      <c r="B346" s="210">
        <v>1273</v>
      </c>
    </row>
    <row r="347" ht="20.1" customHeight="1" spans="1:2">
      <c r="A347" s="230" t="s">
        <v>99</v>
      </c>
      <c r="B347" s="210">
        <v>12627</v>
      </c>
    </row>
    <row r="348" ht="20.1" customHeight="1" spans="1:2">
      <c r="A348" s="230" t="s">
        <v>442</v>
      </c>
      <c r="B348" s="210">
        <v>870</v>
      </c>
    </row>
    <row r="349" ht="20.1" customHeight="1" spans="1:2">
      <c r="A349" s="230" t="s">
        <v>170</v>
      </c>
      <c r="B349" s="210">
        <v>420</v>
      </c>
    </row>
    <row r="350" ht="20.1" customHeight="1" spans="1:2">
      <c r="A350" s="230" t="s">
        <v>171</v>
      </c>
      <c r="B350" s="210">
        <v>313</v>
      </c>
    </row>
    <row r="351" ht="20.1" customHeight="1" spans="1:2">
      <c r="A351" s="230" t="s">
        <v>443</v>
      </c>
      <c r="B351" s="210">
        <v>134</v>
      </c>
    </row>
    <row r="352" ht="20.1" customHeight="1" spans="1:2">
      <c r="A352" s="230" t="s">
        <v>445</v>
      </c>
      <c r="B352" s="210">
        <v>3</v>
      </c>
    </row>
    <row r="353" ht="20.1" customHeight="1" spans="1:2">
      <c r="A353" s="230" t="s">
        <v>448</v>
      </c>
      <c r="B353" s="210">
        <v>8941</v>
      </c>
    </row>
    <row r="354" ht="20.1" customHeight="1" spans="1:2">
      <c r="A354" s="230" t="s">
        <v>449</v>
      </c>
      <c r="B354" s="210">
        <v>845</v>
      </c>
    </row>
    <row r="355" ht="20.1" customHeight="1" spans="1:2">
      <c r="A355" s="230" t="s">
        <v>450</v>
      </c>
      <c r="B355" s="210">
        <v>1408</v>
      </c>
    </row>
    <row r="356" ht="20.1" customHeight="1" spans="1:2">
      <c r="A356" s="230" t="s">
        <v>451</v>
      </c>
      <c r="B356" s="210">
        <v>5</v>
      </c>
    </row>
    <row r="357" ht="20.1" customHeight="1" spans="1:2">
      <c r="A357" s="230" t="s">
        <v>1285</v>
      </c>
      <c r="B357" s="210">
        <v>756</v>
      </c>
    </row>
    <row r="358" ht="20.1" customHeight="1" spans="1:2">
      <c r="A358" s="230" t="s">
        <v>452</v>
      </c>
      <c r="B358" s="210">
        <v>5927</v>
      </c>
    </row>
    <row r="359" ht="20.1" customHeight="1" spans="1:2">
      <c r="A359" s="230" t="s">
        <v>453</v>
      </c>
      <c r="B359" s="210">
        <v>59</v>
      </c>
    </row>
    <row r="360" ht="20.1" customHeight="1" spans="1:2">
      <c r="A360" s="230" t="s">
        <v>454</v>
      </c>
      <c r="B360" s="210">
        <v>59</v>
      </c>
    </row>
    <row r="361" ht="20.1" customHeight="1" spans="1:2">
      <c r="A361" s="230" t="s">
        <v>455</v>
      </c>
      <c r="B361" s="210">
        <v>159</v>
      </c>
    </row>
    <row r="362" ht="20.1" customHeight="1" spans="1:2">
      <c r="A362" s="230" t="s">
        <v>1286</v>
      </c>
      <c r="B362" s="210">
        <v>73</v>
      </c>
    </row>
    <row r="363" ht="20.1" customHeight="1" spans="1:2">
      <c r="A363" s="230" t="s">
        <v>456</v>
      </c>
      <c r="B363" s="210">
        <v>86</v>
      </c>
    </row>
    <row r="364" ht="20.1" customHeight="1" spans="1:2">
      <c r="A364" s="230" t="s">
        <v>457</v>
      </c>
      <c r="B364" s="210">
        <v>1015</v>
      </c>
    </row>
    <row r="365" ht="20.1" customHeight="1" spans="1:2">
      <c r="A365" s="230" t="s">
        <v>458</v>
      </c>
      <c r="B365" s="210">
        <v>991</v>
      </c>
    </row>
    <row r="366" ht="20.1" customHeight="1" spans="1:2">
      <c r="A366" s="230" t="s">
        <v>1287</v>
      </c>
      <c r="B366" s="210">
        <v>24</v>
      </c>
    </row>
    <row r="367" ht="20.1" customHeight="1" spans="1:2">
      <c r="A367" s="230" t="s">
        <v>459</v>
      </c>
      <c r="B367" s="210">
        <v>1485</v>
      </c>
    </row>
    <row r="368" ht="20.1" customHeight="1" spans="1:2">
      <c r="A368" s="230" t="s">
        <v>460</v>
      </c>
      <c r="B368" s="210">
        <v>678</v>
      </c>
    </row>
    <row r="369" ht="20.1" customHeight="1" spans="1:2">
      <c r="A369" s="230" t="s">
        <v>461</v>
      </c>
      <c r="B369" s="210">
        <v>807</v>
      </c>
    </row>
    <row r="370" ht="20.1" customHeight="1" spans="1:2">
      <c r="A370" s="230" t="s">
        <v>462</v>
      </c>
      <c r="B370" s="210">
        <v>98</v>
      </c>
    </row>
    <row r="371" ht="20.1" customHeight="1" spans="1:2">
      <c r="A371" s="230" t="s">
        <v>463</v>
      </c>
      <c r="B371" s="210">
        <v>98</v>
      </c>
    </row>
    <row r="372" ht="20.1" customHeight="1" spans="1:2">
      <c r="A372" s="230" t="s">
        <v>100</v>
      </c>
      <c r="B372" s="210">
        <v>73306</v>
      </c>
    </row>
    <row r="373" ht="20.1" customHeight="1" spans="1:2">
      <c r="A373" s="230" t="s">
        <v>464</v>
      </c>
      <c r="B373" s="210">
        <v>26430</v>
      </c>
    </row>
    <row r="374" ht="20.1" customHeight="1" spans="1:2">
      <c r="A374" s="230" t="s">
        <v>170</v>
      </c>
      <c r="B374" s="210">
        <v>2612</v>
      </c>
    </row>
    <row r="375" ht="20.1" customHeight="1" spans="1:2">
      <c r="A375" s="230" t="s">
        <v>171</v>
      </c>
      <c r="B375" s="210">
        <v>6771</v>
      </c>
    </row>
    <row r="376" ht="20.1" customHeight="1" spans="1:2">
      <c r="A376" s="230" t="s">
        <v>465</v>
      </c>
      <c r="B376" s="210">
        <v>9323</v>
      </c>
    </row>
    <row r="377" ht="20.1" customHeight="1" spans="1:2">
      <c r="A377" s="230" t="s">
        <v>466</v>
      </c>
      <c r="B377" s="210">
        <v>26</v>
      </c>
    </row>
    <row r="378" ht="20.1" customHeight="1" spans="1:2">
      <c r="A378" s="230" t="s">
        <v>467</v>
      </c>
      <c r="B378" s="210">
        <v>7698</v>
      </c>
    </row>
    <row r="379" ht="20.1" customHeight="1" spans="1:2">
      <c r="A379" s="230" t="s">
        <v>470</v>
      </c>
      <c r="B379" s="210">
        <v>320</v>
      </c>
    </row>
    <row r="380" ht="20.1" customHeight="1" spans="1:2">
      <c r="A380" s="230" t="s">
        <v>471</v>
      </c>
      <c r="B380" s="210">
        <v>320</v>
      </c>
    </row>
    <row r="381" ht="20.1" customHeight="1" spans="1:2">
      <c r="A381" s="230" t="s">
        <v>472</v>
      </c>
      <c r="B381" s="210">
        <v>37950</v>
      </c>
    </row>
    <row r="382" ht="20.1" customHeight="1" spans="1:2">
      <c r="A382" s="230" t="s">
        <v>473</v>
      </c>
      <c r="B382" s="210">
        <v>37950</v>
      </c>
    </row>
    <row r="383" ht="20.1" customHeight="1" spans="1:2">
      <c r="A383" s="230" t="s">
        <v>474</v>
      </c>
      <c r="B383" s="210">
        <v>1650</v>
      </c>
    </row>
    <row r="384" ht="20.1" customHeight="1" spans="1:2">
      <c r="A384" s="230" t="s">
        <v>475</v>
      </c>
      <c r="B384" s="210">
        <v>1650</v>
      </c>
    </row>
    <row r="385" ht="20.1" customHeight="1" spans="1:2">
      <c r="A385" s="230" t="s">
        <v>476</v>
      </c>
      <c r="B385" s="210">
        <v>6956</v>
      </c>
    </row>
    <row r="386" ht="20.1" customHeight="1" spans="1:2">
      <c r="A386" s="230" t="s">
        <v>477</v>
      </c>
      <c r="B386" s="210">
        <v>6956</v>
      </c>
    </row>
    <row r="387" ht="20.1" customHeight="1" spans="1:2">
      <c r="A387" s="230" t="s">
        <v>101</v>
      </c>
      <c r="B387" s="210">
        <v>45242</v>
      </c>
    </row>
    <row r="388" ht="20.1" customHeight="1" spans="1:2">
      <c r="A388" s="230" t="s">
        <v>478</v>
      </c>
      <c r="B388" s="210">
        <v>19823</v>
      </c>
    </row>
    <row r="389" ht="20.1" customHeight="1" spans="1:2">
      <c r="A389" s="230" t="s">
        <v>170</v>
      </c>
      <c r="B389" s="210">
        <v>1522</v>
      </c>
    </row>
    <row r="390" ht="20.1" customHeight="1" spans="1:2">
      <c r="A390" s="230" t="s">
        <v>171</v>
      </c>
      <c r="B390" s="210">
        <v>614</v>
      </c>
    </row>
    <row r="391" ht="20.1" customHeight="1" spans="1:2">
      <c r="A391" s="230" t="s">
        <v>177</v>
      </c>
      <c r="B391" s="210">
        <v>3486</v>
      </c>
    </row>
    <row r="392" ht="20.1" customHeight="1" spans="1:2">
      <c r="A392" s="230" t="s">
        <v>479</v>
      </c>
      <c r="B392" s="210">
        <v>607</v>
      </c>
    </row>
    <row r="393" ht="20.1" customHeight="1" spans="1:2">
      <c r="A393" s="230" t="s">
        <v>480</v>
      </c>
      <c r="B393" s="210">
        <v>742</v>
      </c>
    </row>
    <row r="394" ht="20.1" customHeight="1" spans="1:2">
      <c r="A394" s="230" t="s">
        <v>481</v>
      </c>
      <c r="B394" s="210">
        <v>200</v>
      </c>
    </row>
    <row r="395" ht="20.1" customHeight="1" spans="1:2">
      <c r="A395" s="230" t="s">
        <v>482</v>
      </c>
      <c r="B395" s="210">
        <v>110</v>
      </c>
    </row>
    <row r="396" ht="20.1" customHeight="1" spans="1:2">
      <c r="A396" s="230" t="s">
        <v>483</v>
      </c>
      <c r="B396" s="210">
        <v>9</v>
      </c>
    </row>
    <row r="397" ht="20.1" customHeight="1" spans="1:2">
      <c r="A397" s="230" t="s">
        <v>484</v>
      </c>
      <c r="B397" s="210">
        <v>289</v>
      </c>
    </row>
    <row r="398" ht="20.1" customHeight="1" spans="1:2">
      <c r="A398" s="230" t="s">
        <v>486</v>
      </c>
      <c r="B398" s="210">
        <v>6077</v>
      </c>
    </row>
    <row r="399" ht="20.1" customHeight="1" spans="1:2">
      <c r="A399" s="230" t="s">
        <v>487</v>
      </c>
      <c r="B399" s="210">
        <v>131</v>
      </c>
    </row>
    <row r="400" ht="20.1" customHeight="1" spans="1:2">
      <c r="A400" s="230" t="s">
        <v>488</v>
      </c>
      <c r="B400" s="210">
        <v>25</v>
      </c>
    </row>
    <row r="401" ht="20.1" customHeight="1" spans="1:2">
      <c r="A401" s="230" t="s">
        <v>489</v>
      </c>
      <c r="B401" s="210">
        <v>533</v>
      </c>
    </row>
    <row r="402" ht="20.1" customHeight="1" spans="1:2">
      <c r="A402" s="230" t="s">
        <v>1288</v>
      </c>
      <c r="B402" s="210">
        <v>85</v>
      </c>
    </row>
    <row r="403" ht="20.1" customHeight="1" spans="1:2">
      <c r="A403" s="230" t="s">
        <v>491</v>
      </c>
      <c r="B403" s="210">
        <v>5309</v>
      </c>
    </row>
    <row r="404" ht="20.1" customHeight="1" spans="1:2">
      <c r="A404" s="230" t="s">
        <v>492</v>
      </c>
      <c r="B404" s="210">
        <v>84</v>
      </c>
    </row>
    <row r="405" ht="20.1" customHeight="1" spans="1:2">
      <c r="A405" s="230" t="s">
        <v>493</v>
      </c>
      <c r="B405" s="210">
        <v>9395</v>
      </c>
    </row>
    <row r="406" ht="20.1" customHeight="1" spans="1:2">
      <c r="A406" s="230" t="s">
        <v>170</v>
      </c>
      <c r="B406" s="210">
        <v>505</v>
      </c>
    </row>
    <row r="407" ht="20.1" customHeight="1" spans="1:2">
      <c r="A407" s="230" t="s">
        <v>171</v>
      </c>
      <c r="B407" s="210">
        <v>70</v>
      </c>
    </row>
    <row r="408" ht="20.1" customHeight="1" spans="1:2">
      <c r="A408" s="230" t="s">
        <v>494</v>
      </c>
      <c r="B408" s="210">
        <v>2224</v>
      </c>
    </row>
    <row r="409" ht="20.1" customHeight="1" spans="1:2">
      <c r="A409" s="230" t="s">
        <v>495</v>
      </c>
      <c r="B409" s="210">
        <v>4415</v>
      </c>
    </row>
    <row r="410" ht="20.1" customHeight="1" spans="1:2">
      <c r="A410" s="230" t="s">
        <v>496</v>
      </c>
      <c r="B410" s="210">
        <v>569</v>
      </c>
    </row>
    <row r="411" ht="20.1" customHeight="1" spans="1:2">
      <c r="A411" s="230" t="s">
        <v>497</v>
      </c>
      <c r="B411" s="210">
        <v>566</v>
      </c>
    </row>
    <row r="412" ht="20.1" customHeight="1" spans="1:2">
      <c r="A412" s="230" t="s">
        <v>498</v>
      </c>
      <c r="B412" s="210">
        <v>20</v>
      </c>
    </row>
    <row r="413" ht="20.1" customHeight="1" spans="1:2">
      <c r="A413" s="230" t="s">
        <v>499</v>
      </c>
      <c r="B413" s="210">
        <v>105</v>
      </c>
    </row>
    <row r="414" ht="20.1" customHeight="1" spans="1:2">
      <c r="A414" s="230" t="s">
        <v>500</v>
      </c>
      <c r="B414" s="210">
        <v>721</v>
      </c>
    </row>
    <row r="415" ht="20.1" customHeight="1" spans="1:2">
      <c r="A415" s="230" t="s">
        <v>501</v>
      </c>
      <c r="B415" s="210">
        <v>200</v>
      </c>
    </row>
    <row r="416" ht="20.1" customHeight="1" spans="1:2">
      <c r="A416" s="230" t="s">
        <v>502</v>
      </c>
      <c r="B416" s="210">
        <v>8618</v>
      </c>
    </row>
    <row r="417" ht="20.1" customHeight="1" spans="1:2">
      <c r="A417" s="230" t="s">
        <v>170</v>
      </c>
      <c r="B417" s="210">
        <v>1146</v>
      </c>
    </row>
    <row r="418" ht="20.1" customHeight="1" spans="1:2">
      <c r="A418" s="230" t="s">
        <v>171</v>
      </c>
      <c r="B418" s="210">
        <v>133</v>
      </c>
    </row>
    <row r="419" ht="20.1" customHeight="1" spans="1:2">
      <c r="A419" s="230" t="s">
        <v>503</v>
      </c>
      <c r="B419" s="210">
        <v>1660</v>
      </c>
    </row>
    <row r="420" ht="20.1" customHeight="1" spans="1:2">
      <c r="A420" s="230" t="s">
        <v>504</v>
      </c>
      <c r="B420" s="210">
        <v>150</v>
      </c>
    </row>
    <row r="421" ht="20.1" customHeight="1" spans="1:2">
      <c r="A421" s="230" t="s">
        <v>505</v>
      </c>
      <c r="B421" s="210">
        <v>1741</v>
      </c>
    </row>
    <row r="422" ht="20.1" customHeight="1" spans="1:2">
      <c r="A422" s="230" t="s">
        <v>506</v>
      </c>
      <c r="B422" s="210">
        <v>10</v>
      </c>
    </row>
    <row r="423" ht="20.1" customHeight="1" spans="1:2">
      <c r="A423" s="230" t="s">
        <v>1289</v>
      </c>
      <c r="B423" s="210">
        <v>35</v>
      </c>
    </row>
    <row r="424" ht="20.1" customHeight="1" spans="1:2">
      <c r="A424" s="230" t="s">
        <v>508</v>
      </c>
      <c r="B424" s="210">
        <v>1621</v>
      </c>
    </row>
    <row r="425" ht="20.1" customHeight="1" spans="1:2">
      <c r="A425" s="230" t="s">
        <v>509</v>
      </c>
      <c r="B425" s="210">
        <v>726</v>
      </c>
    </row>
    <row r="426" ht="20.1" customHeight="1" spans="1:2">
      <c r="A426" s="230" t="s">
        <v>510</v>
      </c>
      <c r="B426" s="210">
        <v>40</v>
      </c>
    </row>
    <row r="427" ht="20.1" customHeight="1" spans="1:2">
      <c r="A427" s="230" t="s">
        <v>511</v>
      </c>
      <c r="B427" s="210">
        <v>218</v>
      </c>
    </row>
    <row r="428" ht="20.1" customHeight="1" spans="1:2">
      <c r="A428" s="230" t="s">
        <v>512</v>
      </c>
      <c r="B428" s="210">
        <v>99</v>
      </c>
    </row>
    <row r="429" ht="20.1" customHeight="1" spans="1:2">
      <c r="A429" s="230" t="s">
        <v>513</v>
      </c>
      <c r="B429" s="210">
        <v>8</v>
      </c>
    </row>
    <row r="430" ht="20.1" customHeight="1" spans="1:2">
      <c r="A430" s="230" t="s">
        <v>514</v>
      </c>
      <c r="B430" s="210">
        <v>12</v>
      </c>
    </row>
    <row r="431" ht="20.1" customHeight="1" spans="1:2">
      <c r="A431" s="230" t="s">
        <v>518</v>
      </c>
      <c r="B431" s="210">
        <v>1000</v>
      </c>
    </row>
    <row r="432" ht="20.1" customHeight="1" spans="1:2">
      <c r="A432" s="230" t="s">
        <v>519</v>
      </c>
      <c r="B432" s="210">
        <v>19</v>
      </c>
    </row>
    <row r="433" ht="20.1" customHeight="1" spans="1:2">
      <c r="A433" s="230" t="s">
        <v>520</v>
      </c>
      <c r="B433" s="210">
        <v>2878</v>
      </c>
    </row>
    <row r="434" ht="20.1" customHeight="1" spans="1:2">
      <c r="A434" s="230" t="s">
        <v>1290</v>
      </c>
      <c r="B434" s="210">
        <v>392</v>
      </c>
    </row>
    <row r="435" ht="20.1" customHeight="1" spans="1:2">
      <c r="A435" s="230" t="s">
        <v>521</v>
      </c>
      <c r="B435" s="210">
        <v>2179</v>
      </c>
    </row>
    <row r="436" ht="20.1" customHeight="1" spans="1:2">
      <c r="A436" s="230" t="s">
        <v>522</v>
      </c>
      <c r="B436" s="210">
        <v>31</v>
      </c>
    </row>
    <row r="437" ht="20.1" customHeight="1" spans="1:2">
      <c r="A437" s="230" t="s">
        <v>523</v>
      </c>
      <c r="B437" s="210">
        <v>32</v>
      </c>
    </row>
    <row r="438" ht="20.1" customHeight="1" spans="1:2">
      <c r="A438" s="230" t="s">
        <v>177</v>
      </c>
      <c r="B438" s="210">
        <v>148</v>
      </c>
    </row>
    <row r="439" ht="20.1" customHeight="1" spans="1:2">
      <c r="A439" s="230" t="s">
        <v>524</v>
      </c>
      <c r="B439" s="210">
        <v>96</v>
      </c>
    </row>
    <row r="440" ht="20.1" customHeight="1" spans="1:2">
      <c r="A440" s="230" t="s">
        <v>525</v>
      </c>
      <c r="B440" s="210">
        <v>3541</v>
      </c>
    </row>
    <row r="441" ht="20.1" customHeight="1" spans="1:2">
      <c r="A441" s="230" t="s">
        <v>526</v>
      </c>
      <c r="B441" s="210">
        <v>3141</v>
      </c>
    </row>
    <row r="442" ht="20.1" customHeight="1" spans="1:2">
      <c r="A442" s="230" t="s">
        <v>527</v>
      </c>
      <c r="B442" s="210">
        <v>400</v>
      </c>
    </row>
    <row r="443" ht="20.1" customHeight="1" spans="1:2">
      <c r="A443" s="230" t="s">
        <v>528</v>
      </c>
      <c r="B443" s="210">
        <v>987</v>
      </c>
    </row>
    <row r="444" ht="20.1" customHeight="1" spans="1:2">
      <c r="A444" s="230" t="s">
        <v>529</v>
      </c>
      <c r="B444" s="210">
        <v>342</v>
      </c>
    </row>
    <row r="445" ht="20.1" customHeight="1" spans="1:2">
      <c r="A445" s="230" t="s">
        <v>530</v>
      </c>
      <c r="B445" s="210">
        <v>645</v>
      </c>
    </row>
    <row r="446" ht="20.1" customHeight="1" spans="1:2">
      <c r="A446" s="230" t="s">
        <v>102</v>
      </c>
      <c r="B446" s="210">
        <v>33099</v>
      </c>
    </row>
    <row r="447" ht="20.1" customHeight="1" spans="1:2">
      <c r="A447" s="230" t="s">
        <v>531</v>
      </c>
      <c r="B447" s="210">
        <v>17603</v>
      </c>
    </row>
    <row r="448" ht="20.1" customHeight="1" spans="1:2">
      <c r="A448" s="230" t="s">
        <v>170</v>
      </c>
      <c r="B448" s="210">
        <v>928</v>
      </c>
    </row>
    <row r="449" ht="20.1" customHeight="1" spans="1:2">
      <c r="A449" s="230" t="s">
        <v>533</v>
      </c>
      <c r="B449" s="210">
        <v>10476</v>
      </c>
    </row>
    <row r="450" ht="20.1" customHeight="1" spans="1:2">
      <c r="A450" s="230" t="s">
        <v>1291</v>
      </c>
      <c r="B450" s="210">
        <v>130</v>
      </c>
    </row>
    <row r="451" ht="20.1" customHeight="1" spans="1:2">
      <c r="A451" s="230" t="s">
        <v>534</v>
      </c>
      <c r="B451" s="210">
        <v>50</v>
      </c>
    </row>
    <row r="452" ht="20.1" customHeight="1" spans="1:2">
      <c r="A452" s="230" t="s">
        <v>535</v>
      </c>
      <c r="B452" s="210">
        <v>5297</v>
      </c>
    </row>
    <row r="453" ht="20.1" customHeight="1" spans="1:2">
      <c r="A453" s="230" t="s">
        <v>536</v>
      </c>
      <c r="B453" s="210">
        <v>641</v>
      </c>
    </row>
    <row r="454" ht="20.1" customHeight="1" spans="1:2">
      <c r="A454" s="230" t="s">
        <v>537</v>
      </c>
      <c r="B454" s="210">
        <v>81</v>
      </c>
    </row>
    <row r="455" ht="20.1" customHeight="1" spans="1:2">
      <c r="A455" s="230" t="s">
        <v>538</v>
      </c>
      <c r="B455" s="210">
        <v>20</v>
      </c>
    </row>
    <row r="456" ht="20.1" customHeight="1" spans="1:2">
      <c r="A456" s="230" t="s">
        <v>539</v>
      </c>
      <c r="B456" s="210">
        <v>20</v>
      </c>
    </row>
    <row r="457" ht="20.1" customHeight="1" spans="1:2">
      <c r="A457" s="230" t="s">
        <v>542</v>
      </c>
      <c r="B457" s="210">
        <v>54</v>
      </c>
    </row>
    <row r="458" ht="20.1" customHeight="1" spans="1:2">
      <c r="A458" s="230" t="s">
        <v>543</v>
      </c>
      <c r="B458" s="210">
        <v>54</v>
      </c>
    </row>
    <row r="459" ht="20.1" customHeight="1" spans="1:2">
      <c r="A459" s="230" t="s">
        <v>544</v>
      </c>
      <c r="B459" s="210">
        <v>15394</v>
      </c>
    </row>
    <row r="460" ht="20.1" customHeight="1" spans="1:2">
      <c r="A460" s="230" t="s">
        <v>545</v>
      </c>
      <c r="B460" s="210">
        <v>15394</v>
      </c>
    </row>
    <row r="461" ht="20.1" customHeight="1" spans="1:2">
      <c r="A461" s="230" t="s">
        <v>547</v>
      </c>
      <c r="B461" s="210">
        <v>28</v>
      </c>
    </row>
    <row r="462" ht="20.1" customHeight="1" spans="1:2">
      <c r="A462" s="230" t="s">
        <v>548</v>
      </c>
      <c r="B462" s="210">
        <v>14</v>
      </c>
    </row>
    <row r="463" ht="20.1" customHeight="1" spans="1:2">
      <c r="A463" s="230" t="s">
        <v>549</v>
      </c>
      <c r="B463" s="210">
        <v>14</v>
      </c>
    </row>
    <row r="464" ht="20.1" customHeight="1" spans="1:2">
      <c r="A464" s="230" t="s">
        <v>550</v>
      </c>
      <c r="B464" s="210">
        <v>13560</v>
      </c>
    </row>
    <row r="465" ht="20.1" customHeight="1" spans="1:2">
      <c r="A465" s="230" t="s">
        <v>1292</v>
      </c>
      <c r="B465" s="210">
        <v>7</v>
      </c>
    </row>
    <row r="466" ht="20.1" customHeight="1" spans="1:2">
      <c r="A466" s="230" t="s">
        <v>171</v>
      </c>
      <c r="B466" s="210">
        <v>7</v>
      </c>
    </row>
    <row r="467" ht="20.1" customHeight="1" spans="1:2">
      <c r="A467" s="230" t="s">
        <v>551</v>
      </c>
      <c r="B467" s="210">
        <v>9079</v>
      </c>
    </row>
    <row r="468" ht="20.1" customHeight="1" spans="1:2">
      <c r="A468" s="230" t="s">
        <v>552</v>
      </c>
      <c r="B468" s="210">
        <v>9079</v>
      </c>
    </row>
    <row r="469" ht="20.1" customHeight="1" spans="1:2">
      <c r="A469" s="230" t="s">
        <v>553</v>
      </c>
      <c r="B469" s="210">
        <v>1698</v>
      </c>
    </row>
    <row r="470" ht="20.1" customHeight="1" spans="1:2">
      <c r="A470" s="230" t="s">
        <v>170</v>
      </c>
      <c r="B470" s="210">
        <v>590</v>
      </c>
    </row>
    <row r="471" ht="20.1" customHeight="1" spans="1:2">
      <c r="A471" s="230" t="s">
        <v>171</v>
      </c>
      <c r="B471" s="210">
        <v>556</v>
      </c>
    </row>
    <row r="472" ht="20.1" customHeight="1" spans="1:2">
      <c r="A472" s="230" t="s">
        <v>554</v>
      </c>
      <c r="B472" s="210">
        <v>111</v>
      </c>
    </row>
    <row r="473" ht="20.1" customHeight="1" spans="1:2">
      <c r="A473" s="230" t="s">
        <v>177</v>
      </c>
      <c r="B473" s="210">
        <v>381</v>
      </c>
    </row>
    <row r="474" ht="20.1" customHeight="1" spans="1:2">
      <c r="A474" s="230" t="s">
        <v>555</v>
      </c>
      <c r="B474" s="210">
        <v>60</v>
      </c>
    </row>
    <row r="475" ht="20.1" customHeight="1" spans="1:2">
      <c r="A475" s="230" t="s">
        <v>556</v>
      </c>
      <c r="B475" s="210">
        <v>1056</v>
      </c>
    </row>
    <row r="476" ht="20.1" customHeight="1" spans="1:2">
      <c r="A476" s="230" t="s">
        <v>170</v>
      </c>
      <c r="B476" s="210">
        <v>440</v>
      </c>
    </row>
    <row r="477" ht="20.1" customHeight="1" spans="1:2">
      <c r="A477" s="230" t="s">
        <v>171</v>
      </c>
      <c r="B477" s="210">
        <v>208</v>
      </c>
    </row>
    <row r="478" ht="20.1" customHeight="1" spans="1:2">
      <c r="A478" s="230" t="s">
        <v>557</v>
      </c>
      <c r="B478" s="210">
        <v>408</v>
      </c>
    </row>
    <row r="479" ht="20.1" customHeight="1" spans="1:2">
      <c r="A479" s="230" t="s">
        <v>558</v>
      </c>
      <c r="B479" s="210">
        <v>1720</v>
      </c>
    </row>
    <row r="480" ht="20.1" customHeight="1" spans="1:2">
      <c r="A480" s="230" t="s">
        <v>559</v>
      </c>
      <c r="B480" s="210">
        <v>1720</v>
      </c>
    </row>
    <row r="481" ht="20.1" customHeight="1" spans="1:2">
      <c r="A481" s="230" t="s">
        <v>104</v>
      </c>
      <c r="B481" s="210">
        <v>5823</v>
      </c>
    </row>
    <row r="482" ht="20.1" customHeight="1" spans="1:2">
      <c r="A482" s="230" t="s">
        <v>560</v>
      </c>
      <c r="B482" s="210">
        <v>2892</v>
      </c>
    </row>
    <row r="483" ht="20.1" customHeight="1" spans="1:2">
      <c r="A483" s="230" t="s">
        <v>170</v>
      </c>
      <c r="B483" s="210">
        <v>263</v>
      </c>
    </row>
    <row r="484" ht="20.1" customHeight="1" spans="1:2">
      <c r="A484" s="230" t="s">
        <v>171</v>
      </c>
      <c r="B484" s="210">
        <v>31</v>
      </c>
    </row>
    <row r="485" ht="20.1" customHeight="1" spans="1:2">
      <c r="A485" s="230" t="s">
        <v>561</v>
      </c>
      <c r="B485" s="210">
        <v>2598</v>
      </c>
    </row>
    <row r="486" ht="20.1" customHeight="1" spans="1:2">
      <c r="A486" s="230" t="s">
        <v>562</v>
      </c>
      <c r="B486" s="210">
        <v>1831</v>
      </c>
    </row>
    <row r="487" ht="20.1" customHeight="1" spans="1:2">
      <c r="A487" s="230" t="s">
        <v>563</v>
      </c>
      <c r="B487" s="210">
        <v>1831</v>
      </c>
    </row>
    <row r="488" ht="20.1" customHeight="1" spans="1:2">
      <c r="A488" s="230" t="s">
        <v>564</v>
      </c>
      <c r="B488" s="210">
        <v>1100</v>
      </c>
    </row>
    <row r="489" ht="20.1" customHeight="1" spans="1:2">
      <c r="A489" s="230" t="s">
        <v>565</v>
      </c>
      <c r="B489" s="210">
        <v>1100</v>
      </c>
    </row>
    <row r="490" ht="20.1" customHeight="1" spans="1:2">
      <c r="A490" s="230" t="s">
        <v>105</v>
      </c>
      <c r="B490" s="210">
        <v>422</v>
      </c>
    </row>
    <row r="491" ht="20.1" customHeight="1" spans="1:2">
      <c r="A491" s="230" t="s">
        <v>566</v>
      </c>
      <c r="B491" s="210">
        <v>422</v>
      </c>
    </row>
    <row r="492" ht="20.1" customHeight="1" spans="1:2">
      <c r="A492" s="230" t="s">
        <v>170</v>
      </c>
      <c r="B492" s="210">
        <v>172</v>
      </c>
    </row>
    <row r="493" ht="20.1" customHeight="1" spans="1:2">
      <c r="A493" s="230" t="s">
        <v>171</v>
      </c>
      <c r="B493" s="210">
        <v>210</v>
      </c>
    </row>
    <row r="494" ht="20.1" customHeight="1" spans="1:2">
      <c r="A494" s="230" t="s">
        <v>177</v>
      </c>
      <c r="B494" s="210">
        <v>40</v>
      </c>
    </row>
    <row r="495" ht="20.1" customHeight="1" spans="1:2">
      <c r="A495" s="230" t="s">
        <v>107</v>
      </c>
      <c r="B495" s="210">
        <v>2947</v>
      </c>
    </row>
    <row r="496" ht="20.1" customHeight="1" spans="1:2">
      <c r="A496" s="230" t="s">
        <v>569</v>
      </c>
      <c r="B496" s="210">
        <v>2673</v>
      </c>
    </row>
    <row r="497" ht="20.1" customHeight="1" spans="1:2">
      <c r="A497" s="230" t="s">
        <v>570</v>
      </c>
      <c r="B497" s="210">
        <v>673</v>
      </c>
    </row>
    <row r="498" ht="20.1" customHeight="1" spans="1:2">
      <c r="A498" s="230" t="s">
        <v>571</v>
      </c>
      <c r="B498" s="210">
        <v>2000</v>
      </c>
    </row>
    <row r="499" ht="20.1" customHeight="1" spans="1:2">
      <c r="A499" s="230" t="s">
        <v>572</v>
      </c>
      <c r="B499" s="210">
        <v>234</v>
      </c>
    </row>
    <row r="500" ht="20.1" customHeight="1" spans="1:2">
      <c r="A500" s="230" t="s">
        <v>573</v>
      </c>
      <c r="B500" s="210">
        <v>58</v>
      </c>
    </row>
    <row r="501" ht="20.1" customHeight="1" spans="1:2">
      <c r="A501" s="230" t="s">
        <v>574</v>
      </c>
      <c r="B501" s="210">
        <v>176</v>
      </c>
    </row>
    <row r="502" ht="20.1" customHeight="1" spans="1:2">
      <c r="A502" s="230" t="s">
        <v>575</v>
      </c>
      <c r="B502" s="210">
        <v>40</v>
      </c>
    </row>
    <row r="503" ht="20.1" customHeight="1" spans="1:2">
      <c r="A503" s="230" t="s">
        <v>576</v>
      </c>
      <c r="B503" s="210">
        <v>40</v>
      </c>
    </row>
    <row r="504" ht="20.1" customHeight="1" spans="1:2">
      <c r="A504" s="230" t="s">
        <v>108</v>
      </c>
      <c r="B504" s="210">
        <v>43665</v>
      </c>
    </row>
    <row r="505" ht="20.1" customHeight="1" spans="1:2">
      <c r="A505" s="230" t="s">
        <v>577</v>
      </c>
      <c r="B505" s="210">
        <v>23187</v>
      </c>
    </row>
    <row r="506" ht="20.1" customHeight="1" spans="1:2">
      <c r="A506" s="230" t="s">
        <v>579</v>
      </c>
      <c r="B506" s="210">
        <v>310</v>
      </c>
    </row>
    <row r="507" ht="20.1" customHeight="1" spans="1:2">
      <c r="A507" s="230" t="s">
        <v>580</v>
      </c>
      <c r="B507" s="210">
        <v>387</v>
      </c>
    </row>
    <row r="508" ht="20.1" customHeight="1" spans="1:2">
      <c r="A508" s="230" t="s">
        <v>581</v>
      </c>
      <c r="B508" s="210">
        <v>8060</v>
      </c>
    </row>
    <row r="509" ht="20.1" customHeight="1" spans="1:2">
      <c r="A509" s="230" t="s">
        <v>582</v>
      </c>
      <c r="B509" s="210">
        <v>5479</v>
      </c>
    </row>
    <row r="510" ht="20.1" customHeight="1" spans="1:2">
      <c r="A510" s="230" t="s">
        <v>1293</v>
      </c>
      <c r="B510" s="210">
        <v>3155</v>
      </c>
    </row>
    <row r="511" ht="20.1" customHeight="1" spans="1:2">
      <c r="A511" s="230" t="s">
        <v>583</v>
      </c>
      <c r="B511" s="210">
        <v>5796</v>
      </c>
    </row>
    <row r="512" ht="20.1" customHeight="1" spans="1:2">
      <c r="A512" s="230" t="s">
        <v>584</v>
      </c>
      <c r="B512" s="210">
        <v>20478</v>
      </c>
    </row>
    <row r="513" ht="20.1" customHeight="1" spans="1:2">
      <c r="A513" s="230" t="s">
        <v>585</v>
      </c>
      <c r="B513" s="210">
        <v>20478</v>
      </c>
    </row>
    <row r="514" ht="20.1" customHeight="1" spans="1:2">
      <c r="A514" s="230" t="s">
        <v>109</v>
      </c>
      <c r="B514" s="210">
        <v>63</v>
      </c>
    </row>
    <row r="515" ht="20.1" customHeight="1" spans="1:2">
      <c r="A515" s="230" t="s">
        <v>589</v>
      </c>
      <c r="B515" s="210">
        <v>63</v>
      </c>
    </row>
    <row r="516" ht="20.1" customHeight="1" spans="1:2">
      <c r="A516" s="230" t="s">
        <v>590</v>
      </c>
      <c r="B516" s="210">
        <v>63</v>
      </c>
    </row>
    <row r="517" ht="20.1" customHeight="1" spans="1:2">
      <c r="A517" s="230" t="s">
        <v>110</v>
      </c>
      <c r="B517" s="210">
        <v>11631</v>
      </c>
    </row>
    <row r="518" ht="20.1" customHeight="1" spans="1:2">
      <c r="A518" s="230" t="s">
        <v>592</v>
      </c>
      <c r="B518" s="210">
        <v>2897</v>
      </c>
    </row>
    <row r="519" ht="20.1" customHeight="1" spans="1:2">
      <c r="A519" s="230" t="s">
        <v>170</v>
      </c>
      <c r="B519" s="210">
        <v>870</v>
      </c>
    </row>
    <row r="520" ht="20.1" customHeight="1" spans="1:2">
      <c r="A520" s="230" t="s">
        <v>593</v>
      </c>
      <c r="B520" s="210">
        <v>50</v>
      </c>
    </row>
    <row r="521" ht="20.1" customHeight="1" spans="1:2">
      <c r="A521" s="230" t="s">
        <v>594</v>
      </c>
      <c r="B521" s="210">
        <v>494</v>
      </c>
    </row>
    <row r="522" ht="20.1" customHeight="1" spans="1:2">
      <c r="A522" s="230" t="s">
        <v>595</v>
      </c>
      <c r="B522" s="210">
        <v>669</v>
      </c>
    </row>
    <row r="523" ht="20.1" customHeight="1" spans="1:2">
      <c r="A523" s="230" t="s">
        <v>177</v>
      </c>
      <c r="B523" s="210">
        <v>699</v>
      </c>
    </row>
    <row r="524" ht="20.1" customHeight="1" spans="1:2">
      <c r="A524" s="230" t="s">
        <v>596</v>
      </c>
      <c r="B524" s="210">
        <v>115</v>
      </c>
    </row>
    <row r="525" ht="20.1" customHeight="1" spans="1:2">
      <c r="A525" s="230" t="s">
        <v>597</v>
      </c>
      <c r="B525" s="210">
        <v>7288</v>
      </c>
    </row>
    <row r="526" ht="20.1" customHeight="1" spans="1:2">
      <c r="A526" s="230" t="s">
        <v>170</v>
      </c>
      <c r="B526" s="210">
        <v>3163</v>
      </c>
    </row>
    <row r="527" ht="20.1" customHeight="1" spans="1:2">
      <c r="A527" s="230" t="s">
        <v>171</v>
      </c>
      <c r="B527" s="210">
        <v>15</v>
      </c>
    </row>
    <row r="528" ht="20.1" customHeight="1" spans="1:2">
      <c r="A528" s="230" t="s">
        <v>598</v>
      </c>
      <c r="B528" s="210">
        <v>4014</v>
      </c>
    </row>
    <row r="529" ht="20.1" customHeight="1" spans="1:2">
      <c r="A529" s="230" t="s">
        <v>599</v>
      </c>
      <c r="B529" s="210">
        <v>96</v>
      </c>
    </row>
    <row r="530" ht="20.1" customHeight="1" spans="1:2">
      <c r="A530" s="230" t="s">
        <v>600</v>
      </c>
      <c r="B530" s="210">
        <v>1129</v>
      </c>
    </row>
    <row r="531" ht="20.1" customHeight="1" spans="1:2">
      <c r="A531" s="230" t="s">
        <v>601</v>
      </c>
      <c r="B531" s="210">
        <v>1120</v>
      </c>
    </row>
    <row r="532" ht="20.1" customHeight="1" spans="1:2">
      <c r="A532" s="230" t="s">
        <v>602</v>
      </c>
      <c r="B532" s="210">
        <v>9</v>
      </c>
    </row>
    <row r="533" ht="20.1" customHeight="1" spans="1:2">
      <c r="A533" s="230" t="s">
        <v>603</v>
      </c>
      <c r="B533" s="210">
        <v>307</v>
      </c>
    </row>
    <row r="534" ht="20.1" customHeight="1" spans="1:2">
      <c r="A534" s="230" t="s">
        <v>604</v>
      </c>
      <c r="B534" s="210">
        <v>42</v>
      </c>
    </row>
    <row r="535" ht="20.1" customHeight="1" spans="1:2">
      <c r="A535" s="230" t="s">
        <v>1294</v>
      </c>
      <c r="B535" s="210">
        <v>265</v>
      </c>
    </row>
    <row r="536" ht="20.1" customHeight="1" spans="1:2">
      <c r="A536" s="230" t="s">
        <v>605</v>
      </c>
      <c r="B536" s="210">
        <v>10</v>
      </c>
    </row>
    <row r="537" ht="20.1" customHeight="1" spans="1:2">
      <c r="A537" s="230" t="s">
        <v>606</v>
      </c>
      <c r="B537" s="210">
        <v>10</v>
      </c>
    </row>
    <row r="538" ht="20.1" customHeight="1" spans="1:2">
      <c r="A538" s="230" t="s">
        <v>138</v>
      </c>
      <c r="B538" s="210">
        <v>29194</v>
      </c>
    </row>
    <row r="539" ht="20.1" customHeight="1" spans="1:2">
      <c r="A539" s="230" t="s">
        <v>607</v>
      </c>
      <c r="B539" s="210">
        <v>39193</v>
      </c>
    </row>
    <row r="540" ht="20.1" customHeight="1" spans="1:2">
      <c r="A540" s="230" t="s">
        <v>608</v>
      </c>
      <c r="B540" s="210">
        <v>39193</v>
      </c>
    </row>
    <row r="541" ht="20.1" customHeight="1" spans="1:2">
      <c r="A541" s="230" t="s">
        <v>1295</v>
      </c>
      <c r="B541" s="210">
        <v>39008</v>
      </c>
    </row>
    <row r="542" ht="20.1" customHeight="1" spans="1:2">
      <c r="A542" s="230" t="s">
        <v>609</v>
      </c>
      <c r="B542" s="210">
        <v>185</v>
      </c>
    </row>
    <row r="543" ht="20.1" customHeight="1" spans="1:2">
      <c r="A543" s="230" t="s">
        <v>112</v>
      </c>
      <c r="B543" s="210">
        <v>21646</v>
      </c>
    </row>
    <row r="544" ht="20.1" customHeight="1" spans="1:2">
      <c r="A544" s="230" t="s">
        <v>610</v>
      </c>
      <c r="B544" s="210">
        <v>21646</v>
      </c>
    </row>
    <row r="545" ht="20.1" customHeight="1" spans="1:2">
      <c r="A545" s="230" t="s">
        <v>611</v>
      </c>
      <c r="B545" s="210">
        <v>21646</v>
      </c>
    </row>
    <row r="546" ht="20.1" customHeight="1" spans="1:2">
      <c r="A546" s="230" t="s">
        <v>113</v>
      </c>
      <c r="B546" s="210">
        <v>6</v>
      </c>
    </row>
    <row r="547" ht="20.1" customHeight="1" spans="1:2">
      <c r="A547" s="231" t="s">
        <v>613</v>
      </c>
      <c r="B547" s="364">
        <v>6</v>
      </c>
    </row>
    <row r="548" ht="20.1" customHeight="1"/>
    <row r="549" ht="20.1" customHeight="1"/>
    <row r="550" ht="20.1" customHeight="1"/>
    <row r="551" ht="20.1" customHeight="1"/>
    <row r="552" ht="20.1" customHeight="1"/>
    <row r="553" ht="20.1" customHeight="1"/>
    <row r="554" ht="20.1" customHeight="1"/>
    <row r="555" ht="20.1" customHeight="1"/>
    <row r="556" ht="20.1" customHeight="1"/>
    <row r="557" ht="20.1" customHeight="1"/>
    <row r="558" ht="20.1" customHeight="1"/>
    <row r="559" ht="20.1" customHeight="1"/>
    <row r="560" ht="20.1" customHeight="1"/>
    <row r="561" ht="20.1" customHeight="1"/>
    <row r="562" ht="20.1" customHeight="1"/>
    <row r="563" ht="20.1" customHeight="1"/>
    <row r="564" ht="20.1" customHeight="1"/>
    <row r="565" ht="20.1" customHeight="1"/>
    <row r="566" ht="20.1" customHeight="1"/>
    <row r="567" ht="20.1" customHeight="1"/>
    <row r="568" ht="20.1" customHeight="1"/>
    <row r="569" ht="20.1" customHeight="1"/>
  </sheetData>
  <mergeCells count="3">
    <mergeCell ref="A1:B1"/>
    <mergeCell ref="A2:B2"/>
    <mergeCell ref="A3:B3"/>
  </mergeCells>
  <pageMargins left="0.708661417322835" right="0.708661417322835" top="0.748031496062992" bottom="0.748031496062992" header="0.31496062992126" footer="0.31496062992126"/>
  <pageSetup paperSize="9" orientation="portrait"/>
  <headerFoot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tabColor rgb="FF7030A0"/>
  </sheetPr>
  <dimension ref="A1:F31"/>
  <sheetViews>
    <sheetView workbookViewId="0">
      <selection activeCell="E20" sqref="E20"/>
    </sheetView>
  </sheetViews>
  <sheetFormatPr defaultColWidth="9" defaultRowHeight="12.75" outlineLevelCol="5"/>
  <cols>
    <col min="1" max="1" width="34" style="328" customWidth="1"/>
    <col min="2" max="4" width="16.375" style="329" customWidth="1"/>
    <col min="5" max="5" width="16.5" style="328" customWidth="1"/>
    <col min="6" max="16384" width="9" style="328"/>
  </cols>
  <sheetData>
    <row r="1" ht="18.75" spans="1:4">
      <c r="A1" s="106" t="s">
        <v>1296</v>
      </c>
      <c r="B1" s="106"/>
      <c r="C1" s="106"/>
      <c r="D1" s="106"/>
    </row>
    <row r="2" ht="24" spans="1:4">
      <c r="A2" s="191" t="s">
        <v>1297</v>
      </c>
      <c r="B2" s="191"/>
      <c r="C2" s="191"/>
      <c r="D2" s="191"/>
    </row>
    <row r="3" ht="14.25" spans="1:4">
      <c r="A3" s="330" t="s">
        <v>1298</v>
      </c>
      <c r="B3" s="330"/>
      <c r="C3" s="330"/>
      <c r="D3" s="330"/>
    </row>
    <row r="4" ht="14.25" spans="1:4">
      <c r="A4" s="331"/>
      <c r="B4" s="331"/>
      <c r="C4" s="331"/>
      <c r="D4" s="332" t="s">
        <v>48</v>
      </c>
    </row>
    <row r="5" s="327" customFormat="1" spans="1:4">
      <c r="A5" s="333" t="s">
        <v>1299</v>
      </c>
      <c r="B5" s="334" t="s">
        <v>1300</v>
      </c>
      <c r="C5" s="334"/>
      <c r="D5" s="335"/>
    </row>
    <row r="6" s="327" customFormat="1" spans="1:4">
      <c r="A6" s="336"/>
      <c r="B6" s="337" t="s">
        <v>1301</v>
      </c>
      <c r="C6" s="337" t="s">
        <v>1302</v>
      </c>
      <c r="D6" s="338" t="s">
        <v>1303</v>
      </c>
    </row>
    <row r="7" spans="1:4">
      <c r="A7" s="339" t="s">
        <v>128</v>
      </c>
      <c r="B7" s="340">
        <f>C7+D7</f>
        <v>990844</v>
      </c>
      <c r="C7" s="340">
        <f>SUM(C8:C31)</f>
        <v>465261</v>
      </c>
      <c r="D7" s="341">
        <f>SUM(D8:D31)</f>
        <v>525583</v>
      </c>
    </row>
    <row r="8" spans="1:6">
      <c r="A8" s="342" t="s">
        <v>91</v>
      </c>
      <c r="B8" s="343">
        <f>SUM(C8:D8)</f>
        <v>72550</v>
      </c>
      <c r="C8" s="343">
        <v>32660</v>
      </c>
      <c r="D8" s="344">
        <v>39890</v>
      </c>
      <c r="F8" s="345"/>
    </row>
    <row r="9" spans="1:6">
      <c r="A9" s="342" t="s">
        <v>92</v>
      </c>
      <c r="B9" s="343">
        <f t="shared" ref="B9:B31" si="0">SUM(C9:D9)</f>
        <v>2194</v>
      </c>
      <c r="C9" s="343">
        <v>0</v>
      </c>
      <c r="D9" s="344">
        <v>2194</v>
      </c>
      <c r="F9" s="345"/>
    </row>
    <row r="10" spans="1:6">
      <c r="A10" s="342" t="s">
        <v>93</v>
      </c>
      <c r="B10" s="343">
        <f t="shared" si="0"/>
        <v>89020</v>
      </c>
      <c r="C10" s="343">
        <v>53626</v>
      </c>
      <c r="D10" s="344">
        <v>35394</v>
      </c>
      <c r="F10" s="345"/>
    </row>
    <row r="11" spans="1:6">
      <c r="A11" s="342" t="s">
        <v>94</v>
      </c>
      <c r="B11" s="343">
        <f t="shared" si="0"/>
        <v>264472</v>
      </c>
      <c r="C11" s="343">
        <v>186738</v>
      </c>
      <c r="D11" s="344">
        <v>77734</v>
      </c>
      <c r="F11" s="345"/>
    </row>
    <row r="12" spans="1:6">
      <c r="A12" s="342" t="s">
        <v>95</v>
      </c>
      <c r="B12" s="343">
        <f t="shared" si="0"/>
        <v>7092</v>
      </c>
      <c r="C12" s="343">
        <v>600</v>
      </c>
      <c r="D12" s="344">
        <v>6492</v>
      </c>
      <c r="F12" s="345"/>
    </row>
    <row r="13" spans="1:6">
      <c r="A13" s="346" t="s">
        <v>96</v>
      </c>
      <c r="B13" s="343">
        <f t="shared" si="0"/>
        <v>10325</v>
      </c>
      <c r="C13" s="343">
        <v>4292</v>
      </c>
      <c r="D13" s="347">
        <v>6033</v>
      </c>
      <c r="F13" s="345"/>
    </row>
    <row r="14" spans="1:6">
      <c r="A14" s="346" t="s">
        <v>97</v>
      </c>
      <c r="B14" s="343">
        <f t="shared" si="0"/>
        <v>125361</v>
      </c>
      <c r="C14" s="343">
        <v>83683</v>
      </c>
      <c r="D14" s="347">
        <v>41678</v>
      </c>
      <c r="F14" s="345"/>
    </row>
    <row r="15" spans="1:6">
      <c r="A15" s="346" t="s">
        <v>1304</v>
      </c>
      <c r="B15" s="343">
        <f t="shared" si="0"/>
        <v>87406</v>
      </c>
      <c r="C15" s="343">
        <v>44996</v>
      </c>
      <c r="D15" s="347">
        <v>42410</v>
      </c>
      <c r="F15" s="345"/>
    </row>
    <row r="16" spans="1:6">
      <c r="A16" s="346" t="s">
        <v>99</v>
      </c>
      <c r="B16" s="343">
        <f t="shared" si="0"/>
        <v>12627</v>
      </c>
      <c r="C16" s="343">
        <v>1821</v>
      </c>
      <c r="D16" s="347">
        <v>10806</v>
      </c>
      <c r="F16" s="345"/>
    </row>
    <row r="17" spans="1:6">
      <c r="A17" s="346" t="s">
        <v>100</v>
      </c>
      <c r="B17" s="343">
        <f t="shared" si="0"/>
        <v>73306</v>
      </c>
      <c r="C17" s="343">
        <v>14591</v>
      </c>
      <c r="D17" s="347">
        <v>58715</v>
      </c>
      <c r="F17" s="345"/>
    </row>
    <row r="18" spans="1:6">
      <c r="A18" s="348" t="s">
        <v>101</v>
      </c>
      <c r="B18" s="349">
        <f t="shared" si="0"/>
        <v>45242</v>
      </c>
      <c r="C18" s="343">
        <v>10633</v>
      </c>
      <c r="D18" s="350">
        <v>34609</v>
      </c>
      <c r="F18" s="345"/>
    </row>
    <row r="19" spans="1:6">
      <c r="A19" s="348" t="s">
        <v>102</v>
      </c>
      <c r="B19" s="349">
        <f t="shared" si="0"/>
        <v>33099</v>
      </c>
      <c r="C19" s="343">
        <v>3797</v>
      </c>
      <c r="D19" s="350">
        <v>29302</v>
      </c>
      <c r="F19" s="345"/>
    </row>
    <row r="20" spans="1:6">
      <c r="A20" s="348" t="s">
        <v>550</v>
      </c>
      <c r="B20" s="349">
        <f t="shared" si="0"/>
        <v>13560</v>
      </c>
      <c r="C20" s="343">
        <v>1497</v>
      </c>
      <c r="D20" s="350">
        <v>12063</v>
      </c>
      <c r="F20" s="345"/>
    </row>
    <row r="21" spans="1:6">
      <c r="A21" s="348" t="s">
        <v>104</v>
      </c>
      <c r="B21" s="349">
        <f t="shared" si="0"/>
        <v>5823</v>
      </c>
      <c r="C21" s="343">
        <v>263</v>
      </c>
      <c r="D21" s="350">
        <v>5560</v>
      </c>
      <c r="F21" s="345"/>
    </row>
    <row r="22" spans="1:6">
      <c r="A22" s="348" t="s">
        <v>105</v>
      </c>
      <c r="B22" s="349">
        <f t="shared" si="0"/>
        <v>422</v>
      </c>
      <c r="C22" s="343">
        <v>212</v>
      </c>
      <c r="D22" s="350">
        <v>210</v>
      </c>
      <c r="F22" s="345"/>
    </row>
    <row r="23" spans="1:6">
      <c r="A23" s="348" t="s">
        <v>106</v>
      </c>
      <c r="B23" s="349">
        <f t="shared" si="0"/>
        <v>0</v>
      </c>
      <c r="C23" s="343">
        <v>0</v>
      </c>
      <c r="D23" s="350">
        <v>0</v>
      </c>
      <c r="F23" s="345"/>
    </row>
    <row r="24" spans="1:6">
      <c r="A24" s="348" t="s">
        <v>1305</v>
      </c>
      <c r="B24" s="349">
        <f t="shared" si="0"/>
        <v>2947</v>
      </c>
      <c r="C24" s="343">
        <v>642</v>
      </c>
      <c r="D24" s="350">
        <v>2305</v>
      </c>
      <c r="F24" s="345"/>
    </row>
    <row r="25" spans="1:6">
      <c r="A25" s="348" t="s">
        <v>108</v>
      </c>
      <c r="B25" s="349">
        <f t="shared" si="0"/>
        <v>43665</v>
      </c>
      <c r="C25" s="343">
        <v>20478</v>
      </c>
      <c r="D25" s="350">
        <v>23187</v>
      </c>
      <c r="F25" s="345"/>
    </row>
    <row r="26" spans="1:6">
      <c r="A26" s="348" t="s">
        <v>109</v>
      </c>
      <c r="B26" s="349">
        <f t="shared" si="0"/>
        <v>63</v>
      </c>
      <c r="C26" s="343">
        <v>0</v>
      </c>
      <c r="D26" s="350">
        <v>63</v>
      </c>
      <c r="F26" s="345"/>
    </row>
    <row r="27" spans="1:6">
      <c r="A27" s="348" t="s">
        <v>110</v>
      </c>
      <c r="B27" s="349">
        <f t="shared" si="0"/>
        <v>11631</v>
      </c>
      <c r="C27" s="343">
        <v>4732</v>
      </c>
      <c r="D27" s="350">
        <v>6899</v>
      </c>
      <c r="F27" s="345"/>
    </row>
    <row r="28" spans="1:6">
      <c r="A28" s="348" t="s">
        <v>138</v>
      </c>
      <c r="B28" s="349">
        <f t="shared" si="0"/>
        <v>29194</v>
      </c>
      <c r="C28" s="343">
        <v>0</v>
      </c>
      <c r="D28" s="350">
        <v>29194</v>
      </c>
      <c r="F28" s="345"/>
    </row>
    <row r="29" spans="1:6">
      <c r="A29" s="348" t="s">
        <v>111</v>
      </c>
      <c r="B29" s="349">
        <f t="shared" si="0"/>
        <v>39193</v>
      </c>
      <c r="C29" s="343">
        <v>0</v>
      </c>
      <c r="D29" s="350">
        <v>39193</v>
      </c>
      <c r="F29" s="345"/>
    </row>
    <row r="30" spans="1:6">
      <c r="A30" s="348" t="s">
        <v>112</v>
      </c>
      <c r="B30" s="349">
        <f t="shared" si="0"/>
        <v>21646</v>
      </c>
      <c r="C30" s="343">
        <v>0</v>
      </c>
      <c r="D30" s="350">
        <v>21646</v>
      </c>
      <c r="F30" s="345"/>
    </row>
    <row r="31" ht="13.5" spans="1:6">
      <c r="A31" s="351" t="s">
        <v>113</v>
      </c>
      <c r="B31" s="352">
        <f t="shared" si="0"/>
        <v>6</v>
      </c>
      <c r="C31" s="353">
        <v>0</v>
      </c>
      <c r="D31" s="354">
        <v>6</v>
      </c>
      <c r="F31" s="345"/>
    </row>
  </sheetData>
  <mergeCells count="6">
    <mergeCell ref="A1:D1"/>
    <mergeCell ref="A2:D2"/>
    <mergeCell ref="A3:D3"/>
    <mergeCell ref="A4:C4"/>
    <mergeCell ref="B5:D5"/>
    <mergeCell ref="A5:A6"/>
  </mergeCells>
  <pageMargins left="0.708661417322835" right="0.708661417322835" top="0.748031496062992" bottom="0.748031496062992" header="0.31496062992126" footer="0.31496062992126"/>
  <pageSetup paperSize="9" orientation="portrait"/>
  <headerFoot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tabColor rgb="FF7030A0"/>
  </sheetPr>
  <dimension ref="A1:B30"/>
  <sheetViews>
    <sheetView workbookViewId="0">
      <selection activeCell="C11" sqref="C11"/>
    </sheetView>
  </sheetViews>
  <sheetFormatPr defaultColWidth="21.5" defaultRowHeight="14.25" outlineLevelCol="1"/>
  <cols>
    <col min="1" max="1" width="45.25" style="313" customWidth="1"/>
    <col min="2" max="2" width="28.5" style="313" customWidth="1"/>
    <col min="3" max="16384" width="21.5" style="313"/>
  </cols>
  <sheetData>
    <row r="1" ht="23.25" customHeight="1" spans="1:2">
      <c r="A1" s="106" t="s">
        <v>1306</v>
      </c>
      <c r="B1" s="106"/>
    </row>
    <row r="2" s="312" customFormat="1" ht="30.75" customHeight="1" spans="1:2">
      <c r="A2" s="263" t="s">
        <v>1307</v>
      </c>
      <c r="B2" s="263"/>
    </row>
    <row r="3" s="312" customFormat="1" ht="21" customHeight="1" spans="1:2">
      <c r="A3" s="314" t="s">
        <v>1308</v>
      </c>
      <c r="B3" s="314"/>
    </row>
    <row r="4" ht="21.95" customHeight="1" spans="1:2">
      <c r="A4" s="315"/>
      <c r="B4" s="316" t="s">
        <v>48</v>
      </c>
    </row>
    <row r="5" ht="20.1" customHeight="1" spans="1:2">
      <c r="A5" s="287" t="s">
        <v>1309</v>
      </c>
      <c r="B5" s="317" t="s">
        <v>684</v>
      </c>
    </row>
    <row r="6" ht="20.1" customHeight="1" spans="1:2">
      <c r="A6" s="318" t="s">
        <v>1310</v>
      </c>
      <c r="B6" s="319">
        <f>B7+B12+B23+B26</f>
        <v>465261</v>
      </c>
    </row>
    <row r="7" ht="20.1" customHeight="1" spans="1:2">
      <c r="A7" s="320" t="s">
        <v>1311</v>
      </c>
      <c r="B7" s="292">
        <f>SUM(B8:B11)</f>
        <v>102050</v>
      </c>
    </row>
    <row r="8" ht="20.1" customHeight="1" spans="1:2">
      <c r="A8" s="321" t="s">
        <v>1312</v>
      </c>
      <c r="B8" s="292">
        <v>72309</v>
      </c>
    </row>
    <row r="9" ht="20.1" customHeight="1" spans="1:2">
      <c r="A9" s="321" t="s">
        <v>1313</v>
      </c>
      <c r="B9" s="292">
        <v>20158</v>
      </c>
    </row>
    <row r="10" ht="20.1" customHeight="1" spans="1:2">
      <c r="A10" s="321" t="s">
        <v>1314</v>
      </c>
      <c r="B10" s="292">
        <v>8516</v>
      </c>
    </row>
    <row r="11" ht="20.1" customHeight="1" spans="1:2">
      <c r="A11" s="321" t="s">
        <v>1315</v>
      </c>
      <c r="B11" s="292">
        <v>1067</v>
      </c>
    </row>
    <row r="12" ht="20.1" customHeight="1" spans="1:2">
      <c r="A12" s="322" t="s">
        <v>1316</v>
      </c>
      <c r="B12" s="292">
        <f>SUM(B13:B22)</f>
        <v>36729</v>
      </c>
    </row>
    <row r="13" ht="20.1" customHeight="1" spans="1:2">
      <c r="A13" s="323" t="s">
        <v>1317</v>
      </c>
      <c r="B13" s="292">
        <v>23946</v>
      </c>
    </row>
    <row r="14" ht="20.1" customHeight="1" spans="1:2">
      <c r="A14" s="323" t="s">
        <v>1318</v>
      </c>
      <c r="B14" s="292">
        <v>121</v>
      </c>
    </row>
    <row r="15" ht="20.1" customHeight="1" spans="1:2">
      <c r="A15" s="323" t="s">
        <v>1319</v>
      </c>
      <c r="B15" s="292">
        <v>417</v>
      </c>
    </row>
    <row r="16" ht="20.1" customHeight="1" spans="1:2">
      <c r="A16" s="323" t="s">
        <v>1320</v>
      </c>
      <c r="B16" s="292">
        <v>111</v>
      </c>
    </row>
    <row r="17" ht="20.1" customHeight="1" spans="1:2">
      <c r="A17" s="323" t="s">
        <v>1321</v>
      </c>
      <c r="B17" s="292">
        <v>1379</v>
      </c>
    </row>
    <row r="18" ht="20.1" customHeight="1" spans="1:2">
      <c r="A18" s="323" t="s">
        <v>1322</v>
      </c>
      <c r="B18" s="292">
        <v>282</v>
      </c>
    </row>
    <row r="19" ht="20.1" customHeight="1" spans="1:2">
      <c r="A19" s="323" t="s">
        <v>1323</v>
      </c>
      <c r="B19" s="292">
        <v>0</v>
      </c>
    </row>
    <row r="20" ht="20.1" customHeight="1" spans="1:2">
      <c r="A20" s="323" t="s">
        <v>1324</v>
      </c>
      <c r="B20" s="299">
        <v>3047</v>
      </c>
    </row>
    <row r="21" ht="20.1" customHeight="1" spans="1:2">
      <c r="A21" s="323" t="s">
        <v>1325</v>
      </c>
      <c r="B21" s="292">
        <v>709</v>
      </c>
    </row>
    <row r="22" ht="20.1" customHeight="1" spans="1:2">
      <c r="A22" s="323" t="s">
        <v>1326</v>
      </c>
      <c r="B22" s="292">
        <v>6717</v>
      </c>
    </row>
    <row r="23" ht="20.1" customHeight="1" spans="1:2">
      <c r="A23" s="324" t="s">
        <v>1327</v>
      </c>
      <c r="B23" s="292">
        <f>SUM(B24:B25)</f>
        <v>290874</v>
      </c>
    </row>
    <row r="24" ht="20.1" customHeight="1" spans="1:2">
      <c r="A24" s="323" t="s">
        <v>1328</v>
      </c>
      <c r="B24" s="292">
        <v>240010</v>
      </c>
    </row>
    <row r="25" ht="20.1" customHeight="1" spans="1:2">
      <c r="A25" s="323" t="s">
        <v>1329</v>
      </c>
      <c r="B25" s="292">
        <v>50864</v>
      </c>
    </row>
    <row r="26" ht="20.1" customHeight="1" spans="1:2">
      <c r="A26" s="322" t="s">
        <v>1330</v>
      </c>
      <c r="B26" s="292">
        <f>SUM(B27:B30)</f>
        <v>35608</v>
      </c>
    </row>
    <row r="27" ht="20.1" customHeight="1" spans="1:2">
      <c r="A27" s="323" t="s">
        <v>1331</v>
      </c>
      <c r="B27" s="292">
        <v>35509</v>
      </c>
    </row>
    <row r="28" ht="20.1" customHeight="1" spans="1:2">
      <c r="A28" s="323" t="s">
        <v>1332</v>
      </c>
      <c r="B28" s="292">
        <v>0</v>
      </c>
    </row>
    <row r="29" ht="20.1" customHeight="1" spans="1:2">
      <c r="A29" s="323" t="s">
        <v>1333</v>
      </c>
      <c r="B29" s="292">
        <v>0</v>
      </c>
    </row>
    <row r="30" ht="20.1" customHeight="1" spans="1:2">
      <c r="A30" s="325" t="s">
        <v>1334</v>
      </c>
      <c r="B30" s="326">
        <v>99</v>
      </c>
    </row>
  </sheetData>
  <mergeCells count="3">
    <mergeCell ref="A1:B1"/>
    <mergeCell ref="A2:B2"/>
    <mergeCell ref="A3:B3"/>
  </mergeCells>
  <pageMargins left="0.708661417322835" right="0.708661417322835" top="0.748031496062992" bottom="0.748031496062992" header="0.31496062992126" footer="0.31496062992126"/>
  <pageSetup paperSize="9" orientation="portrait"/>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7030A0"/>
  </sheetPr>
  <dimension ref="A1:E104"/>
  <sheetViews>
    <sheetView showZeros="0" workbookViewId="0">
      <selection activeCell="L45" sqref="L45"/>
    </sheetView>
  </sheetViews>
  <sheetFormatPr defaultColWidth="9" defaultRowHeight="14.25" outlineLevelCol="4"/>
  <cols>
    <col min="1" max="1" width="50.25" style="284" customWidth="1"/>
    <col min="2" max="2" width="14.875" style="284" customWidth="1"/>
    <col min="3" max="3" width="28" style="285" customWidth="1"/>
    <col min="4" max="4" width="15.625" style="285" customWidth="1"/>
    <col min="5" max="16384" width="9" style="285"/>
  </cols>
  <sheetData>
    <row r="1" ht="20.25" customHeight="1" spans="1:4">
      <c r="A1" s="106" t="s">
        <v>1335</v>
      </c>
      <c r="B1" s="106"/>
      <c r="C1" s="106"/>
      <c r="D1" s="106"/>
    </row>
    <row r="2" ht="24" spans="1:4">
      <c r="A2" s="191" t="s">
        <v>1336</v>
      </c>
      <c r="B2" s="191"/>
      <c r="C2" s="191"/>
      <c r="D2" s="191"/>
    </row>
    <row r="3" ht="20.25" customHeight="1" spans="1:4">
      <c r="A3" s="192"/>
      <c r="B3" s="192"/>
      <c r="D3" s="286" t="s">
        <v>48</v>
      </c>
    </row>
    <row r="4" ht="24" customHeight="1" spans="1:4">
      <c r="A4" s="287" t="s">
        <v>617</v>
      </c>
      <c r="B4" s="288" t="s">
        <v>684</v>
      </c>
      <c r="C4" s="288" t="s">
        <v>166</v>
      </c>
      <c r="D4" s="289" t="s">
        <v>684</v>
      </c>
    </row>
    <row r="5" ht="20.1" customHeight="1" spans="1:4">
      <c r="A5" s="290" t="s">
        <v>618</v>
      </c>
      <c r="B5" s="291">
        <f>B6+B11+B32</f>
        <v>282094</v>
      </c>
      <c r="C5" s="140" t="s">
        <v>619</v>
      </c>
      <c r="D5" s="292">
        <f>D6+D35</f>
        <v>72498</v>
      </c>
    </row>
    <row r="6" ht="20.1" customHeight="1" spans="1:4">
      <c r="A6" s="290" t="s">
        <v>620</v>
      </c>
      <c r="B6" s="291">
        <f>SUM(B7:B10)</f>
        <v>78545</v>
      </c>
      <c r="C6" s="140" t="s">
        <v>621</v>
      </c>
      <c r="D6" s="292">
        <f>SUM(D7:D8)</f>
        <v>65013</v>
      </c>
    </row>
    <row r="7" ht="20.1" customHeight="1" spans="1:4">
      <c r="A7" s="293" t="s">
        <v>622</v>
      </c>
      <c r="B7" s="291">
        <v>5684</v>
      </c>
      <c r="C7" s="294" t="s">
        <v>1337</v>
      </c>
      <c r="D7" s="292">
        <v>63969</v>
      </c>
    </row>
    <row r="8" ht="20.1" customHeight="1" spans="1:4">
      <c r="A8" s="293" t="s">
        <v>624</v>
      </c>
      <c r="B8" s="291">
        <v>10867</v>
      </c>
      <c r="C8" s="295" t="s">
        <v>1338</v>
      </c>
      <c r="D8" s="292">
        <v>1044</v>
      </c>
    </row>
    <row r="9" ht="20.1" customHeight="1" spans="1:4">
      <c r="A9" s="293" t="s">
        <v>626</v>
      </c>
      <c r="B9" s="291">
        <v>4842</v>
      </c>
      <c r="C9" s="295"/>
      <c r="D9" s="292"/>
    </row>
    <row r="10" ht="20.1" customHeight="1" spans="1:4">
      <c r="A10" s="293" t="s">
        <v>627</v>
      </c>
      <c r="B10" s="291">
        <v>57152</v>
      </c>
      <c r="C10" s="295"/>
      <c r="D10" s="292"/>
    </row>
    <row r="11" ht="20.1" customHeight="1" spans="1:4">
      <c r="A11" s="290" t="s">
        <v>628</v>
      </c>
      <c r="B11" s="291">
        <f>SUM(B12:B18,B31)</f>
        <v>186616</v>
      </c>
      <c r="C11" s="295"/>
      <c r="D11" s="292"/>
    </row>
    <row r="12" ht="20.1" customHeight="1" spans="1:4">
      <c r="A12" s="293" t="s">
        <v>629</v>
      </c>
      <c r="B12" s="291">
        <v>2675</v>
      </c>
      <c r="C12" s="295"/>
      <c r="D12" s="292"/>
    </row>
    <row r="13" ht="20.1" customHeight="1" spans="1:4">
      <c r="A13" s="293" t="s">
        <v>630</v>
      </c>
      <c r="B13" s="291">
        <v>20048</v>
      </c>
      <c r="C13" s="295"/>
      <c r="D13" s="292"/>
    </row>
    <row r="14" ht="20.1" customHeight="1" spans="1:4">
      <c r="A14" s="293" t="s">
        <v>631</v>
      </c>
      <c r="B14" s="291">
        <v>6271</v>
      </c>
      <c r="C14" s="295"/>
      <c r="D14" s="292"/>
    </row>
    <row r="15" ht="20.1" customHeight="1" spans="1:4">
      <c r="A15" s="293" t="s">
        <v>1339</v>
      </c>
      <c r="B15" s="291">
        <v>2205</v>
      </c>
      <c r="C15" s="295"/>
      <c r="D15" s="292"/>
    </row>
    <row r="16" ht="20.1" customHeight="1" spans="1:4">
      <c r="A16" s="296" t="s">
        <v>633</v>
      </c>
      <c r="B16" s="297">
        <v>15123</v>
      </c>
      <c r="C16" s="298"/>
      <c r="D16" s="299"/>
    </row>
    <row r="17" ht="20.1" customHeight="1" spans="1:4">
      <c r="A17" s="296" t="s">
        <v>634</v>
      </c>
      <c r="B17" s="297">
        <v>14660</v>
      </c>
      <c r="C17" s="298"/>
      <c r="D17" s="299"/>
    </row>
    <row r="18" ht="20.1" customHeight="1" spans="1:4">
      <c r="A18" s="296" t="s">
        <v>635</v>
      </c>
      <c r="B18" s="297">
        <f>SUM(B19:B30)</f>
        <v>124813</v>
      </c>
      <c r="C18" s="298"/>
      <c r="D18" s="299"/>
    </row>
    <row r="19" ht="20.1" customHeight="1" spans="1:4">
      <c r="A19" s="300" t="s">
        <v>637</v>
      </c>
      <c r="B19" s="297">
        <v>2748</v>
      </c>
      <c r="C19" s="298"/>
      <c r="D19" s="299"/>
    </row>
    <row r="20" ht="20.1" customHeight="1" spans="1:4">
      <c r="A20" s="300" t="s">
        <v>638</v>
      </c>
      <c r="B20" s="297">
        <v>24535</v>
      </c>
      <c r="C20" s="298"/>
      <c r="D20" s="299"/>
    </row>
    <row r="21" ht="20.1" customHeight="1" spans="1:4">
      <c r="A21" s="300" t="s">
        <v>639</v>
      </c>
      <c r="B21" s="297">
        <v>343</v>
      </c>
      <c r="C21" s="298"/>
      <c r="D21" s="299"/>
    </row>
    <row r="22" ht="20.1" customHeight="1" spans="1:4">
      <c r="A22" s="300" t="s">
        <v>640</v>
      </c>
      <c r="B22" s="297">
        <v>28456</v>
      </c>
      <c r="C22" s="298"/>
      <c r="D22" s="299"/>
    </row>
    <row r="23" ht="20.1" customHeight="1" spans="1:4">
      <c r="A23" s="300" t="s">
        <v>641</v>
      </c>
      <c r="B23" s="297">
        <v>19395</v>
      </c>
      <c r="C23" s="298"/>
      <c r="D23" s="299"/>
    </row>
    <row r="24" ht="20.1" customHeight="1" spans="1:4">
      <c r="A24" s="300" t="s">
        <v>642</v>
      </c>
      <c r="B24" s="297">
        <v>9297</v>
      </c>
      <c r="C24" s="298"/>
      <c r="D24" s="299"/>
    </row>
    <row r="25" ht="20.1" customHeight="1" spans="1:4">
      <c r="A25" s="300" t="s">
        <v>1340</v>
      </c>
      <c r="B25" s="297">
        <v>12444</v>
      </c>
      <c r="C25" s="298"/>
      <c r="D25" s="299"/>
    </row>
    <row r="26" ht="20.1" customHeight="1" spans="1:4">
      <c r="A26" s="300" t="s">
        <v>643</v>
      </c>
      <c r="B26" s="297">
        <v>9999</v>
      </c>
      <c r="C26" s="298"/>
      <c r="D26" s="299"/>
    </row>
    <row r="27" ht="20.1" customHeight="1" spans="1:4">
      <c r="A27" s="300" t="s">
        <v>644</v>
      </c>
      <c r="B27" s="297">
        <v>216</v>
      </c>
      <c r="C27" s="298"/>
      <c r="D27" s="299"/>
    </row>
    <row r="28" ht="20.1" customHeight="1" spans="1:4">
      <c r="A28" s="300" t="s">
        <v>645</v>
      </c>
      <c r="B28" s="297">
        <v>380</v>
      </c>
      <c r="C28" s="298"/>
      <c r="D28" s="299"/>
    </row>
    <row r="29" ht="20.1" customHeight="1" spans="1:4">
      <c r="A29" s="300" t="s">
        <v>646</v>
      </c>
      <c r="B29" s="297">
        <v>9000</v>
      </c>
      <c r="C29" s="298"/>
      <c r="D29" s="299"/>
    </row>
    <row r="30" ht="20.1" customHeight="1" spans="1:4">
      <c r="A30" s="300" t="s">
        <v>647</v>
      </c>
      <c r="B30" s="297">
        <v>8000</v>
      </c>
      <c r="C30" s="298"/>
      <c r="D30" s="299"/>
    </row>
    <row r="31" ht="20.1" customHeight="1" spans="1:4">
      <c r="A31" s="301" t="s">
        <v>1341</v>
      </c>
      <c r="B31" s="297">
        <v>821</v>
      </c>
      <c r="C31" s="298"/>
      <c r="D31" s="299"/>
    </row>
    <row r="32" ht="20.1" customHeight="1" spans="1:4">
      <c r="A32" s="302" t="s">
        <v>1342</v>
      </c>
      <c r="B32" s="297">
        <f>SUM(B33:B42)</f>
        <v>16933</v>
      </c>
      <c r="C32" s="303" t="s">
        <v>650</v>
      </c>
      <c r="D32" s="299">
        <f>SUM(D33:D39)</f>
        <v>16874</v>
      </c>
    </row>
    <row r="33" ht="20.1" customHeight="1" spans="1:4">
      <c r="A33" s="301" t="s">
        <v>1343</v>
      </c>
      <c r="B33" s="297">
        <v>20</v>
      </c>
      <c r="C33" s="304" t="s">
        <v>652</v>
      </c>
      <c r="D33" s="299">
        <v>380</v>
      </c>
    </row>
    <row r="34" ht="20.1" customHeight="1" spans="1:4">
      <c r="A34" s="301" t="s">
        <v>1344</v>
      </c>
      <c r="B34" s="297">
        <v>1178</v>
      </c>
      <c r="C34" s="304" t="s">
        <v>654</v>
      </c>
      <c r="D34" s="299">
        <v>1265</v>
      </c>
    </row>
    <row r="35" ht="20.1" customHeight="1" spans="1:4">
      <c r="A35" s="301" t="s">
        <v>1345</v>
      </c>
      <c r="B35" s="297">
        <v>39</v>
      </c>
      <c r="C35" s="304" t="s">
        <v>658</v>
      </c>
      <c r="D35" s="299">
        <v>7485</v>
      </c>
    </row>
    <row r="36" ht="20.1" customHeight="1" spans="1:4">
      <c r="A36" s="302" t="s">
        <v>1346</v>
      </c>
      <c r="B36" s="297">
        <v>1200</v>
      </c>
      <c r="C36" s="304" t="s">
        <v>660</v>
      </c>
      <c r="D36" s="299">
        <v>4791</v>
      </c>
    </row>
    <row r="37" ht="20.1" customHeight="1" spans="1:4">
      <c r="A37" s="301" t="s">
        <v>1347</v>
      </c>
      <c r="B37" s="297">
        <v>821</v>
      </c>
      <c r="C37" s="304" t="s">
        <v>666</v>
      </c>
      <c r="D37" s="299">
        <v>2879</v>
      </c>
    </row>
    <row r="38" ht="20.1" customHeight="1" spans="1:4">
      <c r="A38" s="301" t="s">
        <v>1348</v>
      </c>
      <c r="B38" s="297">
        <v>3243</v>
      </c>
      <c r="C38" s="304" t="s">
        <v>670</v>
      </c>
      <c r="D38" s="299">
        <v>23</v>
      </c>
    </row>
    <row r="39" ht="20.1" customHeight="1" spans="1:4">
      <c r="A39" s="301" t="s">
        <v>1349</v>
      </c>
      <c r="B39" s="297">
        <v>95</v>
      </c>
      <c r="C39" s="304" t="s">
        <v>108</v>
      </c>
      <c r="D39" s="299">
        <v>51</v>
      </c>
    </row>
    <row r="40" ht="20.1" customHeight="1" spans="1:4">
      <c r="A40" s="301" t="s">
        <v>1350</v>
      </c>
      <c r="B40" s="297">
        <v>7720</v>
      </c>
      <c r="C40" s="304"/>
      <c r="D40" s="299"/>
    </row>
    <row r="41" ht="20.1" customHeight="1" spans="1:4">
      <c r="A41" s="301" t="s">
        <v>1351</v>
      </c>
      <c r="B41" s="297">
        <v>2567</v>
      </c>
      <c r="C41" s="304"/>
      <c r="D41" s="299"/>
    </row>
    <row r="42" ht="20.1" customHeight="1" spans="1:4">
      <c r="A42" s="305" t="s">
        <v>1352</v>
      </c>
      <c r="B42" s="306">
        <v>50</v>
      </c>
      <c r="C42" s="307"/>
      <c r="D42" s="308"/>
    </row>
    <row r="43" ht="24.75" customHeight="1" spans="1:5">
      <c r="A43" s="309" t="s">
        <v>1353</v>
      </c>
      <c r="B43" s="309"/>
      <c r="C43" s="309"/>
      <c r="D43" s="309"/>
      <c r="E43" s="310"/>
    </row>
    <row r="44" ht="19.5" customHeight="1" spans="3:4">
      <c r="C44" s="311"/>
      <c r="D44" s="311"/>
    </row>
    <row r="45" ht="19.5" customHeight="1" spans="3:4">
      <c r="C45" s="311"/>
      <c r="D45" s="311"/>
    </row>
    <row r="46" ht="20.1" customHeight="1"/>
    <row r="47" ht="31.5" customHeight="1" spans="1:2">
      <c r="A47" s="285"/>
      <c r="B47" s="285"/>
    </row>
    <row r="48" ht="20.1" customHeight="1" spans="1:2">
      <c r="A48" s="285"/>
      <c r="B48" s="285"/>
    </row>
    <row r="49" ht="20.1" customHeight="1" spans="1:2">
      <c r="A49" s="285"/>
      <c r="B49" s="285"/>
    </row>
    <row r="50" ht="20.1" customHeight="1" spans="1:2">
      <c r="A50" s="285"/>
      <c r="B50" s="285"/>
    </row>
    <row r="51" ht="20.1" customHeight="1" spans="1:2">
      <c r="A51" s="285"/>
      <c r="B51" s="285"/>
    </row>
    <row r="52" ht="20.1" customHeight="1" spans="1:2">
      <c r="A52" s="285"/>
      <c r="B52" s="285"/>
    </row>
    <row r="53" ht="20.1" customHeight="1" spans="1:2">
      <c r="A53" s="285"/>
      <c r="B53" s="285"/>
    </row>
    <row r="54" ht="20.1" customHeight="1" spans="1:2">
      <c r="A54" s="285"/>
      <c r="B54" s="285"/>
    </row>
    <row r="55" ht="20.1" customHeight="1" spans="1:2">
      <c r="A55" s="285"/>
      <c r="B55" s="285"/>
    </row>
    <row r="56" ht="20.1" customHeight="1" spans="1:2">
      <c r="A56" s="285"/>
      <c r="B56" s="285"/>
    </row>
    <row r="57" ht="20.1" customHeight="1" spans="1:2">
      <c r="A57" s="285"/>
      <c r="B57" s="285"/>
    </row>
    <row r="58" ht="20.1" customHeight="1" spans="1:2">
      <c r="A58" s="285"/>
      <c r="B58" s="285"/>
    </row>
    <row r="59" ht="20.1" customHeight="1" spans="1:2">
      <c r="A59" s="285"/>
      <c r="B59" s="285"/>
    </row>
    <row r="60" ht="20.1" customHeight="1" spans="1:2">
      <c r="A60" s="285"/>
      <c r="B60" s="285"/>
    </row>
    <row r="61" ht="20.1" customHeight="1" spans="1:2">
      <c r="A61" s="285"/>
      <c r="B61" s="285"/>
    </row>
    <row r="62" ht="20.1" customHeight="1" spans="1:2">
      <c r="A62" s="285"/>
      <c r="B62" s="285"/>
    </row>
    <row r="63" ht="20.1" customHeight="1" spans="1:2">
      <c r="A63" s="285"/>
      <c r="B63" s="285"/>
    </row>
    <row r="64" ht="20.1" customHeight="1" spans="1:2">
      <c r="A64" s="285"/>
      <c r="B64" s="285"/>
    </row>
    <row r="65" ht="20.1" customHeight="1" spans="1:2">
      <c r="A65" s="285"/>
      <c r="B65" s="285"/>
    </row>
    <row r="66" ht="20.1" customHeight="1" spans="1:2">
      <c r="A66" s="285"/>
      <c r="B66" s="285"/>
    </row>
    <row r="67" ht="20.1" customHeight="1" spans="1:2">
      <c r="A67" s="285"/>
      <c r="B67" s="285"/>
    </row>
    <row r="68" ht="20.1" customHeight="1" spans="1:2">
      <c r="A68" s="285"/>
      <c r="B68" s="285"/>
    </row>
    <row r="69" ht="20.1" customHeight="1" spans="1:2">
      <c r="A69" s="285"/>
      <c r="B69" s="285"/>
    </row>
    <row r="70" ht="20.1" customHeight="1" spans="1:2">
      <c r="A70" s="285"/>
      <c r="B70" s="285"/>
    </row>
    <row r="71" ht="20.1" customHeight="1" spans="1:2">
      <c r="A71" s="285"/>
      <c r="B71" s="285"/>
    </row>
    <row r="72" ht="20.1" customHeight="1" spans="1:2">
      <c r="A72" s="285"/>
      <c r="B72" s="285"/>
    </row>
    <row r="73" ht="20.1" customHeight="1" spans="1:2">
      <c r="A73" s="285"/>
      <c r="B73" s="285"/>
    </row>
    <row r="74" ht="20.1" customHeight="1" spans="1:2">
      <c r="A74" s="285"/>
      <c r="B74" s="285"/>
    </row>
    <row r="75" ht="20.1" customHeight="1" spans="1:2">
      <c r="A75" s="285"/>
      <c r="B75" s="285"/>
    </row>
    <row r="76" ht="20.1" customHeight="1" spans="1:2">
      <c r="A76" s="285"/>
      <c r="B76" s="285"/>
    </row>
    <row r="77" ht="20.1" customHeight="1" spans="1:2">
      <c r="A77" s="285"/>
      <c r="B77" s="285"/>
    </row>
    <row r="78" ht="20.1" customHeight="1" spans="1:2">
      <c r="A78" s="285"/>
      <c r="B78" s="285"/>
    </row>
    <row r="79" ht="20.1" customHeight="1" spans="1:2">
      <c r="A79" s="285"/>
      <c r="B79" s="285"/>
    </row>
    <row r="80" ht="20.1" customHeight="1" spans="1:2">
      <c r="A80" s="285"/>
      <c r="B80" s="285"/>
    </row>
    <row r="81" ht="20.1" customHeight="1" spans="1:2">
      <c r="A81" s="285"/>
      <c r="B81" s="285"/>
    </row>
    <row r="82" ht="20.1" customHeight="1" spans="1:2">
      <c r="A82" s="285"/>
      <c r="B82" s="285"/>
    </row>
    <row r="83" ht="20.1" customHeight="1" spans="1:2">
      <c r="A83" s="285"/>
      <c r="B83" s="285"/>
    </row>
    <row r="84" ht="20.1" customHeight="1" spans="1:2">
      <c r="A84" s="285"/>
      <c r="B84" s="285"/>
    </row>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sheetData>
  <mergeCells count="4">
    <mergeCell ref="A1:D1"/>
    <mergeCell ref="A2:D2"/>
    <mergeCell ref="A3:B3"/>
    <mergeCell ref="A43:D43"/>
  </mergeCells>
  <printOptions horizontalCentered="1"/>
  <pageMargins left="0.236220472440945" right="0.236220472440945" top="0.511811023622047" bottom="0.47244094488189" header="0.31496062992126" footer="0.196850393700787"/>
  <pageSetup paperSize="9" scale="85" firstPageNumber="60" orientation="portrait" blackAndWhite="1" useFirstPageNumber="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7030A0"/>
  </sheetPr>
  <dimension ref="A1:B17"/>
  <sheetViews>
    <sheetView workbookViewId="0">
      <selection activeCell="G13" sqref="G13"/>
    </sheetView>
  </sheetViews>
  <sheetFormatPr defaultColWidth="9" defaultRowHeight="13.5" outlineLevelCol="1"/>
  <cols>
    <col min="1" max="1" width="44.75" style="276" customWidth="1"/>
    <col min="2" max="2" width="37.125" style="276" customWidth="1"/>
    <col min="3" max="16384" width="9" style="276"/>
  </cols>
  <sheetData>
    <row r="1" ht="18.75" spans="1:2">
      <c r="A1" s="106" t="s">
        <v>1354</v>
      </c>
      <c r="B1" s="106"/>
    </row>
    <row r="2" ht="25.5" customHeight="1" spans="1:2">
      <c r="A2" s="263" t="s">
        <v>1355</v>
      </c>
      <c r="B2" s="263"/>
    </row>
    <row r="3" ht="20.25" customHeight="1" spans="1:2">
      <c r="A3" s="264" t="s">
        <v>682</v>
      </c>
      <c r="B3" s="264"/>
    </row>
    <row r="4" ht="20.1" customHeight="1" spans="1:2">
      <c r="A4" s="265"/>
      <c r="B4" s="266" t="s">
        <v>48</v>
      </c>
    </row>
    <row r="5" ht="37.5" customHeight="1" spans="1:2">
      <c r="A5" s="267" t="s">
        <v>1356</v>
      </c>
      <c r="B5" s="268" t="s">
        <v>684</v>
      </c>
    </row>
    <row r="6" s="275" customFormat="1" ht="30" customHeight="1" spans="1:2">
      <c r="A6" s="269" t="s">
        <v>685</v>
      </c>
      <c r="B6" s="277">
        <f>SUM(B7:B17)</f>
        <v>65013</v>
      </c>
    </row>
    <row r="7" s="275" customFormat="1" ht="30" customHeight="1" spans="1:2">
      <c r="A7" s="271" t="s">
        <v>686</v>
      </c>
      <c r="B7" s="278">
        <v>128</v>
      </c>
    </row>
    <row r="8" s="275" customFormat="1" ht="30" customHeight="1" spans="1:2">
      <c r="A8" s="271" t="s">
        <v>687</v>
      </c>
      <c r="B8" s="278">
        <v>5636</v>
      </c>
    </row>
    <row r="9" s="275" customFormat="1" ht="30" customHeight="1" spans="1:2">
      <c r="A9" s="279" t="s">
        <v>688</v>
      </c>
      <c r="B9" s="278">
        <v>5942</v>
      </c>
    </row>
    <row r="10" ht="30" customHeight="1" spans="1:2">
      <c r="A10" s="279" t="s">
        <v>689</v>
      </c>
      <c r="B10" s="278">
        <v>6104</v>
      </c>
    </row>
    <row r="11" ht="30" customHeight="1" spans="1:2">
      <c r="A11" s="279" t="s">
        <v>690</v>
      </c>
      <c r="B11" s="278">
        <v>5840</v>
      </c>
    </row>
    <row r="12" ht="30" customHeight="1" spans="1:2">
      <c r="A12" s="280" t="s">
        <v>691</v>
      </c>
      <c r="B12" s="281">
        <v>7130</v>
      </c>
    </row>
    <row r="13" ht="30" customHeight="1" spans="1:2">
      <c r="A13" s="280" t="s">
        <v>692</v>
      </c>
      <c r="B13" s="281">
        <v>7402</v>
      </c>
    </row>
    <row r="14" ht="30" customHeight="1" spans="1:2">
      <c r="A14" s="280" t="s">
        <v>693</v>
      </c>
      <c r="B14" s="281">
        <v>8059</v>
      </c>
    </row>
    <row r="15" ht="30" customHeight="1" spans="1:2">
      <c r="A15" s="280" t="s">
        <v>694</v>
      </c>
      <c r="B15" s="281">
        <v>7038</v>
      </c>
    </row>
    <row r="16" ht="30" customHeight="1" spans="1:2">
      <c r="A16" s="280" t="s">
        <v>695</v>
      </c>
      <c r="B16" s="281">
        <v>6488</v>
      </c>
    </row>
    <row r="17" ht="30" customHeight="1" spans="1:2">
      <c r="A17" s="282" t="s">
        <v>696</v>
      </c>
      <c r="B17" s="283">
        <v>5246</v>
      </c>
    </row>
  </sheetData>
  <mergeCells count="2">
    <mergeCell ref="A2:B2"/>
    <mergeCell ref="A3:B3"/>
  </mergeCells>
  <printOptions horizontalCentered="1"/>
  <pageMargins left="0.236220472440945" right="0.236220472440945" top="0.47244094488189" bottom="0" header="0.118110236220472" footer="0.0393700787401575"/>
  <pageSetup paperSize="9" firstPageNumber="61" fitToWidth="0" fitToHeight="0" orientation="portrait" blackAndWhite="1" useFirstPageNumber="1"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7030A0"/>
  </sheetPr>
  <dimension ref="A1:B373"/>
  <sheetViews>
    <sheetView showZeros="0" workbookViewId="0">
      <selection activeCell="G18" sqref="G18"/>
    </sheetView>
  </sheetViews>
  <sheetFormatPr defaultColWidth="10" defaultRowHeight="13.5" outlineLevelCol="1"/>
  <cols>
    <col min="1" max="1" width="58.375" style="261" customWidth="1"/>
    <col min="2" max="2" width="21.875" style="261" customWidth="1"/>
    <col min="3" max="16384" width="10" style="261"/>
  </cols>
  <sheetData>
    <row r="1" ht="18.75" spans="1:2">
      <c r="A1" s="106" t="s">
        <v>1357</v>
      </c>
      <c r="B1" s="106"/>
    </row>
    <row r="2" ht="35.25" customHeight="1" spans="1:2">
      <c r="A2" s="262" t="s">
        <v>1358</v>
      </c>
      <c r="B2" s="263"/>
    </row>
    <row r="3" spans="1:2">
      <c r="A3" s="264" t="s">
        <v>699</v>
      </c>
      <c r="B3" s="264"/>
    </row>
    <row r="4" ht="20.25" customHeight="1" spans="1:2">
      <c r="A4" s="265"/>
      <c r="B4" s="266" t="s">
        <v>48</v>
      </c>
    </row>
    <row r="5" ht="20.1" customHeight="1" spans="1:2">
      <c r="A5" s="267" t="s">
        <v>1356</v>
      </c>
      <c r="B5" s="268" t="s">
        <v>684</v>
      </c>
    </row>
    <row r="6" ht="20.1" customHeight="1" spans="1:2">
      <c r="A6" s="269" t="s">
        <v>685</v>
      </c>
      <c r="B6" s="270">
        <f>SUM(B7,B38,B71,B105,B136,B170,B205,B237,B271,B306,B340)</f>
        <v>16874</v>
      </c>
    </row>
    <row r="7" ht="20.1" customHeight="1" spans="1:2">
      <c r="A7" s="271" t="s">
        <v>686</v>
      </c>
      <c r="B7" s="272">
        <f>SUM(B8:B37)</f>
        <v>1064</v>
      </c>
    </row>
    <row r="8" ht="20.1" customHeight="1" spans="1:2">
      <c r="A8" s="273" t="s">
        <v>728</v>
      </c>
      <c r="B8" s="272">
        <v>4</v>
      </c>
    </row>
    <row r="9" ht="20.1" customHeight="1" spans="1:2">
      <c r="A9" s="273" t="s">
        <v>729</v>
      </c>
      <c r="B9" s="272">
        <v>10</v>
      </c>
    </row>
    <row r="10" ht="20.1" customHeight="1" spans="1:2">
      <c r="A10" s="273" t="s">
        <v>1359</v>
      </c>
      <c r="B10" s="272">
        <v>5</v>
      </c>
    </row>
    <row r="11" ht="20.1" customHeight="1" spans="1:2">
      <c r="A11" s="273" t="s">
        <v>1360</v>
      </c>
      <c r="B11" s="272">
        <v>13</v>
      </c>
    </row>
    <row r="12" ht="20.1" customHeight="1" spans="1:2">
      <c r="A12" s="273" t="s">
        <v>1361</v>
      </c>
      <c r="B12" s="272">
        <v>2</v>
      </c>
    </row>
    <row r="13" ht="20.1" customHeight="1" spans="1:2">
      <c r="A13" s="273" t="s">
        <v>703</v>
      </c>
      <c r="B13" s="272">
        <v>10</v>
      </c>
    </row>
    <row r="14" ht="20.1" customHeight="1" spans="1:2">
      <c r="A14" s="273" t="s">
        <v>1362</v>
      </c>
      <c r="B14" s="272">
        <v>5</v>
      </c>
    </row>
    <row r="15" ht="20.1" customHeight="1" spans="1:2">
      <c r="A15" s="273" t="s">
        <v>748</v>
      </c>
      <c r="B15" s="272">
        <v>1</v>
      </c>
    </row>
    <row r="16" ht="20.1" customHeight="1" spans="1:2">
      <c r="A16" s="273" t="s">
        <v>718</v>
      </c>
      <c r="B16" s="272">
        <v>62</v>
      </c>
    </row>
    <row r="17" ht="20.1" customHeight="1" spans="1:2">
      <c r="A17" s="273" t="s">
        <v>717</v>
      </c>
      <c r="B17" s="272">
        <v>9</v>
      </c>
    </row>
    <row r="18" ht="20.1" customHeight="1" spans="1:2">
      <c r="A18" s="273" t="s">
        <v>725</v>
      </c>
      <c r="B18" s="272">
        <v>5</v>
      </c>
    </row>
    <row r="19" ht="20.1" customHeight="1" spans="1:2">
      <c r="A19" s="273" t="s">
        <v>1363</v>
      </c>
      <c r="B19" s="272">
        <v>54</v>
      </c>
    </row>
    <row r="20" ht="20.1" customHeight="1" spans="1:2">
      <c r="A20" s="273" t="s">
        <v>713</v>
      </c>
      <c r="B20" s="272">
        <v>29</v>
      </c>
    </row>
    <row r="21" ht="20.1" customHeight="1" spans="1:2">
      <c r="A21" s="273" t="s">
        <v>714</v>
      </c>
      <c r="B21" s="272">
        <v>27</v>
      </c>
    </row>
    <row r="22" ht="20.1" customHeight="1" spans="1:2">
      <c r="A22" s="273" t="s">
        <v>753</v>
      </c>
      <c r="B22" s="272">
        <v>43</v>
      </c>
    </row>
    <row r="23" ht="20.1" customHeight="1" spans="1:2">
      <c r="A23" s="273" t="s">
        <v>738</v>
      </c>
      <c r="B23" s="272">
        <v>98</v>
      </c>
    </row>
    <row r="24" ht="20.1" customHeight="1" spans="1:2">
      <c r="A24" s="273" t="s">
        <v>739</v>
      </c>
      <c r="B24" s="272">
        <v>47</v>
      </c>
    </row>
    <row r="25" ht="20.1" customHeight="1" spans="1:2">
      <c r="A25" s="273" t="s">
        <v>745</v>
      </c>
      <c r="B25" s="272">
        <v>12</v>
      </c>
    </row>
    <row r="26" ht="20.1" customHeight="1" spans="1:2">
      <c r="A26" s="273" t="s">
        <v>731</v>
      </c>
      <c r="B26" s="272">
        <v>40</v>
      </c>
    </row>
    <row r="27" ht="20.1" customHeight="1" spans="1:2">
      <c r="A27" s="273" t="s">
        <v>702</v>
      </c>
      <c r="B27" s="272">
        <v>8</v>
      </c>
    </row>
    <row r="28" ht="20.1" customHeight="1" spans="1:2">
      <c r="A28" s="273" t="s">
        <v>742</v>
      </c>
      <c r="B28" s="272">
        <v>61</v>
      </c>
    </row>
    <row r="29" ht="20.1" customHeight="1" spans="1:2">
      <c r="A29" s="273" t="s">
        <v>744</v>
      </c>
      <c r="B29" s="272">
        <v>8</v>
      </c>
    </row>
    <row r="30" ht="20.1" customHeight="1" spans="1:2">
      <c r="A30" s="273" t="s">
        <v>746</v>
      </c>
      <c r="B30" s="272">
        <v>270</v>
      </c>
    </row>
    <row r="31" ht="20.1" customHeight="1" spans="1:2">
      <c r="A31" s="273" t="s">
        <v>1364</v>
      </c>
      <c r="B31" s="272">
        <v>92</v>
      </c>
    </row>
    <row r="32" ht="20.1" customHeight="1" spans="1:2">
      <c r="A32" s="273" t="s">
        <v>1365</v>
      </c>
      <c r="B32" s="272">
        <v>84</v>
      </c>
    </row>
    <row r="33" ht="20.1" customHeight="1" spans="1:2">
      <c r="A33" s="273" t="s">
        <v>754</v>
      </c>
      <c r="B33" s="272">
        <v>16</v>
      </c>
    </row>
    <row r="34" ht="20.1" customHeight="1" spans="1:2">
      <c r="A34" s="273" t="s">
        <v>756</v>
      </c>
      <c r="B34" s="272">
        <v>21</v>
      </c>
    </row>
    <row r="35" ht="20.1" customHeight="1" spans="1:2">
      <c r="A35" s="273" t="s">
        <v>755</v>
      </c>
      <c r="B35" s="272">
        <v>24</v>
      </c>
    </row>
    <row r="36" ht="20.1" customHeight="1" spans="1:2">
      <c r="A36" s="273" t="s">
        <v>752</v>
      </c>
      <c r="B36" s="272">
        <v>3</v>
      </c>
    </row>
    <row r="37" ht="20.1" customHeight="1" spans="1:2">
      <c r="A37" s="273" t="s">
        <v>803</v>
      </c>
      <c r="B37" s="272">
        <v>1</v>
      </c>
    </row>
    <row r="38" ht="20.1" customHeight="1" spans="1:2">
      <c r="A38" s="274" t="s">
        <v>687</v>
      </c>
      <c r="B38" s="272">
        <f>SUM(B39:B70)</f>
        <v>1521</v>
      </c>
    </row>
    <row r="39" ht="20.1" customHeight="1" spans="1:2">
      <c r="A39" s="273" t="s">
        <v>728</v>
      </c>
      <c r="B39" s="272">
        <v>5</v>
      </c>
    </row>
    <row r="40" ht="20.1" customHeight="1" spans="1:2">
      <c r="A40" s="273" t="s">
        <v>729</v>
      </c>
      <c r="B40" s="272">
        <v>10</v>
      </c>
    </row>
    <row r="41" ht="20.1" customHeight="1" spans="1:2">
      <c r="A41" s="273" t="s">
        <v>1359</v>
      </c>
      <c r="B41" s="272">
        <v>5</v>
      </c>
    </row>
    <row r="42" ht="20.1" customHeight="1" spans="1:2">
      <c r="A42" s="273" t="s">
        <v>1360</v>
      </c>
      <c r="B42" s="272">
        <v>10</v>
      </c>
    </row>
    <row r="43" ht="20.1" customHeight="1" spans="1:2">
      <c r="A43" s="273" t="s">
        <v>1361</v>
      </c>
      <c r="B43" s="272">
        <v>3</v>
      </c>
    </row>
    <row r="44" ht="20.1" customHeight="1" spans="1:2">
      <c r="A44" s="273" t="s">
        <v>703</v>
      </c>
      <c r="B44" s="272">
        <v>10</v>
      </c>
    </row>
    <row r="45" ht="20.1" customHeight="1" spans="1:2">
      <c r="A45" s="273" t="s">
        <v>1362</v>
      </c>
      <c r="B45" s="272">
        <v>5</v>
      </c>
    </row>
    <row r="46" ht="20.1" customHeight="1" spans="1:2">
      <c r="A46" s="273" t="s">
        <v>748</v>
      </c>
      <c r="B46" s="272">
        <v>2</v>
      </c>
    </row>
    <row r="47" ht="20.1" customHeight="1" spans="1:2">
      <c r="A47" s="273" t="s">
        <v>718</v>
      </c>
      <c r="B47" s="272">
        <v>268</v>
      </c>
    </row>
    <row r="48" ht="20.1" customHeight="1" spans="1:2">
      <c r="A48" s="273" t="s">
        <v>717</v>
      </c>
      <c r="B48" s="272">
        <v>6</v>
      </c>
    </row>
    <row r="49" ht="20.1" customHeight="1" spans="1:2">
      <c r="A49" s="273" t="s">
        <v>725</v>
      </c>
      <c r="B49" s="272">
        <v>7</v>
      </c>
    </row>
    <row r="50" ht="20.1" customHeight="1" spans="1:2">
      <c r="A50" s="273" t="s">
        <v>1363</v>
      </c>
      <c r="B50" s="272">
        <v>59</v>
      </c>
    </row>
    <row r="51" ht="20.1" customHeight="1" spans="1:2">
      <c r="A51" s="273" t="s">
        <v>713</v>
      </c>
      <c r="B51" s="272">
        <v>36</v>
      </c>
    </row>
    <row r="52" ht="20.1" customHeight="1" spans="1:2">
      <c r="A52" s="273" t="s">
        <v>714</v>
      </c>
      <c r="B52" s="272">
        <v>30</v>
      </c>
    </row>
    <row r="53" ht="20.1" customHeight="1" spans="1:2">
      <c r="A53" s="273" t="s">
        <v>753</v>
      </c>
      <c r="B53" s="272">
        <v>42</v>
      </c>
    </row>
    <row r="54" ht="20.1" customHeight="1" spans="1:2">
      <c r="A54" s="273" t="s">
        <v>738</v>
      </c>
      <c r="B54" s="272">
        <v>293</v>
      </c>
    </row>
    <row r="55" ht="20.1" customHeight="1" spans="1:2">
      <c r="A55" s="273" t="s">
        <v>739</v>
      </c>
      <c r="B55" s="272">
        <v>67</v>
      </c>
    </row>
    <row r="56" ht="20.1" customHeight="1" spans="1:2">
      <c r="A56" s="273" t="s">
        <v>745</v>
      </c>
      <c r="B56" s="272">
        <v>9</v>
      </c>
    </row>
    <row r="57" ht="20.1" customHeight="1" spans="1:2">
      <c r="A57" s="273" t="s">
        <v>731</v>
      </c>
      <c r="B57" s="272">
        <v>70</v>
      </c>
    </row>
    <row r="58" ht="20.1" customHeight="1" spans="1:2">
      <c r="A58" s="273" t="s">
        <v>702</v>
      </c>
      <c r="B58" s="272">
        <v>8</v>
      </c>
    </row>
    <row r="59" ht="20.1" customHeight="1" spans="1:2">
      <c r="A59" s="273" t="s">
        <v>742</v>
      </c>
      <c r="B59" s="272">
        <v>81</v>
      </c>
    </row>
    <row r="60" ht="20.1" customHeight="1" spans="1:2">
      <c r="A60" s="273" t="s">
        <v>744</v>
      </c>
      <c r="B60" s="272">
        <v>3</v>
      </c>
    </row>
    <row r="61" ht="20.1" customHeight="1" spans="1:2">
      <c r="A61" s="273" t="s">
        <v>746</v>
      </c>
      <c r="B61" s="272">
        <v>300</v>
      </c>
    </row>
    <row r="62" ht="20.1" customHeight="1" spans="1:2">
      <c r="A62" s="273" t="s">
        <v>1364</v>
      </c>
      <c r="B62" s="272">
        <v>63</v>
      </c>
    </row>
    <row r="63" ht="20.1" customHeight="1" spans="1:2">
      <c r="A63" s="273" t="s">
        <v>754</v>
      </c>
      <c r="B63" s="272">
        <v>32</v>
      </c>
    </row>
    <row r="64" ht="20.1" customHeight="1" spans="1:2">
      <c r="A64" s="273" t="s">
        <v>756</v>
      </c>
      <c r="B64" s="272">
        <v>24</v>
      </c>
    </row>
    <row r="65" ht="20.1" customHeight="1" spans="1:2">
      <c r="A65" s="273" t="s">
        <v>755</v>
      </c>
      <c r="B65" s="272">
        <v>33</v>
      </c>
    </row>
    <row r="66" ht="20.1" customHeight="1" spans="1:2">
      <c r="A66" s="273" t="s">
        <v>1366</v>
      </c>
      <c r="B66" s="272">
        <v>23</v>
      </c>
    </row>
    <row r="67" ht="20.1" customHeight="1" spans="1:2">
      <c r="A67" s="273" t="s">
        <v>773</v>
      </c>
      <c r="B67" s="272">
        <v>2</v>
      </c>
    </row>
    <row r="68" ht="20.1" customHeight="1" spans="1:2">
      <c r="A68" s="273" t="s">
        <v>752</v>
      </c>
      <c r="B68" s="272">
        <v>13</v>
      </c>
    </row>
    <row r="69" ht="20.1" customHeight="1" spans="1:2">
      <c r="A69" s="273" t="s">
        <v>1367</v>
      </c>
      <c r="B69" s="272">
        <v>1</v>
      </c>
    </row>
    <row r="70" ht="20.1" customHeight="1" spans="1:2">
      <c r="A70" s="273" t="s">
        <v>803</v>
      </c>
      <c r="B70" s="272">
        <v>1</v>
      </c>
    </row>
    <row r="71" ht="20.1" customHeight="1" spans="1:2">
      <c r="A71" s="274" t="s">
        <v>688</v>
      </c>
      <c r="B71" s="272">
        <f>SUM(B72:B104)</f>
        <v>1399</v>
      </c>
    </row>
    <row r="72" ht="20.1" customHeight="1" spans="1:2">
      <c r="A72" s="273" t="s">
        <v>728</v>
      </c>
      <c r="B72" s="272">
        <v>4</v>
      </c>
    </row>
    <row r="73" ht="20.1" customHeight="1" spans="1:2">
      <c r="A73" s="273" t="s">
        <v>729</v>
      </c>
      <c r="B73" s="272">
        <v>10</v>
      </c>
    </row>
    <row r="74" ht="20.1" customHeight="1" spans="1:2">
      <c r="A74" s="273" t="s">
        <v>1359</v>
      </c>
      <c r="B74" s="272">
        <v>5</v>
      </c>
    </row>
    <row r="75" ht="20.1" customHeight="1" spans="1:2">
      <c r="A75" s="273" t="s">
        <v>1360</v>
      </c>
      <c r="B75" s="272">
        <v>6</v>
      </c>
    </row>
    <row r="76" ht="20.1" customHeight="1" spans="1:2">
      <c r="A76" s="273" t="s">
        <v>1361</v>
      </c>
      <c r="B76" s="272">
        <v>2</v>
      </c>
    </row>
    <row r="77" ht="20.1" customHeight="1" spans="1:2">
      <c r="A77" s="273" t="s">
        <v>703</v>
      </c>
      <c r="B77" s="272">
        <v>10</v>
      </c>
    </row>
    <row r="78" ht="20.1" customHeight="1" spans="1:2">
      <c r="A78" s="273" t="s">
        <v>1362</v>
      </c>
      <c r="B78" s="272">
        <v>5</v>
      </c>
    </row>
    <row r="79" ht="20.1" customHeight="1" spans="1:2">
      <c r="A79" s="273" t="s">
        <v>748</v>
      </c>
      <c r="B79" s="272">
        <v>2</v>
      </c>
    </row>
    <row r="80" ht="20.1" customHeight="1" spans="1:2">
      <c r="A80" s="273" t="s">
        <v>718</v>
      </c>
      <c r="B80" s="272">
        <v>40</v>
      </c>
    </row>
    <row r="81" ht="20.1" customHeight="1" spans="1:2">
      <c r="A81" s="273" t="s">
        <v>717</v>
      </c>
      <c r="B81" s="272">
        <v>9</v>
      </c>
    </row>
    <row r="82" ht="20.1" customHeight="1" spans="1:2">
      <c r="A82" s="273" t="s">
        <v>725</v>
      </c>
      <c r="B82" s="272">
        <v>5</v>
      </c>
    </row>
    <row r="83" ht="20.1" customHeight="1" spans="1:2">
      <c r="A83" s="273" t="s">
        <v>1363</v>
      </c>
      <c r="B83" s="272">
        <v>81</v>
      </c>
    </row>
    <row r="84" ht="20.1" customHeight="1" spans="1:2">
      <c r="A84" s="273" t="s">
        <v>713</v>
      </c>
      <c r="B84" s="272">
        <v>35</v>
      </c>
    </row>
    <row r="85" ht="20.1" customHeight="1" spans="1:2">
      <c r="A85" s="273" t="s">
        <v>714</v>
      </c>
      <c r="B85" s="272">
        <v>32</v>
      </c>
    </row>
    <row r="86" ht="20.1" customHeight="1" spans="1:2">
      <c r="A86" s="273" t="s">
        <v>753</v>
      </c>
      <c r="B86" s="272">
        <v>22</v>
      </c>
    </row>
    <row r="87" ht="20.1" customHeight="1" spans="1:2">
      <c r="A87" s="273" t="s">
        <v>738</v>
      </c>
      <c r="B87" s="272">
        <v>348</v>
      </c>
    </row>
    <row r="88" ht="20.1" customHeight="1" spans="1:2">
      <c r="A88" s="273" t="s">
        <v>739</v>
      </c>
      <c r="B88" s="272">
        <v>61</v>
      </c>
    </row>
    <row r="89" ht="20.1" customHeight="1" spans="1:2">
      <c r="A89" s="273" t="s">
        <v>745</v>
      </c>
      <c r="B89" s="272">
        <v>15</v>
      </c>
    </row>
    <row r="90" ht="20.1" customHeight="1" spans="1:2">
      <c r="A90" s="273" t="s">
        <v>731</v>
      </c>
      <c r="B90" s="272">
        <v>56</v>
      </c>
    </row>
    <row r="91" ht="20.1" customHeight="1" spans="1:2">
      <c r="A91" s="273" t="s">
        <v>702</v>
      </c>
      <c r="B91" s="272">
        <v>8</v>
      </c>
    </row>
    <row r="92" ht="20.1" customHeight="1" spans="1:2">
      <c r="A92" s="273" t="s">
        <v>742</v>
      </c>
      <c r="B92" s="272">
        <v>73</v>
      </c>
    </row>
    <row r="93" ht="20.1" customHeight="1" spans="1:2">
      <c r="A93" s="273" t="s">
        <v>744</v>
      </c>
      <c r="B93" s="272">
        <v>7</v>
      </c>
    </row>
    <row r="94" ht="20.1" customHeight="1" spans="1:2">
      <c r="A94" s="273" t="s">
        <v>746</v>
      </c>
      <c r="B94" s="272">
        <v>300</v>
      </c>
    </row>
    <row r="95" ht="20.1" customHeight="1" spans="1:2">
      <c r="A95" s="273" t="s">
        <v>1364</v>
      </c>
      <c r="B95" s="272">
        <v>69</v>
      </c>
    </row>
    <row r="96" ht="20.1" customHeight="1" spans="1:2">
      <c r="A96" s="273" t="s">
        <v>1365</v>
      </c>
      <c r="B96" s="272">
        <v>76</v>
      </c>
    </row>
    <row r="97" ht="20.1" customHeight="1" spans="1:2">
      <c r="A97" s="273" t="s">
        <v>754</v>
      </c>
      <c r="B97" s="272">
        <v>25</v>
      </c>
    </row>
    <row r="98" ht="20.1" customHeight="1" spans="1:2">
      <c r="A98" s="273" t="s">
        <v>756</v>
      </c>
      <c r="B98" s="272">
        <v>25</v>
      </c>
    </row>
    <row r="99" ht="20.1" customHeight="1" spans="1:2">
      <c r="A99" s="273" t="s">
        <v>755</v>
      </c>
      <c r="B99" s="272">
        <v>33</v>
      </c>
    </row>
    <row r="100" ht="20.1" customHeight="1" spans="1:2">
      <c r="A100" s="273" t="s">
        <v>773</v>
      </c>
      <c r="B100" s="272">
        <v>2</v>
      </c>
    </row>
    <row r="101" ht="20.1" customHeight="1" spans="1:2">
      <c r="A101" s="273" t="s">
        <v>752</v>
      </c>
      <c r="B101" s="272">
        <v>26</v>
      </c>
    </row>
    <row r="102" ht="20.1" customHeight="1" spans="1:2">
      <c r="A102" s="273" t="s">
        <v>1367</v>
      </c>
      <c r="B102" s="272">
        <v>2</v>
      </c>
    </row>
    <row r="103" ht="20.1" customHeight="1" spans="1:2">
      <c r="A103" s="273" t="s">
        <v>838</v>
      </c>
      <c r="B103" s="272">
        <v>2</v>
      </c>
    </row>
    <row r="104" ht="20.1" customHeight="1" spans="1:2">
      <c r="A104" s="273" t="s">
        <v>803</v>
      </c>
      <c r="B104" s="272">
        <v>3</v>
      </c>
    </row>
    <row r="105" ht="20.1" customHeight="1" spans="1:2">
      <c r="A105" s="274" t="s">
        <v>689</v>
      </c>
      <c r="B105" s="272">
        <f>SUM(B106:B135)</f>
        <v>1262</v>
      </c>
    </row>
    <row r="106" ht="20.1" customHeight="1" spans="1:2">
      <c r="A106" s="273" t="s">
        <v>728</v>
      </c>
      <c r="B106" s="272">
        <v>4</v>
      </c>
    </row>
    <row r="107" ht="20.1" customHeight="1" spans="1:2">
      <c r="A107" s="273" t="s">
        <v>729</v>
      </c>
      <c r="B107" s="272">
        <v>10</v>
      </c>
    </row>
    <row r="108" ht="20.1" customHeight="1" spans="1:2">
      <c r="A108" s="273" t="s">
        <v>1359</v>
      </c>
      <c r="B108" s="272">
        <v>5</v>
      </c>
    </row>
    <row r="109" ht="20.1" customHeight="1" spans="1:2">
      <c r="A109" s="273" t="s">
        <v>1360</v>
      </c>
      <c r="B109" s="272">
        <v>7</v>
      </c>
    </row>
    <row r="110" ht="20.1" customHeight="1" spans="1:2">
      <c r="A110" s="273" t="s">
        <v>1361</v>
      </c>
      <c r="B110" s="272">
        <v>2</v>
      </c>
    </row>
    <row r="111" ht="20.1" customHeight="1" spans="1:2">
      <c r="A111" s="273" t="s">
        <v>703</v>
      </c>
      <c r="B111" s="272">
        <v>10</v>
      </c>
    </row>
    <row r="112" ht="20.1" customHeight="1" spans="1:2">
      <c r="A112" s="273" t="s">
        <v>1362</v>
      </c>
      <c r="B112" s="272">
        <v>5</v>
      </c>
    </row>
    <row r="113" ht="20.1" customHeight="1" spans="1:2">
      <c r="A113" s="273" t="s">
        <v>748</v>
      </c>
      <c r="B113" s="272">
        <v>2</v>
      </c>
    </row>
    <row r="114" ht="20.1" customHeight="1" spans="1:2">
      <c r="A114" s="273" t="s">
        <v>718</v>
      </c>
      <c r="B114" s="272">
        <v>51</v>
      </c>
    </row>
    <row r="115" ht="20.1" customHeight="1" spans="1:2">
      <c r="A115" s="273" t="s">
        <v>717</v>
      </c>
      <c r="B115" s="272">
        <v>6</v>
      </c>
    </row>
    <row r="116" ht="20.1" customHeight="1" spans="1:2">
      <c r="A116" s="273" t="s">
        <v>725</v>
      </c>
      <c r="B116" s="272">
        <v>6</v>
      </c>
    </row>
    <row r="117" ht="20.1" customHeight="1" spans="1:2">
      <c r="A117" s="273" t="s">
        <v>1363</v>
      </c>
      <c r="B117" s="272">
        <v>81</v>
      </c>
    </row>
    <row r="118" ht="20.1" customHeight="1" spans="1:2">
      <c r="A118" s="273" t="s">
        <v>713</v>
      </c>
      <c r="B118" s="272">
        <v>39</v>
      </c>
    </row>
    <row r="119" ht="20.1" customHeight="1" spans="1:2">
      <c r="A119" s="273" t="s">
        <v>714</v>
      </c>
      <c r="B119" s="272">
        <v>36</v>
      </c>
    </row>
    <row r="120" ht="20.1" customHeight="1" spans="1:2">
      <c r="A120" s="273" t="s">
        <v>753</v>
      </c>
      <c r="B120" s="272">
        <v>17</v>
      </c>
    </row>
    <row r="121" ht="20.1" customHeight="1" spans="1:2">
      <c r="A121" s="273" t="s">
        <v>738</v>
      </c>
      <c r="B121" s="272">
        <v>257</v>
      </c>
    </row>
    <row r="122" ht="20.1" customHeight="1" spans="1:2">
      <c r="A122" s="273" t="s">
        <v>739</v>
      </c>
      <c r="B122" s="272">
        <v>67</v>
      </c>
    </row>
    <row r="123" ht="20.1" customHeight="1" spans="1:2">
      <c r="A123" s="273" t="s">
        <v>745</v>
      </c>
      <c r="B123" s="272">
        <v>12</v>
      </c>
    </row>
    <row r="124" ht="20.1" customHeight="1" spans="1:2">
      <c r="A124" s="273" t="s">
        <v>731</v>
      </c>
      <c r="B124" s="272">
        <v>55</v>
      </c>
    </row>
    <row r="125" ht="20.1" customHeight="1" spans="1:2">
      <c r="A125" s="273" t="s">
        <v>702</v>
      </c>
      <c r="B125" s="272">
        <v>8</v>
      </c>
    </row>
    <row r="126" ht="20.1" customHeight="1" spans="1:2">
      <c r="A126" s="273" t="s">
        <v>742</v>
      </c>
      <c r="B126" s="272">
        <v>70</v>
      </c>
    </row>
    <row r="127" ht="20.1" customHeight="1" spans="1:2">
      <c r="A127" s="273" t="s">
        <v>744</v>
      </c>
      <c r="B127" s="272">
        <v>3</v>
      </c>
    </row>
    <row r="128" ht="20.1" customHeight="1" spans="1:2">
      <c r="A128" s="273" t="s">
        <v>746</v>
      </c>
      <c r="B128" s="272">
        <v>330</v>
      </c>
    </row>
    <row r="129" ht="20.1" customHeight="1" spans="1:2">
      <c r="A129" s="273" t="s">
        <v>1364</v>
      </c>
      <c r="B129" s="272">
        <v>84</v>
      </c>
    </row>
    <row r="130" ht="20.1" customHeight="1" spans="1:2">
      <c r="A130" s="273" t="s">
        <v>754</v>
      </c>
      <c r="B130" s="272">
        <v>12</v>
      </c>
    </row>
    <row r="131" ht="20.1" customHeight="1" spans="1:2">
      <c r="A131" s="273" t="s">
        <v>756</v>
      </c>
      <c r="B131" s="272">
        <v>23</v>
      </c>
    </row>
    <row r="132" ht="20.1" customHeight="1" spans="1:2">
      <c r="A132" s="273" t="s">
        <v>755</v>
      </c>
      <c r="B132" s="272">
        <v>35</v>
      </c>
    </row>
    <row r="133" ht="20.1" customHeight="1" spans="1:2">
      <c r="A133" s="273" t="s">
        <v>773</v>
      </c>
      <c r="B133" s="272">
        <v>16</v>
      </c>
    </row>
    <row r="134" ht="20.1" customHeight="1" spans="1:2">
      <c r="A134" s="273" t="s">
        <v>752</v>
      </c>
      <c r="B134" s="272">
        <v>6</v>
      </c>
    </row>
    <row r="135" ht="20.1" customHeight="1" spans="1:2">
      <c r="A135" s="273" t="s">
        <v>803</v>
      </c>
      <c r="B135" s="272">
        <v>3</v>
      </c>
    </row>
    <row r="136" ht="20.1" customHeight="1" spans="1:2">
      <c r="A136" s="274" t="s">
        <v>690</v>
      </c>
      <c r="B136" s="272">
        <f>SUM(B137:B169)</f>
        <v>1328</v>
      </c>
    </row>
    <row r="137" ht="20.1" customHeight="1" spans="1:2">
      <c r="A137" s="273" t="s">
        <v>728</v>
      </c>
      <c r="B137" s="272">
        <v>4</v>
      </c>
    </row>
    <row r="138" ht="20.1" customHeight="1" spans="1:2">
      <c r="A138" s="273" t="s">
        <v>729</v>
      </c>
      <c r="B138" s="272">
        <v>10</v>
      </c>
    </row>
    <row r="139" ht="20.1" customHeight="1" spans="1:2">
      <c r="A139" s="273" t="s">
        <v>1359</v>
      </c>
      <c r="B139" s="272">
        <v>5</v>
      </c>
    </row>
    <row r="140" ht="20.1" customHeight="1" spans="1:2">
      <c r="A140" s="273" t="s">
        <v>1360</v>
      </c>
      <c r="B140" s="272">
        <v>8</v>
      </c>
    </row>
    <row r="141" ht="20.1" customHeight="1" spans="1:2">
      <c r="A141" s="273" t="s">
        <v>1361</v>
      </c>
      <c r="B141" s="272">
        <v>3</v>
      </c>
    </row>
    <row r="142" ht="20.1" customHeight="1" spans="1:2">
      <c r="A142" s="273" t="s">
        <v>703</v>
      </c>
      <c r="B142" s="272">
        <v>10</v>
      </c>
    </row>
    <row r="143" ht="20.1" customHeight="1" spans="1:2">
      <c r="A143" s="273" t="s">
        <v>1362</v>
      </c>
      <c r="B143" s="272">
        <v>5</v>
      </c>
    </row>
    <row r="144" ht="20.1" customHeight="1" spans="1:2">
      <c r="A144" s="273" t="s">
        <v>748</v>
      </c>
      <c r="B144" s="272">
        <v>2</v>
      </c>
    </row>
    <row r="145" ht="20.1" customHeight="1" spans="1:2">
      <c r="A145" s="273" t="s">
        <v>718</v>
      </c>
      <c r="B145" s="272">
        <v>65</v>
      </c>
    </row>
    <row r="146" ht="20.1" customHeight="1" spans="1:2">
      <c r="A146" s="273" t="s">
        <v>717</v>
      </c>
      <c r="B146" s="272">
        <v>10</v>
      </c>
    </row>
    <row r="147" ht="20.1" customHeight="1" spans="1:2">
      <c r="A147" s="273" t="s">
        <v>725</v>
      </c>
      <c r="B147" s="272">
        <v>6</v>
      </c>
    </row>
    <row r="148" ht="20.1" customHeight="1" spans="1:2">
      <c r="A148" s="273" t="s">
        <v>1363</v>
      </c>
      <c r="B148" s="272">
        <v>86</v>
      </c>
    </row>
    <row r="149" ht="20.1" customHeight="1" spans="1:2">
      <c r="A149" s="273" t="s">
        <v>713</v>
      </c>
      <c r="B149" s="272">
        <v>41</v>
      </c>
    </row>
    <row r="150" ht="20.1" customHeight="1" spans="1:2">
      <c r="A150" s="273" t="s">
        <v>714</v>
      </c>
      <c r="B150" s="272">
        <v>38</v>
      </c>
    </row>
    <row r="151" ht="20.1" customHeight="1" spans="1:2">
      <c r="A151" s="273" t="s">
        <v>753</v>
      </c>
      <c r="B151" s="272">
        <v>18</v>
      </c>
    </row>
    <row r="152" ht="20.1" customHeight="1" spans="1:2">
      <c r="A152" s="273" t="s">
        <v>738</v>
      </c>
      <c r="B152" s="272">
        <v>294</v>
      </c>
    </row>
    <row r="153" ht="20.1" customHeight="1" spans="1:2">
      <c r="A153" s="273" t="s">
        <v>739</v>
      </c>
      <c r="B153" s="272">
        <v>68</v>
      </c>
    </row>
    <row r="154" ht="20.1" customHeight="1" spans="1:2">
      <c r="A154" s="273" t="s">
        <v>745</v>
      </c>
      <c r="B154" s="272">
        <v>21</v>
      </c>
    </row>
    <row r="155" ht="20.1" customHeight="1" spans="1:2">
      <c r="A155" s="273" t="s">
        <v>731</v>
      </c>
      <c r="B155" s="272">
        <v>58</v>
      </c>
    </row>
    <row r="156" ht="20.1" customHeight="1" spans="1:2">
      <c r="A156" s="273" t="s">
        <v>702</v>
      </c>
      <c r="B156" s="272">
        <v>8</v>
      </c>
    </row>
    <row r="157" ht="20.1" customHeight="1" spans="1:2">
      <c r="A157" s="273" t="s">
        <v>742</v>
      </c>
      <c r="B157" s="272">
        <v>70</v>
      </c>
    </row>
    <row r="158" ht="20.1" customHeight="1" spans="1:2">
      <c r="A158" s="273" t="s">
        <v>744</v>
      </c>
      <c r="B158" s="272">
        <v>9</v>
      </c>
    </row>
    <row r="159" ht="20.1" customHeight="1" spans="1:2">
      <c r="A159" s="273" t="s">
        <v>746</v>
      </c>
      <c r="B159" s="272">
        <v>200</v>
      </c>
    </row>
    <row r="160" ht="20.1" customHeight="1" spans="1:2">
      <c r="A160" s="273" t="s">
        <v>1364</v>
      </c>
      <c r="B160" s="272">
        <v>118</v>
      </c>
    </row>
    <row r="161" ht="20.1" customHeight="1" spans="1:2">
      <c r="A161" s="273" t="s">
        <v>754</v>
      </c>
      <c r="B161" s="272">
        <v>32</v>
      </c>
    </row>
    <row r="162" ht="20.1" customHeight="1" spans="1:2">
      <c r="A162" s="273" t="s">
        <v>756</v>
      </c>
      <c r="B162" s="272">
        <v>24</v>
      </c>
    </row>
    <row r="163" ht="20.1" customHeight="1" spans="1:2">
      <c r="A163" s="273" t="s">
        <v>755</v>
      </c>
      <c r="B163" s="272">
        <v>36</v>
      </c>
    </row>
    <row r="164" ht="20.1" customHeight="1" spans="1:2">
      <c r="A164" s="273" t="s">
        <v>773</v>
      </c>
      <c r="B164" s="272">
        <v>3</v>
      </c>
    </row>
    <row r="165" ht="20.1" customHeight="1" spans="1:2">
      <c r="A165" s="273" t="s">
        <v>1368</v>
      </c>
      <c r="B165" s="272">
        <v>8</v>
      </c>
    </row>
    <row r="166" ht="20.1" customHeight="1" spans="1:2">
      <c r="A166" s="273" t="s">
        <v>752</v>
      </c>
      <c r="B166" s="272">
        <v>53</v>
      </c>
    </row>
    <row r="167" ht="20.1" customHeight="1" spans="1:2">
      <c r="A167" s="273" t="s">
        <v>1367</v>
      </c>
      <c r="B167" s="272">
        <v>4</v>
      </c>
    </row>
    <row r="168" ht="20.1" customHeight="1" spans="1:2">
      <c r="A168" s="273" t="s">
        <v>838</v>
      </c>
      <c r="B168" s="272">
        <v>8</v>
      </c>
    </row>
    <row r="169" ht="20.1" customHeight="1" spans="1:2">
      <c r="A169" s="273" t="s">
        <v>803</v>
      </c>
      <c r="B169" s="272">
        <v>3</v>
      </c>
    </row>
    <row r="170" ht="20.1" customHeight="1" spans="1:2">
      <c r="A170" s="274" t="s">
        <v>691</v>
      </c>
      <c r="B170" s="272">
        <f>SUM(B171:B204)</f>
        <v>1818</v>
      </c>
    </row>
    <row r="171" ht="20.1" customHeight="1" spans="1:2">
      <c r="A171" s="273" t="s">
        <v>728</v>
      </c>
      <c r="B171" s="272">
        <v>5</v>
      </c>
    </row>
    <row r="172" ht="20.1" customHeight="1" spans="1:2">
      <c r="A172" s="273" t="s">
        <v>729</v>
      </c>
      <c r="B172" s="272">
        <v>10</v>
      </c>
    </row>
    <row r="173" ht="20.1" customHeight="1" spans="1:2">
      <c r="A173" s="273" t="s">
        <v>1359</v>
      </c>
      <c r="B173" s="272">
        <v>5</v>
      </c>
    </row>
    <row r="174" ht="20.1" customHeight="1" spans="1:2">
      <c r="A174" s="273" t="s">
        <v>1360</v>
      </c>
      <c r="B174" s="272">
        <v>8</v>
      </c>
    </row>
    <row r="175" ht="20.1" customHeight="1" spans="1:2">
      <c r="A175" s="273" t="s">
        <v>1361</v>
      </c>
      <c r="B175" s="272">
        <v>4</v>
      </c>
    </row>
    <row r="176" ht="20.1" customHeight="1" spans="1:2">
      <c r="A176" s="273" t="s">
        <v>703</v>
      </c>
      <c r="B176" s="272">
        <v>10</v>
      </c>
    </row>
    <row r="177" ht="20.1" customHeight="1" spans="1:2">
      <c r="A177" s="273" t="s">
        <v>1362</v>
      </c>
      <c r="B177" s="272">
        <v>5</v>
      </c>
    </row>
    <row r="178" ht="20.1" customHeight="1" spans="1:2">
      <c r="A178" s="273" t="s">
        <v>748</v>
      </c>
      <c r="B178" s="272">
        <v>3</v>
      </c>
    </row>
    <row r="179" ht="20.1" customHeight="1" spans="1:2">
      <c r="A179" s="273" t="s">
        <v>718</v>
      </c>
      <c r="B179" s="272">
        <v>49</v>
      </c>
    </row>
    <row r="180" ht="20.1" customHeight="1" spans="1:2">
      <c r="A180" s="273" t="s">
        <v>717</v>
      </c>
      <c r="B180" s="272">
        <v>15</v>
      </c>
    </row>
    <row r="181" ht="20.1" customHeight="1" spans="1:2">
      <c r="A181" s="273" t="s">
        <v>725</v>
      </c>
      <c r="B181" s="272">
        <v>9</v>
      </c>
    </row>
    <row r="182" ht="20.1" customHeight="1" spans="1:2">
      <c r="A182" s="273" t="s">
        <v>1363</v>
      </c>
      <c r="B182" s="272">
        <v>124</v>
      </c>
    </row>
    <row r="183" ht="20.1" customHeight="1" spans="1:2">
      <c r="A183" s="273" t="s">
        <v>713</v>
      </c>
      <c r="B183" s="272">
        <v>47</v>
      </c>
    </row>
    <row r="184" ht="20.1" customHeight="1" spans="1:2">
      <c r="A184" s="273" t="s">
        <v>714</v>
      </c>
      <c r="B184" s="272">
        <v>39</v>
      </c>
    </row>
    <row r="185" ht="20.1" customHeight="1" spans="1:2">
      <c r="A185" s="273" t="s">
        <v>753</v>
      </c>
      <c r="B185" s="272">
        <v>20</v>
      </c>
    </row>
    <row r="186" ht="20.1" customHeight="1" spans="1:2">
      <c r="A186" s="273" t="s">
        <v>738</v>
      </c>
      <c r="B186" s="272">
        <v>509</v>
      </c>
    </row>
    <row r="187" ht="20.1" customHeight="1" spans="1:2">
      <c r="A187" s="273" t="s">
        <v>739</v>
      </c>
      <c r="B187" s="272">
        <v>88</v>
      </c>
    </row>
    <row r="188" ht="20.1" customHeight="1" spans="1:2">
      <c r="A188" s="273" t="s">
        <v>745</v>
      </c>
      <c r="B188" s="272">
        <v>22</v>
      </c>
    </row>
    <row r="189" ht="20.1" customHeight="1" spans="1:2">
      <c r="A189" s="273" t="s">
        <v>731</v>
      </c>
      <c r="B189" s="272">
        <v>74</v>
      </c>
    </row>
    <row r="190" ht="20.1" customHeight="1" spans="1:2">
      <c r="A190" s="273" t="s">
        <v>702</v>
      </c>
      <c r="B190" s="272">
        <v>8</v>
      </c>
    </row>
    <row r="191" ht="20.1" customHeight="1" spans="1:2">
      <c r="A191" s="273" t="s">
        <v>742</v>
      </c>
      <c r="B191" s="272">
        <v>92</v>
      </c>
    </row>
    <row r="192" ht="20.1" customHeight="1" spans="1:2">
      <c r="A192" s="273" t="s">
        <v>744</v>
      </c>
      <c r="B192" s="272">
        <v>12</v>
      </c>
    </row>
    <row r="193" ht="20.1" customHeight="1" spans="1:2">
      <c r="A193" s="273" t="s">
        <v>746</v>
      </c>
      <c r="B193" s="272">
        <v>250</v>
      </c>
    </row>
    <row r="194" ht="20.1" customHeight="1" spans="1:2">
      <c r="A194" s="273" t="s">
        <v>1364</v>
      </c>
      <c r="B194" s="272">
        <v>130</v>
      </c>
    </row>
    <row r="195" ht="20.1" customHeight="1" spans="1:2">
      <c r="A195" s="273" t="s">
        <v>1365</v>
      </c>
      <c r="B195" s="272">
        <v>113</v>
      </c>
    </row>
    <row r="196" ht="20.1" customHeight="1" spans="1:2">
      <c r="A196" s="273" t="s">
        <v>1369</v>
      </c>
      <c r="B196" s="272">
        <v>4</v>
      </c>
    </row>
    <row r="197" ht="20.1" customHeight="1" spans="1:2">
      <c r="A197" s="273" t="s">
        <v>754</v>
      </c>
      <c r="B197" s="272">
        <v>23</v>
      </c>
    </row>
    <row r="198" ht="20.1" customHeight="1" spans="1:2">
      <c r="A198" s="273" t="s">
        <v>756</v>
      </c>
      <c r="B198" s="272">
        <v>26</v>
      </c>
    </row>
    <row r="199" ht="20.1" customHeight="1" spans="1:2">
      <c r="A199" s="273" t="s">
        <v>755</v>
      </c>
      <c r="B199" s="272">
        <v>36</v>
      </c>
    </row>
    <row r="200" ht="20.1" customHeight="1" spans="1:2">
      <c r="A200" s="273" t="s">
        <v>773</v>
      </c>
      <c r="B200" s="272">
        <v>1</v>
      </c>
    </row>
    <row r="201" ht="20.1" customHeight="1" spans="1:2">
      <c r="A201" s="273" t="s">
        <v>752</v>
      </c>
      <c r="B201" s="272">
        <v>62</v>
      </c>
    </row>
    <row r="202" ht="20.1" customHeight="1" spans="1:2">
      <c r="A202" s="273" t="s">
        <v>1367</v>
      </c>
      <c r="B202" s="272">
        <v>4</v>
      </c>
    </row>
    <row r="203" ht="20.1" customHeight="1" spans="1:2">
      <c r="A203" s="273" t="s">
        <v>838</v>
      </c>
      <c r="B203" s="272">
        <v>8</v>
      </c>
    </row>
    <row r="204" ht="20.1" customHeight="1" spans="1:2">
      <c r="A204" s="273" t="s">
        <v>803</v>
      </c>
      <c r="B204" s="272">
        <v>3</v>
      </c>
    </row>
    <row r="205" ht="20.1" customHeight="1" spans="1:2">
      <c r="A205" s="274" t="s">
        <v>692</v>
      </c>
      <c r="B205" s="272">
        <f>SUM(B206:B236)</f>
        <v>1451</v>
      </c>
    </row>
    <row r="206" ht="20.1" customHeight="1" spans="1:2">
      <c r="A206" s="273" t="s">
        <v>728</v>
      </c>
      <c r="B206" s="272">
        <v>7</v>
      </c>
    </row>
    <row r="207" ht="20.1" customHeight="1" spans="1:2">
      <c r="A207" s="273" t="s">
        <v>729</v>
      </c>
      <c r="B207" s="272">
        <v>13</v>
      </c>
    </row>
    <row r="208" ht="20.1" customHeight="1" spans="1:2">
      <c r="A208" s="273" t="s">
        <v>1359</v>
      </c>
      <c r="B208" s="272">
        <v>5</v>
      </c>
    </row>
    <row r="209" ht="20.1" customHeight="1" spans="1:2">
      <c r="A209" s="273" t="s">
        <v>1360</v>
      </c>
      <c r="B209" s="272">
        <v>6</v>
      </c>
    </row>
    <row r="210" ht="20.1" customHeight="1" spans="1:2">
      <c r="A210" s="273" t="s">
        <v>1361</v>
      </c>
      <c r="B210" s="272">
        <v>3</v>
      </c>
    </row>
    <row r="211" ht="20.1" customHeight="1" spans="1:2">
      <c r="A211" s="273" t="s">
        <v>703</v>
      </c>
      <c r="B211" s="272">
        <v>10</v>
      </c>
    </row>
    <row r="212" ht="20.1" customHeight="1" spans="1:2">
      <c r="A212" s="273" t="s">
        <v>1362</v>
      </c>
      <c r="B212" s="272">
        <v>5</v>
      </c>
    </row>
    <row r="213" ht="20.1" customHeight="1" spans="1:2">
      <c r="A213" s="273" t="s">
        <v>748</v>
      </c>
      <c r="B213" s="272">
        <v>2</v>
      </c>
    </row>
    <row r="214" ht="20.1" customHeight="1" spans="1:2">
      <c r="A214" s="273" t="s">
        <v>718</v>
      </c>
      <c r="B214" s="272">
        <v>225</v>
      </c>
    </row>
    <row r="215" ht="20.1" customHeight="1" spans="1:2">
      <c r="A215" s="273" t="s">
        <v>717</v>
      </c>
      <c r="B215" s="272">
        <v>14</v>
      </c>
    </row>
    <row r="216" ht="20.1" customHeight="1" spans="1:2">
      <c r="A216" s="273" t="s">
        <v>725</v>
      </c>
      <c r="B216" s="272">
        <v>9</v>
      </c>
    </row>
    <row r="217" ht="20.1" customHeight="1" spans="1:2">
      <c r="A217" s="273" t="s">
        <v>1363</v>
      </c>
      <c r="B217" s="272">
        <v>22</v>
      </c>
    </row>
    <row r="218" ht="20.1" customHeight="1" spans="1:2">
      <c r="A218" s="273" t="s">
        <v>713</v>
      </c>
      <c r="B218" s="272">
        <v>58</v>
      </c>
    </row>
    <row r="219" ht="20.1" customHeight="1" spans="1:2">
      <c r="A219" s="273" t="s">
        <v>714</v>
      </c>
      <c r="B219" s="272">
        <v>51</v>
      </c>
    </row>
    <row r="220" ht="20.1" customHeight="1" spans="1:2">
      <c r="A220" s="273" t="s">
        <v>753</v>
      </c>
      <c r="B220" s="272">
        <v>215</v>
      </c>
    </row>
    <row r="221" ht="20.1" customHeight="1" spans="1:2">
      <c r="A221" s="273" t="s">
        <v>738</v>
      </c>
      <c r="B221" s="272">
        <v>82</v>
      </c>
    </row>
    <row r="222" ht="20.1" customHeight="1" spans="1:2">
      <c r="A222" s="273" t="s">
        <v>739</v>
      </c>
      <c r="B222" s="272">
        <v>72</v>
      </c>
    </row>
    <row r="223" ht="20.1" customHeight="1" spans="1:2">
      <c r="A223" s="273" t="s">
        <v>745</v>
      </c>
      <c r="B223" s="272">
        <v>13</v>
      </c>
    </row>
    <row r="224" ht="20.1" customHeight="1" spans="1:2">
      <c r="A224" s="273" t="s">
        <v>731</v>
      </c>
      <c r="B224" s="272">
        <v>81</v>
      </c>
    </row>
    <row r="225" ht="20.1" customHeight="1" spans="1:2">
      <c r="A225" s="273" t="s">
        <v>702</v>
      </c>
      <c r="B225" s="272">
        <v>8</v>
      </c>
    </row>
    <row r="226" ht="20.1" customHeight="1" spans="1:2">
      <c r="A226" s="273" t="s">
        <v>742</v>
      </c>
      <c r="B226" s="272">
        <v>117</v>
      </c>
    </row>
    <row r="227" ht="20.1" customHeight="1" spans="1:2">
      <c r="A227" s="273" t="s">
        <v>744</v>
      </c>
      <c r="B227" s="272">
        <v>18</v>
      </c>
    </row>
    <row r="228" ht="20.1" customHeight="1" spans="1:2">
      <c r="A228" s="273" t="s">
        <v>746</v>
      </c>
      <c r="B228" s="272">
        <v>300</v>
      </c>
    </row>
    <row r="229" ht="20.1" customHeight="1" spans="1:2">
      <c r="A229" s="273" t="s">
        <v>1364</v>
      </c>
      <c r="B229" s="272">
        <v>33</v>
      </c>
    </row>
    <row r="230" ht="20.1" customHeight="1" spans="1:2">
      <c r="A230" s="273" t="s">
        <v>754</v>
      </c>
      <c r="B230" s="272">
        <v>15</v>
      </c>
    </row>
    <row r="231" ht="20.1" customHeight="1" spans="1:2">
      <c r="A231" s="273" t="s">
        <v>756</v>
      </c>
      <c r="B231" s="272">
        <v>24</v>
      </c>
    </row>
    <row r="232" ht="20.1" customHeight="1" spans="1:2">
      <c r="A232" s="273" t="s">
        <v>755</v>
      </c>
      <c r="B232" s="272">
        <v>26</v>
      </c>
    </row>
    <row r="233" ht="20.1" customHeight="1" spans="1:2">
      <c r="A233" s="273" t="s">
        <v>1370</v>
      </c>
      <c r="B233" s="272">
        <v>4</v>
      </c>
    </row>
    <row r="234" ht="20.1" customHeight="1" spans="1:2">
      <c r="A234" s="273" t="s">
        <v>773</v>
      </c>
      <c r="B234" s="272">
        <v>11</v>
      </c>
    </row>
    <row r="235" ht="20.1" customHeight="1" spans="1:2">
      <c r="A235" s="273" t="s">
        <v>752</v>
      </c>
      <c r="B235" s="272">
        <v>1</v>
      </c>
    </row>
    <row r="236" ht="20.1" customHeight="1" spans="1:2">
      <c r="A236" s="273" t="s">
        <v>803</v>
      </c>
      <c r="B236" s="272">
        <v>1</v>
      </c>
    </row>
    <row r="237" ht="20.1" customHeight="1" spans="1:2">
      <c r="A237" s="274" t="s">
        <v>693</v>
      </c>
      <c r="B237" s="272">
        <f>SUM(B238:B270)</f>
        <v>2250</v>
      </c>
    </row>
    <row r="238" ht="20.1" customHeight="1" spans="1:2">
      <c r="A238" s="273" t="s">
        <v>728</v>
      </c>
      <c r="B238" s="272">
        <v>7</v>
      </c>
    </row>
    <row r="239" ht="20.1" customHeight="1" spans="1:2">
      <c r="A239" s="273" t="s">
        <v>729</v>
      </c>
      <c r="B239" s="272">
        <v>13</v>
      </c>
    </row>
    <row r="240" ht="20.1" customHeight="1" spans="1:2">
      <c r="A240" s="273" t="s">
        <v>1359</v>
      </c>
      <c r="B240" s="272">
        <v>5</v>
      </c>
    </row>
    <row r="241" ht="20.1" customHeight="1" spans="1:2">
      <c r="A241" s="273" t="s">
        <v>1360</v>
      </c>
      <c r="B241" s="272">
        <v>7</v>
      </c>
    </row>
    <row r="242" ht="20.1" customHeight="1" spans="1:2">
      <c r="A242" s="273" t="s">
        <v>1361</v>
      </c>
      <c r="B242" s="272">
        <v>4</v>
      </c>
    </row>
    <row r="243" ht="20.1" customHeight="1" spans="1:2">
      <c r="A243" s="273" t="s">
        <v>703</v>
      </c>
      <c r="B243" s="272">
        <v>10</v>
      </c>
    </row>
    <row r="244" ht="20.1" customHeight="1" spans="1:2">
      <c r="A244" s="273" t="s">
        <v>1362</v>
      </c>
      <c r="B244" s="272">
        <v>5</v>
      </c>
    </row>
    <row r="245" ht="20.1" customHeight="1" spans="1:2">
      <c r="A245" s="273" t="s">
        <v>748</v>
      </c>
      <c r="B245" s="272">
        <v>3</v>
      </c>
    </row>
    <row r="246" ht="20.1" customHeight="1" spans="1:2">
      <c r="A246" s="273" t="s">
        <v>718</v>
      </c>
      <c r="B246" s="272">
        <v>92</v>
      </c>
    </row>
    <row r="247" ht="20.1" customHeight="1" spans="1:2">
      <c r="A247" s="273" t="s">
        <v>717</v>
      </c>
      <c r="B247" s="272">
        <v>16</v>
      </c>
    </row>
    <row r="248" ht="20.1" customHeight="1" spans="1:2">
      <c r="A248" s="273" t="s">
        <v>725</v>
      </c>
      <c r="B248" s="272">
        <v>9</v>
      </c>
    </row>
    <row r="249" ht="20.1" customHeight="1" spans="1:2">
      <c r="A249" s="273" t="s">
        <v>1363</v>
      </c>
      <c r="B249" s="272">
        <v>113</v>
      </c>
    </row>
    <row r="250" ht="20.1" customHeight="1" spans="1:2">
      <c r="A250" s="273" t="s">
        <v>713</v>
      </c>
      <c r="B250" s="272">
        <v>64</v>
      </c>
    </row>
    <row r="251" ht="20.1" customHeight="1" spans="1:2">
      <c r="A251" s="273" t="s">
        <v>714</v>
      </c>
      <c r="B251" s="272">
        <v>58</v>
      </c>
    </row>
    <row r="252" ht="20.1" customHeight="1" spans="1:2">
      <c r="A252" s="273" t="s">
        <v>753</v>
      </c>
      <c r="B252" s="272">
        <v>54</v>
      </c>
    </row>
    <row r="253" ht="20.1" customHeight="1" spans="1:2">
      <c r="A253" s="273" t="s">
        <v>738</v>
      </c>
      <c r="B253" s="272">
        <v>545</v>
      </c>
    </row>
    <row r="254" ht="20.1" customHeight="1" spans="1:2">
      <c r="A254" s="273" t="s">
        <v>739</v>
      </c>
      <c r="B254" s="272">
        <v>87</v>
      </c>
    </row>
    <row r="255" ht="20.1" customHeight="1" spans="1:2">
      <c r="A255" s="273" t="s">
        <v>745</v>
      </c>
      <c r="B255" s="272">
        <v>45</v>
      </c>
    </row>
    <row r="256" ht="20.1" customHeight="1" spans="1:2">
      <c r="A256" s="273" t="s">
        <v>731</v>
      </c>
      <c r="B256" s="272">
        <v>105</v>
      </c>
    </row>
    <row r="257" ht="20.1" customHeight="1" spans="1:2">
      <c r="A257" s="273" t="s">
        <v>702</v>
      </c>
      <c r="B257" s="272">
        <v>8</v>
      </c>
    </row>
    <row r="258" ht="20.1" customHeight="1" spans="1:2">
      <c r="A258" s="273" t="s">
        <v>742</v>
      </c>
      <c r="B258" s="272">
        <v>167</v>
      </c>
    </row>
    <row r="259" ht="20.1" customHeight="1" spans="1:2">
      <c r="A259" s="273" t="s">
        <v>744</v>
      </c>
      <c r="B259" s="272">
        <v>15</v>
      </c>
    </row>
    <row r="260" ht="20.1" customHeight="1" spans="1:2">
      <c r="A260" s="273" t="s">
        <v>746</v>
      </c>
      <c r="B260" s="272">
        <v>410</v>
      </c>
    </row>
    <row r="261" ht="20.1" customHeight="1" spans="1:2">
      <c r="A261" s="273" t="s">
        <v>1364</v>
      </c>
      <c r="B261" s="272">
        <v>87</v>
      </c>
    </row>
    <row r="262" ht="20.1" customHeight="1" spans="1:2">
      <c r="A262" s="273" t="s">
        <v>1365</v>
      </c>
      <c r="B262" s="272">
        <v>27</v>
      </c>
    </row>
    <row r="263" ht="20.1" customHeight="1" spans="1:2">
      <c r="A263" s="273" t="s">
        <v>754</v>
      </c>
      <c r="B263" s="272">
        <v>18</v>
      </c>
    </row>
    <row r="264" ht="20.1" customHeight="1" spans="1:2">
      <c r="A264" s="273" t="s">
        <v>756</v>
      </c>
      <c r="B264" s="272">
        <v>29</v>
      </c>
    </row>
    <row r="265" ht="20.1" customHeight="1" spans="1:2">
      <c r="A265" s="273" t="s">
        <v>755</v>
      </c>
      <c r="B265" s="272">
        <v>36</v>
      </c>
    </row>
    <row r="266" ht="20.1" customHeight="1" spans="1:2">
      <c r="A266" s="273" t="s">
        <v>936</v>
      </c>
      <c r="B266" s="272">
        <v>183</v>
      </c>
    </row>
    <row r="267" ht="20.1" customHeight="1" spans="1:2">
      <c r="A267" s="273" t="s">
        <v>773</v>
      </c>
      <c r="B267" s="272">
        <v>5</v>
      </c>
    </row>
    <row r="268" ht="20.1" customHeight="1" spans="1:2">
      <c r="A268" s="273" t="s">
        <v>752</v>
      </c>
      <c r="B268" s="272">
        <v>19</v>
      </c>
    </row>
    <row r="269" ht="20.1" customHeight="1" spans="1:2">
      <c r="A269" s="273" t="s">
        <v>1367</v>
      </c>
      <c r="B269" s="272">
        <v>1</v>
      </c>
    </row>
    <row r="270" ht="20.1" customHeight="1" spans="1:2">
      <c r="A270" s="273" t="s">
        <v>803</v>
      </c>
      <c r="B270" s="272">
        <v>3</v>
      </c>
    </row>
    <row r="271" ht="20.1" customHeight="1" spans="1:2">
      <c r="A271" s="274" t="s">
        <v>694</v>
      </c>
      <c r="B271" s="272">
        <f>SUM(B272:B305)</f>
        <v>1672</v>
      </c>
    </row>
    <row r="272" ht="20.1" customHeight="1" spans="1:2">
      <c r="A272" s="273" t="s">
        <v>728</v>
      </c>
      <c r="B272" s="272">
        <v>6</v>
      </c>
    </row>
    <row r="273" ht="20.1" customHeight="1" spans="1:2">
      <c r="A273" s="273" t="s">
        <v>729</v>
      </c>
      <c r="B273" s="272">
        <v>13</v>
      </c>
    </row>
    <row r="274" ht="20.1" customHeight="1" spans="1:2">
      <c r="A274" s="273" t="s">
        <v>1359</v>
      </c>
      <c r="B274" s="272">
        <v>5</v>
      </c>
    </row>
    <row r="275" ht="20.1" customHeight="1" spans="1:2">
      <c r="A275" s="273" t="s">
        <v>1360</v>
      </c>
      <c r="B275" s="272">
        <v>9</v>
      </c>
    </row>
    <row r="276" ht="20.1" customHeight="1" spans="1:2">
      <c r="A276" s="273" t="s">
        <v>1361</v>
      </c>
      <c r="B276" s="272">
        <v>3</v>
      </c>
    </row>
    <row r="277" ht="20.1" customHeight="1" spans="1:2">
      <c r="A277" s="273" t="s">
        <v>703</v>
      </c>
      <c r="B277" s="272">
        <v>10</v>
      </c>
    </row>
    <row r="278" ht="20.1" customHeight="1" spans="1:2">
      <c r="A278" s="273" t="s">
        <v>1362</v>
      </c>
      <c r="B278" s="272">
        <v>5</v>
      </c>
    </row>
    <row r="279" ht="20.1" customHeight="1" spans="1:2">
      <c r="A279" s="273" t="s">
        <v>748</v>
      </c>
      <c r="B279" s="272">
        <v>3</v>
      </c>
    </row>
    <row r="280" ht="20.1" customHeight="1" spans="1:2">
      <c r="A280" s="273" t="s">
        <v>718</v>
      </c>
      <c r="B280" s="272">
        <v>75</v>
      </c>
    </row>
    <row r="281" ht="20.1" customHeight="1" spans="1:2">
      <c r="A281" s="273" t="s">
        <v>717</v>
      </c>
      <c r="B281" s="272">
        <v>19</v>
      </c>
    </row>
    <row r="282" ht="20.1" customHeight="1" spans="1:2">
      <c r="A282" s="273" t="s">
        <v>725</v>
      </c>
      <c r="B282" s="272">
        <v>8</v>
      </c>
    </row>
    <row r="283" ht="20.1" customHeight="1" spans="1:2">
      <c r="A283" s="273" t="s">
        <v>1363</v>
      </c>
      <c r="B283" s="272">
        <v>113</v>
      </c>
    </row>
    <row r="284" ht="20.1" customHeight="1" spans="1:2">
      <c r="A284" s="273" t="s">
        <v>713</v>
      </c>
      <c r="B284" s="272">
        <v>53</v>
      </c>
    </row>
    <row r="285" ht="20.1" customHeight="1" spans="1:2">
      <c r="A285" s="273" t="s">
        <v>714</v>
      </c>
      <c r="B285" s="272">
        <v>46</v>
      </c>
    </row>
    <row r="286" ht="20.1" customHeight="1" spans="1:2">
      <c r="A286" s="273" t="s">
        <v>753</v>
      </c>
      <c r="B286" s="272">
        <v>45</v>
      </c>
    </row>
    <row r="287" ht="20.1" customHeight="1" spans="1:2">
      <c r="A287" s="273" t="s">
        <v>738</v>
      </c>
      <c r="B287" s="272">
        <v>336</v>
      </c>
    </row>
    <row r="288" ht="20.1" customHeight="1" spans="1:2">
      <c r="A288" s="273" t="s">
        <v>739</v>
      </c>
      <c r="B288" s="272">
        <v>79</v>
      </c>
    </row>
    <row r="289" ht="20.1" customHeight="1" spans="1:2">
      <c r="A289" s="273" t="s">
        <v>745</v>
      </c>
      <c r="B289" s="272">
        <v>22</v>
      </c>
    </row>
    <row r="290" ht="20.1" customHeight="1" spans="1:2">
      <c r="A290" s="273" t="s">
        <v>731</v>
      </c>
      <c r="B290" s="272">
        <v>85</v>
      </c>
    </row>
    <row r="291" ht="20.1" customHeight="1" spans="1:2">
      <c r="A291" s="273" t="s">
        <v>702</v>
      </c>
      <c r="B291" s="272">
        <v>8</v>
      </c>
    </row>
    <row r="292" ht="20.1" customHeight="1" spans="1:2">
      <c r="A292" s="273" t="s">
        <v>742</v>
      </c>
      <c r="B292" s="272">
        <v>88</v>
      </c>
    </row>
    <row r="293" ht="20.1" customHeight="1" spans="1:2">
      <c r="A293" s="273" t="s">
        <v>744</v>
      </c>
      <c r="B293" s="272">
        <v>27</v>
      </c>
    </row>
    <row r="294" ht="20.1" customHeight="1" spans="1:2">
      <c r="A294" s="273" t="s">
        <v>746</v>
      </c>
      <c r="B294" s="272">
        <v>300</v>
      </c>
    </row>
    <row r="295" ht="20.1" customHeight="1" spans="1:2">
      <c r="A295" s="273" t="s">
        <v>1364</v>
      </c>
      <c r="B295" s="272">
        <v>118</v>
      </c>
    </row>
    <row r="296" ht="20.1" customHeight="1" spans="1:2">
      <c r="A296" s="273" t="s">
        <v>1365</v>
      </c>
      <c r="B296" s="272">
        <v>19</v>
      </c>
    </row>
    <row r="297" ht="20.1" customHeight="1" spans="1:2">
      <c r="A297" s="273" t="s">
        <v>1369</v>
      </c>
      <c r="B297" s="272">
        <v>11</v>
      </c>
    </row>
    <row r="298" ht="20.1" customHeight="1" spans="1:2">
      <c r="A298" s="273" t="s">
        <v>754</v>
      </c>
      <c r="B298" s="272">
        <v>37</v>
      </c>
    </row>
    <row r="299" ht="20.1" customHeight="1" spans="1:2">
      <c r="A299" s="273" t="s">
        <v>756</v>
      </c>
      <c r="B299" s="272">
        <v>30</v>
      </c>
    </row>
    <row r="300" ht="20.1" customHeight="1" spans="1:2">
      <c r="A300" s="273" t="s">
        <v>755</v>
      </c>
      <c r="B300" s="272">
        <v>40</v>
      </c>
    </row>
    <row r="301" ht="20.1" customHeight="1" spans="1:2">
      <c r="A301" s="273" t="s">
        <v>773</v>
      </c>
      <c r="B301" s="272">
        <v>2</v>
      </c>
    </row>
    <row r="302" ht="20.1" customHeight="1" spans="1:2">
      <c r="A302" s="273" t="s">
        <v>752</v>
      </c>
      <c r="B302" s="272">
        <v>44</v>
      </c>
    </row>
    <row r="303" ht="20.1" customHeight="1" spans="1:2">
      <c r="A303" s="273" t="s">
        <v>1367</v>
      </c>
      <c r="B303" s="272">
        <v>3</v>
      </c>
    </row>
    <row r="304" ht="20.1" customHeight="1" spans="1:2">
      <c r="A304" s="273" t="s">
        <v>838</v>
      </c>
      <c r="B304" s="272">
        <v>8</v>
      </c>
    </row>
    <row r="305" ht="20.1" customHeight="1" spans="1:2">
      <c r="A305" s="273" t="s">
        <v>803</v>
      </c>
      <c r="B305" s="272">
        <v>2</v>
      </c>
    </row>
    <row r="306" ht="20.1" customHeight="1" spans="1:2">
      <c r="A306" s="274" t="s">
        <v>695</v>
      </c>
      <c r="B306" s="272">
        <f>SUM(B307:B339)</f>
        <v>1366</v>
      </c>
    </row>
    <row r="307" ht="20.1" customHeight="1" spans="1:2">
      <c r="A307" s="273" t="s">
        <v>728</v>
      </c>
      <c r="B307" s="272">
        <v>4</v>
      </c>
    </row>
    <row r="308" ht="20.1" customHeight="1" spans="1:2">
      <c r="A308" s="273" t="s">
        <v>729</v>
      </c>
      <c r="B308" s="272">
        <v>10</v>
      </c>
    </row>
    <row r="309" ht="20.1" customHeight="1" spans="1:2">
      <c r="A309" s="273" t="s">
        <v>1359</v>
      </c>
      <c r="B309" s="272">
        <v>5</v>
      </c>
    </row>
    <row r="310" ht="20.1" customHeight="1" spans="1:2">
      <c r="A310" s="273" t="s">
        <v>1360</v>
      </c>
      <c r="B310" s="272">
        <v>8</v>
      </c>
    </row>
    <row r="311" ht="20.1" customHeight="1" spans="1:2">
      <c r="A311" s="273" t="s">
        <v>1361</v>
      </c>
      <c r="B311" s="272">
        <v>3</v>
      </c>
    </row>
    <row r="312" ht="20.1" customHeight="1" spans="1:2">
      <c r="A312" s="273" t="s">
        <v>703</v>
      </c>
      <c r="B312" s="272">
        <v>10</v>
      </c>
    </row>
    <row r="313" ht="20.1" customHeight="1" spans="1:2">
      <c r="A313" s="273" t="s">
        <v>1362</v>
      </c>
      <c r="B313" s="272">
        <v>5</v>
      </c>
    </row>
    <row r="314" ht="20.1" customHeight="1" spans="1:2">
      <c r="A314" s="273" t="s">
        <v>748</v>
      </c>
      <c r="B314" s="272">
        <v>2</v>
      </c>
    </row>
    <row r="315" ht="20.1" customHeight="1" spans="1:2">
      <c r="A315" s="273" t="s">
        <v>718</v>
      </c>
      <c r="B315" s="272">
        <v>56</v>
      </c>
    </row>
    <row r="316" ht="20.1" customHeight="1" spans="1:2">
      <c r="A316" s="273" t="s">
        <v>717</v>
      </c>
      <c r="B316" s="272">
        <v>9</v>
      </c>
    </row>
    <row r="317" ht="20.1" customHeight="1" spans="1:2">
      <c r="A317" s="273" t="s">
        <v>725</v>
      </c>
      <c r="B317" s="272">
        <v>7</v>
      </c>
    </row>
    <row r="318" ht="20.1" customHeight="1" spans="1:2">
      <c r="A318" s="273" t="s">
        <v>1363</v>
      </c>
      <c r="B318" s="272">
        <v>86</v>
      </c>
    </row>
    <row r="319" ht="20.1" customHeight="1" spans="1:2">
      <c r="A319" s="273" t="s">
        <v>713</v>
      </c>
      <c r="B319" s="272">
        <v>50</v>
      </c>
    </row>
    <row r="320" ht="20.1" customHeight="1" spans="1:2">
      <c r="A320" s="273" t="s">
        <v>714</v>
      </c>
      <c r="B320" s="272">
        <v>41</v>
      </c>
    </row>
    <row r="321" ht="20.1" customHeight="1" spans="1:2">
      <c r="A321" s="273" t="s">
        <v>753</v>
      </c>
      <c r="B321" s="272">
        <v>32</v>
      </c>
    </row>
    <row r="322" ht="20.1" customHeight="1" spans="1:2">
      <c r="A322" s="273" t="s">
        <v>738</v>
      </c>
      <c r="B322" s="272">
        <v>310</v>
      </c>
    </row>
    <row r="323" ht="20.1" customHeight="1" spans="1:2">
      <c r="A323" s="273" t="s">
        <v>739</v>
      </c>
      <c r="B323" s="272">
        <v>55</v>
      </c>
    </row>
    <row r="324" ht="20.1" customHeight="1" spans="1:2">
      <c r="A324" s="273" t="s">
        <v>745</v>
      </c>
      <c r="B324" s="272">
        <v>23</v>
      </c>
    </row>
    <row r="325" ht="20.1" customHeight="1" spans="1:2">
      <c r="A325" s="273" t="s">
        <v>731</v>
      </c>
      <c r="B325" s="272">
        <v>69</v>
      </c>
    </row>
    <row r="326" ht="20.1" customHeight="1" spans="1:2">
      <c r="A326" s="273" t="s">
        <v>702</v>
      </c>
      <c r="B326" s="272">
        <v>8</v>
      </c>
    </row>
    <row r="327" ht="20.1" customHeight="1" spans="1:2">
      <c r="A327" s="273" t="s">
        <v>742</v>
      </c>
      <c r="B327" s="272">
        <v>95</v>
      </c>
    </row>
    <row r="328" ht="20.1" customHeight="1" spans="1:2">
      <c r="A328" s="273" t="s">
        <v>744</v>
      </c>
      <c r="B328" s="272">
        <v>12</v>
      </c>
    </row>
    <row r="329" ht="20.1" customHeight="1" spans="1:2">
      <c r="A329" s="273" t="s">
        <v>746</v>
      </c>
      <c r="B329" s="272">
        <v>225</v>
      </c>
    </row>
    <row r="330" ht="20.1" customHeight="1" spans="1:2">
      <c r="A330" s="273" t="s">
        <v>1364</v>
      </c>
      <c r="B330" s="272">
        <v>65</v>
      </c>
    </row>
    <row r="331" ht="20.1" customHeight="1" spans="1:2">
      <c r="A331" s="273" t="s">
        <v>1369</v>
      </c>
      <c r="B331" s="272">
        <v>16</v>
      </c>
    </row>
    <row r="332" ht="20.1" customHeight="1" spans="1:2">
      <c r="A332" s="273" t="s">
        <v>754</v>
      </c>
      <c r="B332" s="272">
        <v>23</v>
      </c>
    </row>
    <row r="333" ht="20.1" customHeight="1" spans="1:2">
      <c r="A333" s="273" t="s">
        <v>756</v>
      </c>
      <c r="B333" s="272">
        <v>26</v>
      </c>
    </row>
    <row r="334" ht="20.1" customHeight="1" spans="1:2">
      <c r="A334" s="273" t="s">
        <v>755</v>
      </c>
      <c r="B334" s="272">
        <v>40</v>
      </c>
    </row>
    <row r="335" ht="20.1" customHeight="1" spans="1:2">
      <c r="A335" s="273" t="s">
        <v>773</v>
      </c>
      <c r="B335" s="272">
        <v>3</v>
      </c>
    </row>
    <row r="336" ht="20.1" customHeight="1" spans="1:2">
      <c r="A336" s="273" t="s">
        <v>752</v>
      </c>
      <c r="B336" s="272">
        <v>57</v>
      </c>
    </row>
    <row r="337" ht="20.1" customHeight="1" spans="1:2">
      <c r="A337" s="273" t="s">
        <v>1367</v>
      </c>
      <c r="B337" s="272">
        <v>4</v>
      </c>
    </row>
    <row r="338" ht="20.1" customHeight="1" spans="1:2">
      <c r="A338" s="273" t="s">
        <v>838</v>
      </c>
      <c r="B338" s="272">
        <v>4</v>
      </c>
    </row>
    <row r="339" ht="20.1" customHeight="1" spans="1:2">
      <c r="A339" s="273" t="s">
        <v>803</v>
      </c>
      <c r="B339" s="272">
        <v>3</v>
      </c>
    </row>
    <row r="340" ht="20.1" customHeight="1" spans="1:2">
      <c r="A340" s="274" t="s">
        <v>696</v>
      </c>
      <c r="B340" s="272">
        <f>SUM(B341:B373)</f>
        <v>1743</v>
      </c>
    </row>
    <row r="341" ht="20.1" customHeight="1" spans="1:2">
      <c r="A341" s="273" t="s">
        <v>728</v>
      </c>
      <c r="B341" s="272">
        <v>6</v>
      </c>
    </row>
    <row r="342" ht="20.1" customHeight="1" spans="1:2">
      <c r="A342" s="273" t="s">
        <v>729</v>
      </c>
      <c r="B342" s="272">
        <v>13</v>
      </c>
    </row>
    <row r="343" ht="20.1" customHeight="1" spans="1:2">
      <c r="A343" s="273" t="s">
        <v>1359</v>
      </c>
      <c r="B343" s="272">
        <v>5</v>
      </c>
    </row>
    <row r="344" ht="20.1" customHeight="1" spans="1:2">
      <c r="A344" s="273" t="s">
        <v>1360</v>
      </c>
      <c r="B344" s="272">
        <v>10</v>
      </c>
    </row>
    <row r="345" ht="20.1" customHeight="1" spans="1:2">
      <c r="A345" s="273" t="s">
        <v>1361</v>
      </c>
      <c r="B345" s="272">
        <v>3</v>
      </c>
    </row>
    <row r="346" ht="20.1" customHeight="1" spans="1:2">
      <c r="A346" s="273" t="s">
        <v>703</v>
      </c>
      <c r="B346" s="272">
        <v>10</v>
      </c>
    </row>
    <row r="347" ht="20.1" customHeight="1" spans="1:2">
      <c r="A347" s="273" t="s">
        <v>1362</v>
      </c>
      <c r="B347" s="272">
        <v>5</v>
      </c>
    </row>
    <row r="348" ht="20.1" customHeight="1" spans="1:2">
      <c r="A348" s="273" t="s">
        <v>748</v>
      </c>
      <c r="B348" s="272">
        <v>2</v>
      </c>
    </row>
    <row r="349" ht="20.1" customHeight="1" spans="1:2">
      <c r="A349" s="273" t="s">
        <v>718</v>
      </c>
      <c r="B349" s="272">
        <v>93</v>
      </c>
    </row>
    <row r="350" ht="20.1" customHeight="1" spans="1:2">
      <c r="A350" s="273" t="s">
        <v>717</v>
      </c>
      <c r="B350" s="272">
        <v>9</v>
      </c>
    </row>
    <row r="351" ht="20.1" customHeight="1" spans="1:2">
      <c r="A351" s="273" t="s">
        <v>725</v>
      </c>
      <c r="B351" s="272">
        <v>7</v>
      </c>
    </row>
    <row r="352" ht="20.1" customHeight="1" spans="1:2">
      <c r="A352" s="273" t="s">
        <v>1363</v>
      </c>
      <c r="B352" s="272">
        <v>86</v>
      </c>
    </row>
    <row r="353" ht="20.1" customHeight="1" spans="1:2">
      <c r="A353" s="273" t="s">
        <v>713</v>
      </c>
      <c r="B353" s="272">
        <v>45</v>
      </c>
    </row>
    <row r="354" ht="20.1" customHeight="1" spans="1:2">
      <c r="A354" s="273" t="s">
        <v>714</v>
      </c>
      <c r="B354" s="272">
        <v>39</v>
      </c>
    </row>
    <row r="355" ht="20.1" customHeight="1" spans="1:2">
      <c r="A355" s="273" t="s">
        <v>753</v>
      </c>
      <c r="B355" s="272">
        <v>133</v>
      </c>
    </row>
    <row r="356" ht="20.1" customHeight="1" spans="1:2">
      <c r="A356" s="273" t="s">
        <v>738</v>
      </c>
      <c r="B356" s="272">
        <v>285</v>
      </c>
    </row>
    <row r="357" ht="20.1" customHeight="1" spans="1:2">
      <c r="A357" s="273" t="s">
        <v>739</v>
      </c>
      <c r="B357" s="272">
        <v>58</v>
      </c>
    </row>
    <row r="358" ht="20.1" customHeight="1" spans="1:2">
      <c r="A358" s="273" t="s">
        <v>745</v>
      </c>
      <c r="B358" s="272">
        <v>21</v>
      </c>
    </row>
    <row r="359" ht="20.1" customHeight="1" spans="1:2">
      <c r="A359" s="273" t="s">
        <v>731</v>
      </c>
      <c r="B359" s="272">
        <v>137</v>
      </c>
    </row>
    <row r="360" ht="20.1" customHeight="1" spans="1:2">
      <c r="A360" s="273" t="s">
        <v>702</v>
      </c>
      <c r="B360" s="272">
        <v>8</v>
      </c>
    </row>
    <row r="361" ht="20.1" customHeight="1" spans="1:2">
      <c r="A361" s="273" t="s">
        <v>742</v>
      </c>
      <c r="B361" s="272">
        <v>108</v>
      </c>
    </row>
    <row r="362" ht="20.1" customHeight="1" spans="1:2">
      <c r="A362" s="273" t="s">
        <v>744</v>
      </c>
      <c r="B362" s="272">
        <v>5</v>
      </c>
    </row>
    <row r="363" ht="20.1" customHeight="1" spans="1:2">
      <c r="A363" s="273" t="s">
        <v>746</v>
      </c>
      <c r="B363" s="272">
        <v>330</v>
      </c>
    </row>
    <row r="364" ht="20.1" customHeight="1" spans="1:2">
      <c r="A364" s="273" t="s">
        <v>1364</v>
      </c>
      <c r="B364" s="272">
        <v>78</v>
      </c>
    </row>
    <row r="365" ht="20.1" customHeight="1" spans="1:2">
      <c r="A365" s="273" t="s">
        <v>1365</v>
      </c>
      <c r="B365" s="272">
        <v>111</v>
      </c>
    </row>
    <row r="366" ht="20.1" customHeight="1" spans="1:2">
      <c r="A366" s="273" t="s">
        <v>754</v>
      </c>
      <c r="B366" s="272">
        <v>30</v>
      </c>
    </row>
    <row r="367" ht="20.1" customHeight="1" spans="1:2">
      <c r="A367" s="273" t="s">
        <v>756</v>
      </c>
      <c r="B367" s="272">
        <v>32</v>
      </c>
    </row>
    <row r="368" ht="20.1" customHeight="1" spans="1:2">
      <c r="A368" s="273" t="s">
        <v>755</v>
      </c>
      <c r="B368" s="272">
        <v>32</v>
      </c>
    </row>
    <row r="369" ht="20.1" customHeight="1" spans="1:2">
      <c r="A369" s="273" t="s">
        <v>773</v>
      </c>
      <c r="B369" s="272">
        <v>6</v>
      </c>
    </row>
    <row r="370" ht="20.1" customHeight="1" spans="1:2">
      <c r="A370" s="273" t="s">
        <v>1368</v>
      </c>
      <c r="B370" s="272">
        <v>8</v>
      </c>
    </row>
    <row r="371" ht="20.1" customHeight="1" spans="1:2">
      <c r="A371" s="273" t="s">
        <v>752</v>
      </c>
      <c r="B371" s="272">
        <v>23</v>
      </c>
    </row>
    <row r="372" ht="20.1" customHeight="1" spans="1:2">
      <c r="A372" s="273" t="s">
        <v>1367</v>
      </c>
      <c r="B372" s="272">
        <v>2</v>
      </c>
    </row>
    <row r="373" ht="20.1" customHeight="1" spans="1:2">
      <c r="A373" s="273" t="s">
        <v>803</v>
      </c>
      <c r="B373" s="272">
        <v>3</v>
      </c>
    </row>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scale="90" firstPageNumber="62" orientation="portrait" blackAndWhite="1" useFirstPageNumber="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7030A0"/>
  </sheetPr>
  <dimension ref="A1:F24"/>
  <sheetViews>
    <sheetView showZeros="0" workbookViewId="0">
      <selection activeCell="I17" sqref="I17"/>
    </sheetView>
  </sheetViews>
  <sheetFormatPr defaultColWidth="9" defaultRowHeight="20.1" customHeight="1" outlineLevelCol="5"/>
  <cols>
    <col min="1" max="1" width="30.625" style="186" customWidth="1"/>
    <col min="2" max="2" width="11.125" style="187" customWidth="1"/>
    <col min="3" max="3" width="9.875" style="187" customWidth="1"/>
    <col min="4" max="4" width="25.25" style="188" customWidth="1"/>
    <col min="5" max="5" width="11.125" style="189" customWidth="1"/>
    <col min="6" max="6" width="9.5" style="190" customWidth="1"/>
    <col min="7" max="16384" width="9" style="190"/>
  </cols>
  <sheetData>
    <row r="1" customHeight="1" spans="1:5">
      <c r="A1" s="106" t="s">
        <v>1371</v>
      </c>
      <c r="B1" s="106"/>
      <c r="C1" s="106"/>
      <c r="D1" s="106"/>
      <c r="E1" s="106"/>
    </row>
    <row r="2" ht="29.25" customHeight="1" spans="1:5">
      <c r="A2" s="191" t="s">
        <v>1372</v>
      </c>
      <c r="B2" s="191"/>
      <c r="C2" s="191"/>
      <c r="D2" s="191"/>
      <c r="E2" s="191"/>
    </row>
    <row r="3" customHeight="1" spans="1:5">
      <c r="A3" s="192"/>
      <c r="B3" s="192"/>
      <c r="C3" s="192"/>
      <c r="D3" s="192"/>
      <c r="E3" s="193" t="s">
        <v>48</v>
      </c>
    </row>
    <row r="4" ht="24" customHeight="1" spans="1:6">
      <c r="A4" s="194" t="s">
        <v>617</v>
      </c>
      <c r="B4" s="195" t="s">
        <v>684</v>
      </c>
      <c r="C4" s="195" t="s">
        <v>51</v>
      </c>
      <c r="D4" s="196" t="s">
        <v>166</v>
      </c>
      <c r="E4" s="195" t="s">
        <v>684</v>
      </c>
      <c r="F4" s="197" t="s">
        <v>51</v>
      </c>
    </row>
    <row r="5" ht="24" customHeight="1" spans="1:6">
      <c r="A5" s="177" t="s">
        <v>126</v>
      </c>
      <c r="B5" s="178">
        <v>725515</v>
      </c>
      <c r="C5" s="233"/>
      <c r="D5" s="179" t="s">
        <v>126</v>
      </c>
      <c r="E5" s="178">
        <v>725515</v>
      </c>
      <c r="F5" s="234"/>
    </row>
    <row r="6" ht="24" customHeight="1" spans="1:6">
      <c r="A6" s="235" t="s">
        <v>127</v>
      </c>
      <c r="B6" s="178">
        <v>500</v>
      </c>
      <c r="C6" s="233"/>
      <c r="D6" s="236" t="s">
        <v>128</v>
      </c>
      <c r="E6" s="178">
        <v>449362</v>
      </c>
      <c r="F6" s="234">
        <v>37.0294360703929</v>
      </c>
    </row>
    <row r="7" customHeight="1" spans="1:6">
      <c r="A7" s="165" t="s">
        <v>1045</v>
      </c>
      <c r="B7" s="134"/>
      <c r="C7" s="237"/>
      <c r="D7" s="166" t="s">
        <v>1373</v>
      </c>
      <c r="E7" s="134">
        <v>3600</v>
      </c>
      <c r="F7" s="238">
        <v>3.44827586206897</v>
      </c>
    </row>
    <row r="8" customHeight="1" spans="1:6">
      <c r="A8" s="165" t="s">
        <v>1374</v>
      </c>
      <c r="B8" s="134"/>
      <c r="C8" s="237"/>
      <c r="D8" s="166" t="s">
        <v>1375</v>
      </c>
      <c r="E8" s="134">
        <v>351204</v>
      </c>
      <c r="F8" s="238">
        <v>38.1588730266755</v>
      </c>
    </row>
    <row r="9" customHeight="1" spans="1:6">
      <c r="A9" s="165" t="s">
        <v>1376</v>
      </c>
      <c r="B9" s="134"/>
      <c r="C9" s="237"/>
      <c r="D9" s="166" t="s">
        <v>1377</v>
      </c>
      <c r="E9" s="134">
        <v>37694</v>
      </c>
      <c r="F9" s="238">
        <v>104.858695652174</v>
      </c>
    </row>
    <row r="10" customHeight="1" spans="1:6">
      <c r="A10" s="165" t="s">
        <v>1378</v>
      </c>
      <c r="B10" s="134"/>
      <c r="C10" s="237"/>
      <c r="D10" s="166" t="s">
        <v>1379</v>
      </c>
      <c r="E10" s="134">
        <v>8521</v>
      </c>
      <c r="F10" s="238">
        <v>-10.2769295567021</v>
      </c>
    </row>
    <row r="11" customHeight="1" spans="1:6">
      <c r="A11" s="165" t="s">
        <v>1380</v>
      </c>
      <c r="B11" s="134"/>
      <c r="C11" s="237"/>
      <c r="D11" s="166" t="s">
        <v>1381</v>
      </c>
      <c r="E11" s="134">
        <v>48333</v>
      </c>
      <c r="F11" s="238">
        <v>14.130203782852</v>
      </c>
    </row>
    <row r="12" customHeight="1" spans="1:6">
      <c r="A12" s="165" t="s">
        <v>1382</v>
      </c>
      <c r="B12" s="134"/>
      <c r="C12" s="237"/>
      <c r="D12" s="166" t="s">
        <v>1383</v>
      </c>
      <c r="E12" s="134">
        <v>10</v>
      </c>
      <c r="F12" s="238">
        <v>400</v>
      </c>
    </row>
    <row r="13" customHeight="1" spans="1:6">
      <c r="A13" s="165" t="s">
        <v>1384</v>
      </c>
      <c r="B13" s="134"/>
      <c r="C13" s="237"/>
      <c r="D13" s="239"/>
      <c r="E13" s="240"/>
      <c r="F13" s="241"/>
    </row>
    <row r="14" customHeight="1" spans="1:6">
      <c r="A14" s="165" t="s">
        <v>1385</v>
      </c>
      <c r="B14" s="134"/>
      <c r="C14" s="237"/>
      <c r="D14" s="166"/>
      <c r="E14" s="166"/>
      <c r="F14" s="238"/>
    </row>
    <row r="15" customHeight="1" spans="1:6">
      <c r="A15" s="165" t="s">
        <v>1386</v>
      </c>
      <c r="B15" s="134">
        <v>500</v>
      </c>
      <c r="C15" s="237"/>
      <c r="D15" s="166"/>
      <c r="E15" s="166"/>
      <c r="F15" s="238"/>
    </row>
    <row r="16" ht="27" customHeight="1" spans="1:6">
      <c r="A16" s="242" t="s">
        <v>1387</v>
      </c>
      <c r="B16" s="134"/>
      <c r="C16" s="237"/>
      <c r="D16" s="166"/>
      <c r="E16" s="166"/>
      <c r="F16" s="238"/>
    </row>
    <row r="17" customHeight="1" spans="1:6">
      <c r="A17" s="165" t="s">
        <v>1388</v>
      </c>
      <c r="B17" s="134"/>
      <c r="C17" s="237"/>
      <c r="D17" s="243"/>
      <c r="E17" s="243"/>
      <c r="F17" s="244"/>
    </row>
    <row r="18" customHeight="1" spans="1:6">
      <c r="A18" s="235" t="s">
        <v>140</v>
      </c>
      <c r="B18" s="178">
        <v>725015</v>
      </c>
      <c r="C18" s="233">
        <v>92.1501019037043</v>
      </c>
      <c r="D18" s="245" t="s">
        <v>141</v>
      </c>
      <c r="E18" s="178">
        <v>276153</v>
      </c>
      <c r="F18" s="234">
        <v>397.824127487742</v>
      </c>
    </row>
    <row r="19" customHeight="1" spans="1:6">
      <c r="A19" s="165" t="s">
        <v>142</v>
      </c>
      <c r="B19" s="246">
        <v>421133</v>
      </c>
      <c r="C19" s="247">
        <v>23.0994305891707</v>
      </c>
      <c r="D19" s="166" t="s">
        <v>1200</v>
      </c>
      <c r="E19" s="246">
        <v>126153</v>
      </c>
      <c r="F19" s="248">
        <v>130.749391816502</v>
      </c>
    </row>
    <row r="20" customHeight="1" spans="1:6">
      <c r="A20" s="249" t="s">
        <v>1389</v>
      </c>
      <c r="B20" s="246">
        <v>147000</v>
      </c>
      <c r="C20" s="247">
        <v>18275</v>
      </c>
      <c r="D20" s="252" t="s">
        <v>1390</v>
      </c>
      <c r="E20" s="251">
        <v>150000</v>
      </c>
      <c r="F20" s="253">
        <v>18650</v>
      </c>
    </row>
    <row r="21" ht="24.75" customHeight="1" spans="1:6">
      <c r="A21" s="250" t="s">
        <v>152</v>
      </c>
      <c r="B21" s="251">
        <v>147000</v>
      </c>
      <c r="C21" s="247">
        <v>18275</v>
      </c>
      <c r="D21" s="260" t="s">
        <v>1391</v>
      </c>
      <c r="E21" s="251">
        <v>150000</v>
      </c>
      <c r="F21" s="253">
        <v>18650</v>
      </c>
    </row>
    <row r="22" customHeight="1" spans="1:6">
      <c r="A22" s="255" t="s">
        <v>1069</v>
      </c>
      <c r="B22" s="256">
        <v>156882</v>
      </c>
      <c r="C22" s="257">
        <v>355.933040774216</v>
      </c>
      <c r="D22" s="258" t="s">
        <v>1392</v>
      </c>
      <c r="E22" s="256"/>
      <c r="F22" s="259">
        <v>-100</v>
      </c>
    </row>
    <row r="24" ht="35.1" customHeight="1" spans="1:5">
      <c r="A24" s="147" t="s">
        <v>1393</v>
      </c>
      <c r="B24" s="147"/>
      <c r="C24" s="147"/>
      <c r="D24" s="147"/>
      <c r="E24" s="147"/>
    </row>
  </sheetData>
  <mergeCells count="5">
    <mergeCell ref="A1:B1"/>
    <mergeCell ref="D1:E1"/>
    <mergeCell ref="A2:E2"/>
    <mergeCell ref="A3:D3"/>
    <mergeCell ref="A24:E24"/>
  </mergeCells>
  <printOptions horizontalCentered="1"/>
  <pageMargins left="0.236220472440945" right="0.236220472440945" top="0.511811023622047" bottom="0.31496062992126" header="0.31496062992126" footer="0.31496062992126"/>
  <pageSetup paperSize="9" firstPageNumber="72" orientation="portrait" blackAndWhite="1" useFirstPageNumber="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tabColor rgb="FF7030A0"/>
  </sheetPr>
  <dimension ref="A1:F24"/>
  <sheetViews>
    <sheetView showZeros="0" workbookViewId="0">
      <selection activeCell="G17" sqref="G17"/>
    </sheetView>
  </sheetViews>
  <sheetFormatPr defaultColWidth="9" defaultRowHeight="20.1" customHeight="1" outlineLevelCol="5"/>
  <cols>
    <col min="1" max="1" width="30.625" style="186" customWidth="1"/>
    <col min="2" max="2" width="9.25" style="187" customWidth="1"/>
    <col min="3" max="3" width="11.125" style="187" customWidth="1"/>
    <col min="4" max="4" width="27.5" style="188" customWidth="1"/>
    <col min="5" max="5" width="9.5" style="189" customWidth="1"/>
    <col min="6" max="6" width="11.125" style="190" customWidth="1"/>
    <col min="7" max="16384" width="9" style="190"/>
  </cols>
  <sheetData>
    <row r="1" customHeight="1" spans="1:5">
      <c r="A1" s="106" t="s">
        <v>1394</v>
      </c>
      <c r="B1" s="106"/>
      <c r="C1" s="106"/>
      <c r="D1" s="106"/>
      <c r="E1" s="106"/>
    </row>
    <row r="2" ht="29.25" customHeight="1" spans="1:5">
      <c r="A2" s="191" t="s">
        <v>1395</v>
      </c>
      <c r="B2" s="191"/>
      <c r="C2" s="191"/>
      <c r="D2" s="191"/>
      <c r="E2" s="191"/>
    </row>
    <row r="3" customHeight="1" spans="1:5">
      <c r="A3" s="192"/>
      <c r="B3" s="192"/>
      <c r="C3" s="192"/>
      <c r="D3" s="192"/>
      <c r="E3" s="193" t="s">
        <v>48</v>
      </c>
    </row>
    <row r="4" ht="24" customHeight="1" spans="1:6">
      <c r="A4" s="194" t="s">
        <v>617</v>
      </c>
      <c r="B4" s="195" t="s">
        <v>684</v>
      </c>
      <c r="C4" s="195" t="s">
        <v>51</v>
      </c>
      <c r="D4" s="196" t="s">
        <v>166</v>
      </c>
      <c r="E4" s="195" t="s">
        <v>684</v>
      </c>
      <c r="F4" s="197" t="s">
        <v>51</v>
      </c>
    </row>
    <row r="5" ht="24" customHeight="1" spans="1:6">
      <c r="A5" s="177" t="s">
        <v>126</v>
      </c>
      <c r="B5" s="178">
        <f>B6+B18</f>
        <v>717394</v>
      </c>
      <c r="C5" s="233"/>
      <c r="D5" s="179" t="s">
        <v>126</v>
      </c>
      <c r="E5" s="178">
        <f>E6+E18</f>
        <v>717394</v>
      </c>
      <c r="F5" s="234"/>
    </row>
    <row r="6" ht="24" customHeight="1" spans="1:6">
      <c r="A6" s="235" t="s">
        <v>127</v>
      </c>
      <c r="B6" s="178">
        <f>SUM(B7:B17)</f>
        <v>500</v>
      </c>
      <c r="C6" s="233"/>
      <c r="D6" s="236" t="s">
        <v>128</v>
      </c>
      <c r="E6" s="178">
        <f>SUM(E7:E12)</f>
        <v>441241</v>
      </c>
      <c r="F6" s="234">
        <v>37.0973605306902</v>
      </c>
    </row>
    <row r="7" customHeight="1" spans="1:6">
      <c r="A7" s="165" t="s">
        <v>1045</v>
      </c>
      <c r="B7" s="134"/>
      <c r="C7" s="237"/>
      <c r="D7" s="166" t="s">
        <v>1373</v>
      </c>
      <c r="E7" s="134">
        <v>3024</v>
      </c>
      <c r="F7" s="238">
        <v>38.3981693363844</v>
      </c>
    </row>
    <row r="8" customHeight="1" spans="1:6">
      <c r="A8" s="165" t="s">
        <v>1374</v>
      </c>
      <c r="B8" s="134"/>
      <c r="C8" s="237"/>
      <c r="D8" s="166" t="s">
        <v>1375</v>
      </c>
      <c r="E8" s="134">
        <v>347077</v>
      </c>
      <c r="F8" s="238">
        <v>37.8465754512779</v>
      </c>
    </row>
    <row r="9" customHeight="1" spans="1:6">
      <c r="A9" s="165" t="s">
        <v>1376</v>
      </c>
      <c r="B9" s="134"/>
      <c r="C9" s="237"/>
      <c r="D9" s="166" t="s">
        <v>1377</v>
      </c>
      <c r="E9" s="134">
        <v>34562</v>
      </c>
      <c r="F9" s="238">
        <v>112.258183381441</v>
      </c>
    </row>
    <row r="10" customHeight="1" spans="1:6">
      <c r="A10" s="165" t="s">
        <v>1378</v>
      </c>
      <c r="B10" s="134"/>
      <c r="C10" s="237"/>
      <c r="D10" s="166" t="s">
        <v>1379</v>
      </c>
      <c r="E10" s="134">
        <v>8235</v>
      </c>
      <c r="F10" s="238">
        <v>-10.8862677199437</v>
      </c>
    </row>
    <row r="11" customHeight="1" spans="1:6">
      <c r="A11" s="165" t="s">
        <v>1380</v>
      </c>
      <c r="B11" s="134"/>
      <c r="C11" s="237"/>
      <c r="D11" s="166" t="s">
        <v>1381</v>
      </c>
      <c r="E11" s="134">
        <v>48333</v>
      </c>
      <c r="F11" s="238">
        <v>14.130203782852</v>
      </c>
    </row>
    <row r="12" customHeight="1" spans="1:6">
      <c r="A12" s="165" t="s">
        <v>1382</v>
      </c>
      <c r="B12" s="134"/>
      <c r="C12" s="237"/>
      <c r="D12" s="166" t="s">
        <v>1383</v>
      </c>
      <c r="E12" s="134">
        <v>10</v>
      </c>
      <c r="F12" s="238">
        <v>400</v>
      </c>
    </row>
    <row r="13" customHeight="1" spans="1:6">
      <c r="A13" s="165" t="s">
        <v>1384</v>
      </c>
      <c r="B13" s="134"/>
      <c r="C13" s="237"/>
      <c r="D13" s="239"/>
      <c r="E13" s="240"/>
      <c r="F13" s="241"/>
    </row>
    <row r="14" customHeight="1" spans="1:6">
      <c r="A14" s="165" t="s">
        <v>1385</v>
      </c>
      <c r="B14" s="134"/>
      <c r="C14" s="237"/>
      <c r="D14" s="166"/>
      <c r="E14" s="166"/>
      <c r="F14" s="238"/>
    </row>
    <row r="15" customHeight="1" spans="1:6">
      <c r="A15" s="165" t="s">
        <v>1386</v>
      </c>
      <c r="B15" s="134">
        <v>500</v>
      </c>
      <c r="C15" s="237"/>
      <c r="D15" s="166"/>
      <c r="E15" s="166"/>
      <c r="F15" s="238"/>
    </row>
    <row r="16" customHeight="1" spans="1:6">
      <c r="A16" s="242" t="s">
        <v>1387</v>
      </c>
      <c r="B16" s="134"/>
      <c r="C16" s="237"/>
      <c r="D16" s="166"/>
      <c r="E16" s="166"/>
      <c r="F16" s="238"/>
    </row>
    <row r="17" customHeight="1" spans="1:6">
      <c r="A17" s="165" t="s">
        <v>1388</v>
      </c>
      <c r="B17" s="134"/>
      <c r="C17" s="237"/>
      <c r="D17" s="243"/>
      <c r="E17" s="243"/>
      <c r="F17" s="244"/>
    </row>
    <row r="18" customHeight="1" spans="1:6">
      <c r="A18" s="235" t="s">
        <v>140</v>
      </c>
      <c r="B18" s="178">
        <f>SUM(B19:B20,B22:B23)</f>
        <v>716894</v>
      </c>
      <c r="C18" s="233">
        <v>89.9978002581384</v>
      </c>
      <c r="D18" s="245" t="s">
        <v>141</v>
      </c>
      <c r="E18" s="178">
        <f>SUM(E19:E21,E23)</f>
        <v>276153</v>
      </c>
      <c r="F18" s="234">
        <v>397.824127487742</v>
      </c>
    </row>
    <row r="19" customHeight="1" spans="1:6">
      <c r="A19" s="165" t="s">
        <v>142</v>
      </c>
      <c r="B19" s="246">
        <f>'26-2023全区基金'!B19</f>
        <v>421133</v>
      </c>
      <c r="C19" s="247">
        <v>23.0994305891707</v>
      </c>
      <c r="D19" s="166" t="s">
        <v>1396</v>
      </c>
      <c r="E19" s="246"/>
      <c r="F19" s="248"/>
    </row>
    <row r="20" customHeight="1" spans="1:6">
      <c r="A20" s="249" t="s">
        <v>1389</v>
      </c>
      <c r="B20" s="246">
        <f>B21</f>
        <v>147000</v>
      </c>
      <c r="C20" s="247">
        <v>18275</v>
      </c>
      <c r="D20" s="166" t="s">
        <v>1067</v>
      </c>
      <c r="E20" s="246">
        <f>'26-2023全区基金'!E19</f>
        <v>126153</v>
      </c>
      <c r="F20" s="248">
        <v>130.749391816502</v>
      </c>
    </row>
    <row r="21" customHeight="1" spans="1:6">
      <c r="A21" s="250" t="s">
        <v>152</v>
      </c>
      <c r="B21" s="251">
        <v>147000</v>
      </c>
      <c r="C21" s="247">
        <v>18275</v>
      </c>
      <c r="D21" s="252" t="s">
        <v>145</v>
      </c>
      <c r="E21" s="251">
        <f>E22</f>
        <v>150000</v>
      </c>
      <c r="F21" s="253">
        <v>18650</v>
      </c>
    </row>
    <row r="22" customHeight="1" spans="1:6">
      <c r="A22" s="250" t="s">
        <v>1397</v>
      </c>
      <c r="B22" s="251"/>
      <c r="C22" s="247"/>
      <c r="D22" s="254" t="s">
        <v>1391</v>
      </c>
      <c r="E22" s="251">
        <v>150000</v>
      </c>
      <c r="F22" s="253">
        <v>18650</v>
      </c>
    </row>
    <row r="23" customHeight="1" spans="1:6">
      <c r="A23" s="255" t="s">
        <v>1078</v>
      </c>
      <c r="B23" s="256">
        <f>'10-2022基金区级'!I26</f>
        <v>148761</v>
      </c>
      <c r="C23" s="257">
        <v>332.331657415211</v>
      </c>
      <c r="D23" s="258" t="s">
        <v>1398</v>
      </c>
      <c r="E23" s="256"/>
      <c r="F23" s="259">
        <v>-100</v>
      </c>
    </row>
    <row r="24" ht="35.1" customHeight="1" spans="1:5">
      <c r="A24" s="147" t="s">
        <v>1393</v>
      </c>
      <c r="B24" s="147"/>
      <c r="C24" s="147"/>
      <c r="D24" s="147"/>
      <c r="E24" s="147"/>
    </row>
  </sheetData>
  <mergeCells count="5">
    <mergeCell ref="A1:B1"/>
    <mergeCell ref="D1:E1"/>
    <mergeCell ref="A2:E2"/>
    <mergeCell ref="A3:D3"/>
    <mergeCell ref="A24:E24"/>
  </mergeCells>
  <printOptions horizontalCentered="1"/>
  <pageMargins left="0.236220472440945" right="0.236220472440945" top="0.511811023622047" bottom="0.31496062992126" header="0.31496062992126" footer="0.31496062992126"/>
  <pageSetup paperSize="9" firstPageNumber="73" orientation="portrait" blackAndWhite="1" useFirstPageNumber="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FF00"/>
    <pageSetUpPr fitToPage="1"/>
  </sheetPr>
  <dimension ref="A1:C38"/>
  <sheetViews>
    <sheetView showZeros="0" topLeftCell="A19" workbookViewId="0">
      <selection activeCell="B5" sqref="B5"/>
    </sheetView>
  </sheetViews>
  <sheetFormatPr defaultColWidth="9" defaultRowHeight="20.45" customHeight="1" outlineLevelCol="2"/>
  <cols>
    <col min="1" max="1" width="37.125" style="413" customWidth="1"/>
    <col min="2" max="2" width="17.625" style="443" customWidth="1"/>
    <col min="3" max="3" width="13.75" style="444" customWidth="1"/>
    <col min="4" max="16384" width="9" style="413"/>
  </cols>
  <sheetData>
    <row r="1" s="442" customFormat="1" ht="27.75" customHeight="1" spans="1:3">
      <c r="A1" s="416" t="s">
        <v>46</v>
      </c>
      <c r="B1" s="416"/>
      <c r="C1" s="416"/>
    </row>
    <row r="2" s="410" customFormat="1" ht="24" spans="1:3">
      <c r="A2" s="684" t="s">
        <v>47</v>
      </c>
      <c r="B2" s="664"/>
      <c r="C2" s="664"/>
    </row>
    <row r="3" s="410" customFormat="1" ht="23.25" customHeight="1" spans="1:3">
      <c r="A3" s="413"/>
      <c r="B3" s="445"/>
      <c r="C3" s="446" t="s">
        <v>48</v>
      </c>
    </row>
    <row r="4" s="410" customFormat="1" ht="20.1" customHeight="1" spans="1:3">
      <c r="A4" s="421" t="s">
        <v>49</v>
      </c>
      <c r="B4" s="447" t="s">
        <v>50</v>
      </c>
      <c r="C4" s="424" t="s">
        <v>51</v>
      </c>
    </row>
    <row r="5" s="410" customFormat="1" ht="20.1" customHeight="1" spans="1:3">
      <c r="A5" s="425" t="s">
        <v>52</v>
      </c>
      <c r="B5" s="427">
        <v>2449676</v>
      </c>
      <c r="C5" s="428">
        <v>-7.15441429237948</v>
      </c>
    </row>
    <row r="6" s="410" customFormat="1" ht="20.1" customHeight="1" spans="1:3">
      <c r="A6" s="429" t="s">
        <v>53</v>
      </c>
      <c r="B6" s="427">
        <v>589551</v>
      </c>
      <c r="C6" s="428">
        <v>-20.205215244561</v>
      </c>
    </row>
    <row r="7" s="410" customFormat="1" ht="20.1" customHeight="1" spans="1:3">
      <c r="A7" s="452" t="s">
        <v>54</v>
      </c>
      <c r="B7" s="427">
        <v>467603</v>
      </c>
      <c r="C7" s="428">
        <v>-30.590982229268</v>
      </c>
    </row>
    <row r="8" s="410" customFormat="1" ht="20.1" customHeight="1" spans="1:3">
      <c r="A8" s="431" t="s">
        <v>55</v>
      </c>
      <c r="B8" s="433">
        <v>86283</v>
      </c>
      <c r="C8" s="434">
        <v>-34.0076636557627</v>
      </c>
    </row>
    <row r="9" s="410" customFormat="1" ht="20.1" customHeight="1" spans="1:3">
      <c r="A9" s="431" t="s">
        <v>56</v>
      </c>
      <c r="B9" s="433">
        <v>63235</v>
      </c>
      <c r="C9" s="434">
        <v>-14.30178348783</v>
      </c>
    </row>
    <row r="10" s="410" customFormat="1" ht="20.1" customHeight="1" spans="1:3">
      <c r="A10" s="431" t="s">
        <v>57</v>
      </c>
      <c r="B10" s="433">
        <v>26972</v>
      </c>
      <c r="C10" s="434">
        <v>-0.0555823174120873</v>
      </c>
    </row>
    <row r="11" s="410" customFormat="1" ht="20.1" customHeight="1" spans="1:3">
      <c r="A11" s="431" t="s">
        <v>58</v>
      </c>
      <c r="B11" s="433">
        <v>245</v>
      </c>
      <c r="C11" s="434">
        <v>-53.9473684210526</v>
      </c>
    </row>
    <row r="12" s="410" customFormat="1" ht="20.1" customHeight="1" spans="1:3">
      <c r="A12" s="431" t="s">
        <v>59</v>
      </c>
      <c r="B12" s="433">
        <v>21713</v>
      </c>
      <c r="C12" s="434">
        <v>-16.626348730945</v>
      </c>
    </row>
    <row r="13" s="410" customFormat="1" ht="20.1" customHeight="1" spans="1:3">
      <c r="A13" s="431" t="s">
        <v>60</v>
      </c>
      <c r="B13" s="433">
        <v>33370</v>
      </c>
      <c r="C13" s="434">
        <v>36.0985358293568</v>
      </c>
    </row>
    <row r="14" s="410" customFormat="1" ht="20.1" customHeight="1" spans="1:3">
      <c r="A14" s="431" t="s">
        <v>61</v>
      </c>
      <c r="B14" s="433">
        <v>30133</v>
      </c>
      <c r="C14" s="434">
        <v>21.1036090346435</v>
      </c>
    </row>
    <row r="15" s="410" customFormat="1" ht="20.1" customHeight="1" spans="1:3">
      <c r="A15" s="431" t="s">
        <v>62</v>
      </c>
      <c r="B15" s="433">
        <v>45427</v>
      </c>
      <c r="C15" s="434">
        <v>8.82021799017846</v>
      </c>
    </row>
    <row r="16" s="410" customFormat="1" ht="20.1" customHeight="1" spans="1:3">
      <c r="A16" s="431" t="s">
        <v>63</v>
      </c>
      <c r="B16" s="433">
        <v>74660</v>
      </c>
      <c r="C16" s="434">
        <v>3.48029771722408</v>
      </c>
    </row>
    <row r="17" s="410" customFormat="1" ht="20.1" customHeight="1" spans="1:3">
      <c r="A17" s="431" t="s">
        <v>64</v>
      </c>
      <c r="B17" s="433">
        <v>5061</v>
      </c>
      <c r="C17" s="434">
        <v>2859.64912280702</v>
      </c>
    </row>
    <row r="18" s="410" customFormat="1" ht="20.1" customHeight="1" spans="1:3">
      <c r="A18" s="431" t="s">
        <v>65</v>
      </c>
      <c r="B18" s="433">
        <v>80263</v>
      </c>
      <c r="C18" s="434">
        <v>-68.157437455864</v>
      </c>
    </row>
    <row r="19" s="410" customFormat="1" ht="20.1" customHeight="1" spans="1:3">
      <c r="A19" s="431" t="s">
        <v>66</v>
      </c>
      <c r="B19" s="433">
        <v>168</v>
      </c>
      <c r="C19" s="434">
        <v>150.746268656716</v>
      </c>
    </row>
    <row r="20" s="410" customFormat="1" ht="20.1" customHeight="1" spans="1:3">
      <c r="A20" s="431" t="s">
        <v>67</v>
      </c>
      <c r="B20" s="433">
        <v>73</v>
      </c>
      <c r="C20" s="428"/>
    </row>
    <row r="21" s="410" customFormat="1" ht="20.1" customHeight="1" spans="1:3">
      <c r="A21" s="452" t="s">
        <v>68</v>
      </c>
      <c r="B21" s="427">
        <v>121948</v>
      </c>
      <c r="C21" s="428">
        <v>87.2033403948298</v>
      </c>
    </row>
    <row r="22" s="410" customFormat="1" ht="20.1" customHeight="1" spans="1:3">
      <c r="A22" s="431" t="s">
        <v>69</v>
      </c>
      <c r="B22" s="433">
        <v>24053</v>
      </c>
      <c r="C22" s="434">
        <v>-11.099201655825</v>
      </c>
    </row>
    <row r="23" s="410" customFormat="1" ht="20.1" customHeight="1" spans="1:3">
      <c r="A23" s="431" t="s">
        <v>70</v>
      </c>
      <c r="B23" s="433">
        <v>1306</v>
      </c>
      <c r="C23" s="434">
        <v>-24.0255962769052</v>
      </c>
    </row>
    <row r="24" s="410" customFormat="1" ht="20.1" customHeight="1" spans="1:3">
      <c r="A24" s="431" t="s">
        <v>71</v>
      </c>
      <c r="B24" s="433">
        <v>9407</v>
      </c>
      <c r="C24" s="434">
        <v>-35.7006151742994</v>
      </c>
    </row>
    <row r="25" s="410" customFormat="1" ht="20.1" customHeight="1" spans="1:3">
      <c r="A25" s="431" t="s">
        <v>72</v>
      </c>
      <c r="B25" s="433">
        <v>82883</v>
      </c>
      <c r="C25" s="434">
        <v>322.247694737378</v>
      </c>
    </row>
    <row r="26" s="410" customFormat="1" ht="20.1" customHeight="1" spans="1:3">
      <c r="A26" s="431" t="s">
        <v>73</v>
      </c>
      <c r="B26" s="433"/>
      <c r="C26" s="434"/>
    </row>
    <row r="27" s="410" customFormat="1" ht="20.1" customHeight="1" spans="1:3">
      <c r="A27" s="431" t="s">
        <v>74</v>
      </c>
      <c r="B27" s="433">
        <v>71</v>
      </c>
      <c r="C27" s="434">
        <v>-19.3181818181818</v>
      </c>
    </row>
    <row r="28" s="410" customFormat="1" ht="20.1" customHeight="1" spans="1:3">
      <c r="A28" s="431" t="s">
        <v>75</v>
      </c>
      <c r="B28" s="433">
        <v>4228</v>
      </c>
      <c r="C28" s="434">
        <v>109.306930693069</v>
      </c>
    </row>
    <row r="29" ht="20.1" customHeight="1" spans="1:3">
      <c r="A29" s="429" t="s">
        <v>76</v>
      </c>
      <c r="B29" s="427">
        <v>925</v>
      </c>
      <c r="C29" s="428">
        <v>-30.3987960872837</v>
      </c>
    </row>
    <row r="30" ht="20.1" customHeight="1" spans="1:3">
      <c r="A30" s="435" t="s">
        <v>77</v>
      </c>
      <c r="B30" s="427">
        <v>2167</v>
      </c>
      <c r="C30" s="428">
        <v>8.35</v>
      </c>
    </row>
    <row r="31" ht="20.1" customHeight="1" spans="1:3">
      <c r="A31" s="435" t="s">
        <v>78</v>
      </c>
      <c r="B31" s="427">
        <v>1151622</v>
      </c>
      <c r="C31" s="428">
        <v>-1.35408546979262</v>
      </c>
    </row>
    <row r="32" ht="20.1" customHeight="1" spans="1:3">
      <c r="A32" s="452" t="s">
        <v>79</v>
      </c>
      <c r="B32" s="427">
        <v>78545</v>
      </c>
      <c r="C32" s="428">
        <v>0</v>
      </c>
    </row>
    <row r="33" ht="20.1" customHeight="1" spans="1:3">
      <c r="A33" s="452" t="s">
        <v>80</v>
      </c>
      <c r="B33" s="427">
        <v>283098</v>
      </c>
      <c r="C33" s="428">
        <v>24.2322646328298</v>
      </c>
    </row>
    <row r="34" ht="20.1" customHeight="1" spans="1:3">
      <c r="A34" s="452" t="s">
        <v>81</v>
      </c>
      <c r="B34" s="427">
        <v>789979</v>
      </c>
      <c r="C34" s="428">
        <v>-8.24941028354009</v>
      </c>
    </row>
    <row r="35" ht="20.1" customHeight="1" spans="1:3">
      <c r="A35" s="435" t="s">
        <v>82</v>
      </c>
      <c r="B35" s="427">
        <v>419300</v>
      </c>
      <c r="C35" s="428">
        <v>-6.40625</v>
      </c>
    </row>
    <row r="36" ht="20.1" customHeight="1" spans="1:3">
      <c r="A36" s="435" t="s">
        <v>83</v>
      </c>
      <c r="B36" s="427">
        <v>154522</v>
      </c>
      <c r="C36" s="428">
        <v>29.634725414856</v>
      </c>
    </row>
    <row r="37" ht="20.1" customHeight="1" spans="1:3">
      <c r="A37" s="438" t="s">
        <v>84</v>
      </c>
      <c r="B37" s="440">
        <v>131589</v>
      </c>
      <c r="C37" s="453">
        <v>-18.5963501391896</v>
      </c>
    </row>
    <row r="38" ht="20.1" customHeight="1" spans="1:3">
      <c r="A38" s="669" t="s">
        <v>85</v>
      </c>
      <c r="B38" s="670"/>
      <c r="C38" s="670"/>
    </row>
  </sheetData>
  <mergeCells count="2">
    <mergeCell ref="A2:C2"/>
    <mergeCell ref="A38:C38"/>
  </mergeCells>
  <printOptions horizontalCentered="1"/>
  <pageMargins left="0.236220472440945" right="0.236220472440945" top="0.511811023622047" bottom="0.31496062992126" header="0.31496062992126" footer="0.31496062992126"/>
  <pageSetup paperSize="9" orientation="portrait" blackAndWhite="1" useFirstPageNumber="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tabColor rgb="FF7030A0"/>
  </sheetPr>
  <dimension ref="A1:D43"/>
  <sheetViews>
    <sheetView workbookViewId="0">
      <selection activeCell="H15" sqref="H15"/>
    </sheetView>
  </sheetViews>
  <sheetFormatPr defaultColWidth="9" defaultRowHeight="14.25" outlineLevelCol="3"/>
  <cols>
    <col min="1" max="1" width="58.375" style="220" customWidth="1"/>
    <col min="2" max="2" width="16.375" style="189" customWidth="1"/>
    <col min="3" max="16384" width="9" style="190"/>
  </cols>
  <sheetData>
    <row r="1" ht="20.1" customHeight="1" spans="1:2">
      <c r="A1" s="106" t="s">
        <v>1399</v>
      </c>
      <c r="B1" s="106"/>
    </row>
    <row r="2" ht="35.25" customHeight="1" spans="1:4">
      <c r="A2" s="191" t="s">
        <v>1400</v>
      </c>
      <c r="B2" s="191"/>
      <c r="D2" s="221"/>
    </row>
    <row r="3" ht="22.5" customHeight="1" spans="1:4">
      <c r="A3" s="222" t="s">
        <v>165</v>
      </c>
      <c r="B3" s="222"/>
      <c r="D3" s="221"/>
    </row>
    <row r="4" ht="20.1" customHeight="1" spans="1:2">
      <c r="A4" s="223"/>
      <c r="B4" s="193" t="s">
        <v>48</v>
      </c>
    </row>
    <row r="5" ht="20.1" customHeight="1" spans="1:2">
      <c r="A5" s="224" t="s">
        <v>166</v>
      </c>
      <c r="B5" s="225" t="s">
        <v>1300</v>
      </c>
    </row>
    <row r="6" ht="20.1" customHeight="1" spans="1:2">
      <c r="A6" s="226" t="s">
        <v>128</v>
      </c>
      <c r="B6" s="200">
        <v>441241</v>
      </c>
    </row>
    <row r="7" ht="20.1" customHeight="1" spans="1:2">
      <c r="A7" s="227" t="s">
        <v>97</v>
      </c>
      <c r="B7" s="228">
        <v>3024</v>
      </c>
    </row>
    <row r="8" ht="20.1" customHeight="1" spans="1:2">
      <c r="A8" s="227" t="s">
        <v>1082</v>
      </c>
      <c r="B8" s="228">
        <v>2822</v>
      </c>
    </row>
    <row r="9" ht="20.1" customHeight="1" spans="1:2">
      <c r="A9" s="227" t="s">
        <v>1083</v>
      </c>
      <c r="B9" s="228">
        <v>1572</v>
      </c>
    </row>
    <row r="10" ht="20.1" customHeight="1" spans="1:2">
      <c r="A10" s="227" t="s">
        <v>1084</v>
      </c>
      <c r="B10" s="229">
        <v>1250</v>
      </c>
    </row>
    <row r="11" ht="20.1" customHeight="1" spans="1:2">
      <c r="A11" s="227" t="s">
        <v>1085</v>
      </c>
      <c r="B11" s="229">
        <v>202</v>
      </c>
    </row>
    <row r="12" ht="20.1" customHeight="1" spans="1:2">
      <c r="A12" s="227" t="s">
        <v>1084</v>
      </c>
      <c r="B12" s="229">
        <v>202</v>
      </c>
    </row>
    <row r="13" ht="20.1" customHeight="1" spans="1:2">
      <c r="A13" s="230" t="s">
        <v>100</v>
      </c>
      <c r="B13" s="229">
        <v>347077</v>
      </c>
    </row>
    <row r="14" ht="20.1" customHeight="1" spans="1:2">
      <c r="A14" s="230" t="s">
        <v>1086</v>
      </c>
      <c r="B14" s="229">
        <v>333037</v>
      </c>
    </row>
    <row r="15" ht="20.1" customHeight="1" spans="1:2">
      <c r="A15" s="230" t="s">
        <v>1087</v>
      </c>
      <c r="B15" s="229">
        <v>280241</v>
      </c>
    </row>
    <row r="16" ht="20.1" customHeight="1" spans="1:2">
      <c r="A16" s="230" t="s">
        <v>1088</v>
      </c>
      <c r="B16" s="229">
        <v>24695</v>
      </c>
    </row>
    <row r="17" ht="20.1" customHeight="1" spans="1:2">
      <c r="A17" s="230" t="s">
        <v>1089</v>
      </c>
      <c r="B17" s="229">
        <v>7533</v>
      </c>
    </row>
    <row r="18" ht="20.1" customHeight="1" spans="1:2">
      <c r="A18" s="230" t="s">
        <v>1091</v>
      </c>
      <c r="B18" s="228">
        <v>20568</v>
      </c>
    </row>
    <row r="19" ht="20.1" customHeight="1" spans="1:2">
      <c r="A19" s="230" t="s">
        <v>1092</v>
      </c>
      <c r="B19" s="228">
        <v>14040</v>
      </c>
    </row>
    <row r="20" ht="20.1" customHeight="1" spans="1:2">
      <c r="A20" s="230" t="s">
        <v>1093</v>
      </c>
      <c r="B20" s="228">
        <v>10586</v>
      </c>
    </row>
    <row r="21" ht="20.1" customHeight="1" spans="1:2">
      <c r="A21" s="230" t="s">
        <v>1094</v>
      </c>
      <c r="B21" s="229">
        <v>3454</v>
      </c>
    </row>
    <row r="22" ht="20.1" customHeight="1" spans="1:2">
      <c r="A22" s="230" t="s">
        <v>101</v>
      </c>
      <c r="B22" s="229">
        <v>34562</v>
      </c>
    </row>
    <row r="23" ht="20.1" customHeight="1" spans="1:2">
      <c r="A23" s="230" t="s">
        <v>1095</v>
      </c>
      <c r="B23" s="229">
        <v>1018</v>
      </c>
    </row>
    <row r="24" ht="20.1" customHeight="1" spans="1:2">
      <c r="A24" s="230" t="s">
        <v>1084</v>
      </c>
      <c r="B24" s="229">
        <v>241</v>
      </c>
    </row>
    <row r="25" ht="20.1" customHeight="1" spans="1:2">
      <c r="A25" s="230" t="s">
        <v>1096</v>
      </c>
      <c r="B25" s="229">
        <v>757</v>
      </c>
    </row>
    <row r="26" ht="20.1" customHeight="1" spans="1:2">
      <c r="A26" s="230" t="s">
        <v>1097</v>
      </c>
      <c r="B26" s="229">
        <v>20</v>
      </c>
    </row>
    <row r="27" ht="20.1" customHeight="1" spans="1:2">
      <c r="A27" s="230" t="s">
        <v>1098</v>
      </c>
      <c r="B27" s="229">
        <v>33544</v>
      </c>
    </row>
    <row r="28" ht="20.1" customHeight="1" spans="1:2">
      <c r="A28" s="230" t="s">
        <v>1099</v>
      </c>
      <c r="B28" s="229">
        <v>33544</v>
      </c>
    </row>
    <row r="29" ht="20.1" customHeight="1" spans="1:2">
      <c r="A29" s="230" t="s">
        <v>111</v>
      </c>
      <c r="B29" s="228">
        <v>8235</v>
      </c>
    </row>
    <row r="30" ht="20.1" customHeight="1" spans="1:2">
      <c r="A30" s="230" t="s">
        <v>1102</v>
      </c>
      <c r="B30" s="228">
        <v>8235</v>
      </c>
    </row>
    <row r="31" ht="20.1" customHeight="1" spans="1:2">
      <c r="A31" s="230" t="s">
        <v>1103</v>
      </c>
      <c r="B31" s="228">
        <v>4804</v>
      </c>
    </row>
    <row r="32" ht="20.1" customHeight="1" spans="1:2">
      <c r="A32" s="230" t="s">
        <v>1104</v>
      </c>
      <c r="B32" s="229">
        <v>2929</v>
      </c>
    </row>
    <row r="33" ht="20.1" customHeight="1" spans="1:2">
      <c r="A33" s="230" t="s">
        <v>1105</v>
      </c>
      <c r="B33" s="229">
        <v>352</v>
      </c>
    </row>
    <row r="34" ht="20.1" customHeight="1" spans="1:2">
      <c r="A34" s="230" t="s">
        <v>1106</v>
      </c>
      <c r="B34" s="229">
        <v>115</v>
      </c>
    </row>
    <row r="35" ht="20.1" customHeight="1" spans="1:2">
      <c r="A35" s="230" t="s">
        <v>1108</v>
      </c>
      <c r="B35" s="229">
        <v>35</v>
      </c>
    </row>
    <row r="36" ht="20.1" customHeight="1" spans="1:2">
      <c r="A36" s="230" t="s">
        <v>112</v>
      </c>
      <c r="B36" s="229">
        <v>48333</v>
      </c>
    </row>
    <row r="37" ht="20.1" customHeight="1" spans="1:2">
      <c r="A37" s="230" t="s">
        <v>1109</v>
      </c>
      <c r="B37" s="229">
        <v>48333</v>
      </c>
    </row>
    <row r="38" ht="20.1" customHeight="1" spans="1:2">
      <c r="A38" s="230" t="s">
        <v>1111</v>
      </c>
      <c r="B38" s="229">
        <v>6486</v>
      </c>
    </row>
    <row r="39" ht="20.1" customHeight="1" spans="1:2">
      <c r="A39" s="230" t="s">
        <v>1112</v>
      </c>
      <c r="B39" s="229">
        <v>41847</v>
      </c>
    </row>
    <row r="40" ht="20.1" customHeight="1" spans="1:2">
      <c r="A40" s="230" t="s">
        <v>113</v>
      </c>
      <c r="B40" s="228">
        <v>10</v>
      </c>
    </row>
    <row r="41" ht="20.1" customHeight="1" spans="1:2">
      <c r="A41" s="230" t="s">
        <v>1113</v>
      </c>
      <c r="B41" s="228">
        <v>10</v>
      </c>
    </row>
    <row r="42" ht="20.1" customHeight="1" spans="1:2">
      <c r="A42" s="230" t="s">
        <v>1401</v>
      </c>
      <c r="B42" s="228">
        <v>5</v>
      </c>
    </row>
    <row r="43" ht="20.1" customHeight="1" spans="1:2">
      <c r="A43" s="231" t="s">
        <v>1115</v>
      </c>
      <c r="B43" s="232">
        <v>5</v>
      </c>
    </row>
  </sheetData>
  <mergeCells count="3">
    <mergeCell ref="A1:B1"/>
    <mergeCell ref="A2:B2"/>
    <mergeCell ref="A3:B3"/>
  </mergeCells>
  <pageMargins left="0.708661417322835" right="0.708661417322835" top="0.748031496062992" bottom="0.748031496062992" header="0.31496062992126" footer="0.31496062992126"/>
  <pageSetup paperSize="9" firstPageNumber="74"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tabColor rgb="FF7030A0"/>
  </sheetPr>
  <dimension ref="A1:E16"/>
  <sheetViews>
    <sheetView showZeros="0" workbookViewId="0">
      <selection activeCell="G10" sqref="G10"/>
    </sheetView>
  </sheetViews>
  <sheetFormatPr defaultColWidth="9" defaultRowHeight="20.1" customHeight="1" outlineLevelCol="4"/>
  <cols>
    <col min="1" max="1" width="39.25" style="186" customWidth="1"/>
    <col min="2" max="2" width="11.875" style="187" customWidth="1"/>
    <col min="3" max="3" width="40.125" style="188" customWidth="1"/>
    <col min="4" max="4" width="11.625" style="189" customWidth="1"/>
    <col min="5" max="5" width="13" style="190" customWidth="1"/>
    <col min="6" max="16384" width="9" style="190"/>
  </cols>
  <sheetData>
    <row r="1" customHeight="1" spans="1:4">
      <c r="A1" s="106" t="s">
        <v>1402</v>
      </c>
      <c r="B1" s="106"/>
      <c r="C1" s="106"/>
      <c r="D1" s="106"/>
    </row>
    <row r="2" ht="29.25" customHeight="1" spans="1:4">
      <c r="A2" s="191" t="s">
        <v>1403</v>
      </c>
      <c r="B2" s="191"/>
      <c r="C2" s="191"/>
      <c r="D2" s="191"/>
    </row>
    <row r="3" customHeight="1" spans="1:4">
      <c r="A3" s="192"/>
      <c r="B3" s="192"/>
      <c r="C3" s="192"/>
      <c r="D3" s="193" t="s">
        <v>48</v>
      </c>
    </row>
    <row r="4" ht="24" customHeight="1" spans="1:4">
      <c r="A4" s="194" t="s">
        <v>1404</v>
      </c>
      <c r="B4" s="195" t="s">
        <v>684</v>
      </c>
      <c r="C4" s="196" t="s">
        <v>166</v>
      </c>
      <c r="D4" s="197" t="s">
        <v>684</v>
      </c>
    </row>
    <row r="5" ht="33.75" customHeight="1" spans="1:5">
      <c r="A5" s="198" t="s">
        <v>618</v>
      </c>
      <c r="B5" s="178">
        <f>SUM(B6:B12)</f>
        <v>421133</v>
      </c>
      <c r="C5" s="199" t="s">
        <v>619</v>
      </c>
      <c r="D5" s="200">
        <f>SUM(D6:D15)</f>
        <v>0</v>
      </c>
      <c r="E5" s="187"/>
    </row>
    <row r="6" ht="33.75" customHeight="1" spans="1:5">
      <c r="A6" s="201" t="s">
        <v>1405</v>
      </c>
      <c r="B6" s="202">
        <v>2575</v>
      </c>
      <c r="C6" s="203" t="s">
        <v>1406</v>
      </c>
      <c r="D6" s="136"/>
      <c r="E6" s="204"/>
    </row>
    <row r="7" ht="33.75" customHeight="1" spans="1:5">
      <c r="A7" s="201" t="s">
        <v>1407</v>
      </c>
      <c r="B7" s="202">
        <v>83</v>
      </c>
      <c r="C7" s="205" t="s">
        <v>1408</v>
      </c>
      <c r="D7" s="206"/>
      <c r="E7" s="204"/>
    </row>
    <row r="8" ht="33.75" customHeight="1" spans="1:4">
      <c r="A8" s="201" t="s">
        <v>1409</v>
      </c>
      <c r="B8" s="202">
        <v>380638</v>
      </c>
      <c r="C8" s="205" t="s">
        <v>1410</v>
      </c>
      <c r="D8" s="206"/>
    </row>
    <row r="9" ht="33.75" customHeight="1" spans="1:4">
      <c r="A9" s="207" t="s">
        <v>1411</v>
      </c>
      <c r="B9" s="208">
        <v>470</v>
      </c>
      <c r="C9" s="209" t="s">
        <v>1412</v>
      </c>
      <c r="D9" s="210"/>
    </row>
    <row r="10" ht="33.75" customHeight="1" spans="1:4">
      <c r="A10" s="207" t="s">
        <v>1413</v>
      </c>
      <c r="B10" s="208">
        <v>33206</v>
      </c>
      <c r="C10" s="209" t="s">
        <v>1414</v>
      </c>
      <c r="D10" s="210"/>
    </row>
    <row r="11" ht="33.75" customHeight="1" spans="1:4">
      <c r="A11" s="207" t="s">
        <v>1415</v>
      </c>
      <c r="B11" s="208">
        <v>4161</v>
      </c>
      <c r="C11" s="209" t="s">
        <v>1416</v>
      </c>
      <c r="D11" s="211"/>
    </row>
    <row r="12" ht="33.75" customHeight="1" spans="1:4">
      <c r="A12" s="212"/>
      <c r="B12" s="208"/>
      <c r="C12" s="209" t="s">
        <v>1417</v>
      </c>
      <c r="D12" s="210"/>
    </row>
    <row r="13" ht="33.75" customHeight="1" spans="1:4">
      <c r="A13" s="213"/>
      <c r="B13" s="214"/>
      <c r="C13" s="209" t="s">
        <v>1418</v>
      </c>
      <c r="D13" s="210"/>
    </row>
    <row r="14" ht="33.75" customHeight="1" spans="1:4">
      <c r="A14" s="213"/>
      <c r="B14" s="214"/>
      <c r="C14" s="209" t="s">
        <v>1419</v>
      </c>
      <c r="D14" s="210"/>
    </row>
    <row r="15" ht="33.75" customHeight="1" spans="1:4">
      <c r="A15" s="215"/>
      <c r="B15" s="216"/>
      <c r="C15" s="217" t="s">
        <v>1420</v>
      </c>
      <c r="D15" s="218"/>
    </row>
    <row r="16" ht="27" customHeight="1" spans="1:4">
      <c r="A16" s="219" t="s">
        <v>1421</v>
      </c>
      <c r="B16" s="219"/>
      <c r="C16" s="219"/>
      <c r="D16" s="219"/>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firstPageNumber="76" orientation="portrait" blackAndWhite="1" useFirstPageNumber="1" errors="blank"/>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7030A0"/>
  </sheetPr>
  <dimension ref="A1:G22"/>
  <sheetViews>
    <sheetView showZeros="0" workbookViewId="0">
      <selection activeCell="I16" sqref="I16"/>
    </sheetView>
  </sheetViews>
  <sheetFormatPr defaultColWidth="12.75" defaultRowHeight="13.5" outlineLevelCol="6"/>
  <cols>
    <col min="1" max="1" width="24" style="148" customWidth="1"/>
    <col min="2" max="3" width="13.5" style="149" customWidth="1"/>
    <col min="4" max="4" width="23.75" style="150" customWidth="1"/>
    <col min="5" max="5" width="13.5" style="151" customWidth="1"/>
    <col min="6" max="6" width="9" style="148" customWidth="1"/>
    <col min="7" max="7" width="11.25" style="148" customWidth="1"/>
    <col min="8" max="251" width="9" style="148" customWidth="1"/>
    <col min="252" max="252" width="29.625" style="148" customWidth="1"/>
    <col min="253" max="253" width="12.75" style="148"/>
    <col min="254" max="254" width="29.75" style="148" customWidth="1"/>
    <col min="255" max="255" width="17" style="148" customWidth="1"/>
    <col min="256" max="256" width="37" style="148" customWidth="1"/>
    <col min="257" max="257" width="17.375" style="148" customWidth="1"/>
    <col min="258" max="507" width="9" style="148" customWidth="1"/>
    <col min="508" max="508" width="29.625" style="148" customWidth="1"/>
    <col min="509" max="509" width="12.75" style="148"/>
    <col min="510" max="510" width="29.75" style="148" customWidth="1"/>
    <col min="511" max="511" width="17" style="148" customWidth="1"/>
    <col min="512" max="512" width="37" style="148" customWidth="1"/>
    <col min="513" max="513" width="17.375" style="148" customWidth="1"/>
    <col min="514" max="763" width="9" style="148" customWidth="1"/>
    <col min="764" max="764" width="29.625" style="148" customWidth="1"/>
    <col min="765" max="765" width="12.75" style="148"/>
    <col min="766" max="766" width="29.75" style="148" customWidth="1"/>
    <col min="767" max="767" width="17" style="148" customWidth="1"/>
    <col min="768" max="768" width="37" style="148" customWidth="1"/>
    <col min="769" max="769" width="17.375" style="148" customWidth="1"/>
    <col min="770" max="1019" width="9" style="148" customWidth="1"/>
    <col min="1020" max="1020" width="29.625" style="148" customWidth="1"/>
    <col min="1021" max="1021" width="12.75" style="148"/>
    <col min="1022" max="1022" width="29.75" style="148" customWidth="1"/>
    <col min="1023" max="1023" width="17" style="148" customWidth="1"/>
    <col min="1024" max="1024" width="37" style="148" customWidth="1"/>
    <col min="1025" max="1025" width="17.375" style="148" customWidth="1"/>
    <col min="1026" max="1275" width="9" style="148" customWidth="1"/>
    <col min="1276" max="1276" width="29.625" style="148" customWidth="1"/>
    <col min="1277" max="1277" width="12.75" style="148"/>
    <col min="1278" max="1278" width="29.75" style="148" customWidth="1"/>
    <col min="1279" max="1279" width="17" style="148" customWidth="1"/>
    <col min="1280" max="1280" width="37" style="148" customWidth="1"/>
    <col min="1281" max="1281" width="17.375" style="148" customWidth="1"/>
    <col min="1282" max="1531" width="9" style="148" customWidth="1"/>
    <col min="1532" max="1532" width="29.625" style="148" customWidth="1"/>
    <col min="1533" max="1533" width="12.75" style="148"/>
    <col min="1534" max="1534" width="29.75" style="148" customWidth="1"/>
    <col min="1535" max="1535" width="17" style="148" customWidth="1"/>
    <col min="1536" max="1536" width="37" style="148" customWidth="1"/>
    <col min="1537" max="1537" width="17.375" style="148" customWidth="1"/>
    <col min="1538" max="1787" width="9" style="148" customWidth="1"/>
    <col min="1788" max="1788" width="29.625" style="148" customWidth="1"/>
    <col min="1789" max="1789" width="12.75" style="148"/>
    <col min="1790" max="1790" width="29.75" style="148" customWidth="1"/>
    <col min="1791" max="1791" width="17" style="148" customWidth="1"/>
    <col min="1792" max="1792" width="37" style="148" customWidth="1"/>
    <col min="1793" max="1793" width="17.375" style="148" customWidth="1"/>
    <col min="1794" max="2043" width="9" style="148" customWidth="1"/>
    <col min="2044" max="2044" width="29.625" style="148" customWidth="1"/>
    <col min="2045" max="2045" width="12.75" style="148"/>
    <col min="2046" max="2046" width="29.75" style="148" customWidth="1"/>
    <col min="2047" max="2047" width="17" style="148" customWidth="1"/>
    <col min="2048" max="2048" width="37" style="148" customWidth="1"/>
    <col min="2049" max="2049" width="17.375" style="148" customWidth="1"/>
    <col min="2050" max="2299" width="9" style="148" customWidth="1"/>
    <col min="2300" max="2300" width="29.625" style="148" customWidth="1"/>
    <col min="2301" max="2301" width="12.75" style="148"/>
    <col min="2302" max="2302" width="29.75" style="148" customWidth="1"/>
    <col min="2303" max="2303" width="17" style="148" customWidth="1"/>
    <col min="2304" max="2304" width="37" style="148" customWidth="1"/>
    <col min="2305" max="2305" width="17.375" style="148" customWidth="1"/>
    <col min="2306" max="2555" width="9" style="148" customWidth="1"/>
    <col min="2556" max="2556" width="29.625" style="148" customWidth="1"/>
    <col min="2557" max="2557" width="12.75" style="148"/>
    <col min="2558" max="2558" width="29.75" style="148" customWidth="1"/>
    <col min="2559" max="2559" width="17" style="148" customWidth="1"/>
    <col min="2560" max="2560" width="37" style="148" customWidth="1"/>
    <col min="2561" max="2561" width="17.375" style="148" customWidth="1"/>
    <col min="2562" max="2811" width="9" style="148" customWidth="1"/>
    <col min="2812" max="2812" width="29.625" style="148" customWidth="1"/>
    <col min="2813" max="2813" width="12.75" style="148"/>
    <col min="2814" max="2814" width="29.75" style="148" customWidth="1"/>
    <col min="2815" max="2815" width="17" style="148" customWidth="1"/>
    <col min="2816" max="2816" width="37" style="148" customWidth="1"/>
    <col min="2817" max="2817" width="17.375" style="148" customWidth="1"/>
    <col min="2818" max="3067" width="9" style="148" customWidth="1"/>
    <col min="3068" max="3068" width="29.625" style="148" customWidth="1"/>
    <col min="3069" max="3069" width="12.75" style="148"/>
    <col min="3070" max="3070" width="29.75" style="148" customWidth="1"/>
    <col min="3071" max="3071" width="17" style="148" customWidth="1"/>
    <col min="3072" max="3072" width="37" style="148" customWidth="1"/>
    <col min="3073" max="3073" width="17.375" style="148" customWidth="1"/>
    <col min="3074" max="3323" width="9" style="148" customWidth="1"/>
    <col min="3324" max="3324" width="29.625" style="148" customWidth="1"/>
    <col min="3325" max="3325" width="12.75" style="148"/>
    <col min="3326" max="3326" width="29.75" style="148" customWidth="1"/>
    <col min="3327" max="3327" width="17" style="148" customWidth="1"/>
    <col min="3328" max="3328" width="37" style="148" customWidth="1"/>
    <col min="3329" max="3329" width="17.375" style="148" customWidth="1"/>
    <col min="3330" max="3579" width="9" style="148" customWidth="1"/>
    <col min="3580" max="3580" width="29.625" style="148" customWidth="1"/>
    <col min="3581" max="3581" width="12.75" style="148"/>
    <col min="3582" max="3582" width="29.75" style="148" customWidth="1"/>
    <col min="3583" max="3583" width="17" style="148" customWidth="1"/>
    <col min="3584" max="3584" width="37" style="148" customWidth="1"/>
    <col min="3585" max="3585" width="17.375" style="148" customWidth="1"/>
    <col min="3586" max="3835" width="9" style="148" customWidth="1"/>
    <col min="3836" max="3836" width="29.625" style="148" customWidth="1"/>
    <col min="3837" max="3837" width="12.75" style="148"/>
    <col min="3838" max="3838" width="29.75" style="148" customWidth="1"/>
    <col min="3839" max="3839" width="17" style="148" customWidth="1"/>
    <col min="3840" max="3840" width="37" style="148" customWidth="1"/>
    <col min="3841" max="3841" width="17.375" style="148" customWidth="1"/>
    <col min="3842" max="4091" width="9" style="148" customWidth="1"/>
    <col min="4092" max="4092" width="29.625" style="148" customWidth="1"/>
    <col min="4093" max="4093" width="12.75" style="148"/>
    <col min="4094" max="4094" width="29.75" style="148" customWidth="1"/>
    <col min="4095" max="4095" width="17" style="148" customWidth="1"/>
    <col min="4096" max="4096" width="37" style="148" customWidth="1"/>
    <col min="4097" max="4097" width="17.375" style="148" customWidth="1"/>
    <col min="4098" max="4347" width="9" style="148" customWidth="1"/>
    <col min="4348" max="4348" width="29.625" style="148" customWidth="1"/>
    <col min="4349" max="4349" width="12.75" style="148"/>
    <col min="4350" max="4350" width="29.75" style="148" customWidth="1"/>
    <col min="4351" max="4351" width="17" style="148" customWidth="1"/>
    <col min="4352" max="4352" width="37" style="148" customWidth="1"/>
    <col min="4353" max="4353" width="17.375" style="148" customWidth="1"/>
    <col min="4354" max="4603" width="9" style="148" customWidth="1"/>
    <col min="4604" max="4604" width="29.625" style="148" customWidth="1"/>
    <col min="4605" max="4605" width="12.75" style="148"/>
    <col min="4606" max="4606" width="29.75" style="148" customWidth="1"/>
    <col min="4607" max="4607" width="17" style="148" customWidth="1"/>
    <col min="4608" max="4608" width="37" style="148" customWidth="1"/>
    <col min="4609" max="4609" width="17.375" style="148" customWidth="1"/>
    <col min="4610" max="4859" width="9" style="148" customWidth="1"/>
    <col min="4860" max="4860" width="29.625" style="148" customWidth="1"/>
    <col min="4861" max="4861" width="12.75" style="148"/>
    <col min="4862" max="4862" width="29.75" style="148" customWidth="1"/>
    <col min="4863" max="4863" width="17" style="148" customWidth="1"/>
    <col min="4864" max="4864" width="37" style="148" customWidth="1"/>
    <col min="4865" max="4865" width="17.375" style="148" customWidth="1"/>
    <col min="4866" max="5115" width="9" style="148" customWidth="1"/>
    <col min="5116" max="5116" width="29.625" style="148" customWidth="1"/>
    <col min="5117" max="5117" width="12.75" style="148"/>
    <col min="5118" max="5118" width="29.75" style="148" customWidth="1"/>
    <col min="5119" max="5119" width="17" style="148" customWidth="1"/>
    <col min="5120" max="5120" width="37" style="148" customWidth="1"/>
    <col min="5121" max="5121" width="17.375" style="148" customWidth="1"/>
    <col min="5122" max="5371" width="9" style="148" customWidth="1"/>
    <col min="5372" max="5372" width="29.625" style="148" customWidth="1"/>
    <col min="5373" max="5373" width="12.75" style="148"/>
    <col min="5374" max="5374" width="29.75" style="148" customWidth="1"/>
    <col min="5375" max="5375" width="17" style="148" customWidth="1"/>
    <col min="5376" max="5376" width="37" style="148" customWidth="1"/>
    <col min="5377" max="5377" width="17.375" style="148" customWidth="1"/>
    <col min="5378" max="5627" width="9" style="148" customWidth="1"/>
    <col min="5628" max="5628" width="29.625" style="148" customWidth="1"/>
    <col min="5629" max="5629" width="12.75" style="148"/>
    <col min="5630" max="5630" width="29.75" style="148" customWidth="1"/>
    <col min="5631" max="5631" width="17" style="148" customWidth="1"/>
    <col min="5632" max="5632" width="37" style="148" customWidth="1"/>
    <col min="5633" max="5633" width="17.375" style="148" customWidth="1"/>
    <col min="5634" max="5883" width="9" style="148" customWidth="1"/>
    <col min="5884" max="5884" width="29.625" style="148" customWidth="1"/>
    <col min="5885" max="5885" width="12.75" style="148"/>
    <col min="5886" max="5886" width="29.75" style="148" customWidth="1"/>
    <col min="5887" max="5887" width="17" style="148" customWidth="1"/>
    <col min="5888" max="5888" width="37" style="148" customWidth="1"/>
    <col min="5889" max="5889" width="17.375" style="148" customWidth="1"/>
    <col min="5890" max="6139" width="9" style="148" customWidth="1"/>
    <col min="6140" max="6140" width="29.625" style="148" customWidth="1"/>
    <col min="6141" max="6141" width="12.75" style="148"/>
    <col min="6142" max="6142" width="29.75" style="148" customWidth="1"/>
    <col min="6143" max="6143" width="17" style="148" customWidth="1"/>
    <col min="6144" max="6144" width="37" style="148" customWidth="1"/>
    <col min="6145" max="6145" width="17.375" style="148" customWidth="1"/>
    <col min="6146" max="6395" width="9" style="148" customWidth="1"/>
    <col min="6396" max="6396" width="29.625" style="148" customWidth="1"/>
    <col min="6397" max="6397" width="12.75" style="148"/>
    <col min="6398" max="6398" width="29.75" style="148" customWidth="1"/>
    <col min="6399" max="6399" width="17" style="148" customWidth="1"/>
    <col min="6400" max="6400" width="37" style="148" customWidth="1"/>
    <col min="6401" max="6401" width="17.375" style="148" customWidth="1"/>
    <col min="6402" max="6651" width="9" style="148" customWidth="1"/>
    <col min="6652" max="6652" width="29.625" style="148" customWidth="1"/>
    <col min="6653" max="6653" width="12.75" style="148"/>
    <col min="6654" max="6654" width="29.75" style="148" customWidth="1"/>
    <col min="6655" max="6655" width="17" style="148" customWidth="1"/>
    <col min="6656" max="6656" width="37" style="148" customWidth="1"/>
    <col min="6657" max="6657" width="17.375" style="148" customWidth="1"/>
    <col min="6658" max="6907" width="9" style="148" customWidth="1"/>
    <col min="6908" max="6908" width="29.625" style="148" customWidth="1"/>
    <col min="6909" max="6909" width="12.75" style="148"/>
    <col min="6910" max="6910" width="29.75" style="148" customWidth="1"/>
    <col min="6911" max="6911" width="17" style="148" customWidth="1"/>
    <col min="6912" max="6912" width="37" style="148" customWidth="1"/>
    <col min="6913" max="6913" width="17.375" style="148" customWidth="1"/>
    <col min="6914" max="7163" width="9" style="148" customWidth="1"/>
    <col min="7164" max="7164" width="29.625" style="148" customWidth="1"/>
    <col min="7165" max="7165" width="12.75" style="148"/>
    <col min="7166" max="7166" width="29.75" style="148" customWidth="1"/>
    <col min="7167" max="7167" width="17" style="148" customWidth="1"/>
    <col min="7168" max="7168" width="37" style="148" customWidth="1"/>
    <col min="7169" max="7169" width="17.375" style="148" customWidth="1"/>
    <col min="7170" max="7419" width="9" style="148" customWidth="1"/>
    <col min="7420" max="7420" width="29.625" style="148" customWidth="1"/>
    <col min="7421" max="7421" width="12.75" style="148"/>
    <col min="7422" max="7422" width="29.75" style="148" customWidth="1"/>
    <col min="7423" max="7423" width="17" style="148" customWidth="1"/>
    <col min="7424" max="7424" width="37" style="148" customWidth="1"/>
    <col min="7425" max="7425" width="17.375" style="148" customWidth="1"/>
    <col min="7426" max="7675" width="9" style="148" customWidth="1"/>
    <col min="7676" max="7676" width="29.625" style="148" customWidth="1"/>
    <col min="7677" max="7677" width="12.75" style="148"/>
    <col min="7678" max="7678" width="29.75" style="148" customWidth="1"/>
    <col min="7679" max="7679" width="17" style="148" customWidth="1"/>
    <col min="7680" max="7680" width="37" style="148" customWidth="1"/>
    <col min="7681" max="7681" width="17.375" style="148" customWidth="1"/>
    <col min="7682" max="7931" width="9" style="148" customWidth="1"/>
    <col min="7932" max="7932" width="29.625" style="148" customWidth="1"/>
    <col min="7933" max="7933" width="12.75" style="148"/>
    <col min="7934" max="7934" width="29.75" style="148" customWidth="1"/>
    <col min="7935" max="7935" width="17" style="148" customWidth="1"/>
    <col min="7936" max="7936" width="37" style="148" customWidth="1"/>
    <col min="7937" max="7937" width="17.375" style="148" customWidth="1"/>
    <col min="7938" max="8187" width="9" style="148" customWidth="1"/>
    <col min="8188" max="8188" width="29.625" style="148" customWidth="1"/>
    <col min="8189" max="8189" width="12.75" style="148"/>
    <col min="8190" max="8190" width="29.75" style="148" customWidth="1"/>
    <col min="8191" max="8191" width="17" style="148" customWidth="1"/>
    <col min="8192" max="8192" width="37" style="148" customWidth="1"/>
    <col min="8193" max="8193" width="17.375" style="148" customWidth="1"/>
    <col min="8194" max="8443" width="9" style="148" customWidth="1"/>
    <col min="8444" max="8444" width="29.625" style="148" customWidth="1"/>
    <col min="8445" max="8445" width="12.75" style="148"/>
    <col min="8446" max="8446" width="29.75" style="148" customWidth="1"/>
    <col min="8447" max="8447" width="17" style="148" customWidth="1"/>
    <col min="8448" max="8448" width="37" style="148" customWidth="1"/>
    <col min="8449" max="8449" width="17.375" style="148" customWidth="1"/>
    <col min="8450" max="8699" width="9" style="148" customWidth="1"/>
    <col min="8700" max="8700" width="29.625" style="148" customWidth="1"/>
    <col min="8701" max="8701" width="12.75" style="148"/>
    <col min="8702" max="8702" width="29.75" style="148" customWidth="1"/>
    <col min="8703" max="8703" width="17" style="148" customWidth="1"/>
    <col min="8704" max="8704" width="37" style="148" customWidth="1"/>
    <col min="8705" max="8705" width="17.375" style="148" customWidth="1"/>
    <col min="8706" max="8955" width="9" style="148" customWidth="1"/>
    <col min="8956" max="8956" width="29.625" style="148" customWidth="1"/>
    <col min="8957" max="8957" width="12.75" style="148"/>
    <col min="8958" max="8958" width="29.75" style="148" customWidth="1"/>
    <col min="8959" max="8959" width="17" style="148" customWidth="1"/>
    <col min="8960" max="8960" width="37" style="148" customWidth="1"/>
    <col min="8961" max="8961" width="17.375" style="148" customWidth="1"/>
    <col min="8962" max="9211" width="9" style="148" customWidth="1"/>
    <col min="9212" max="9212" width="29.625" style="148" customWidth="1"/>
    <col min="9213" max="9213" width="12.75" style="148"/>
    <col min="9214" max="9214" width="29.75" style="148" customWidth="1"/>
    <col min="9215" max="9215" width="17" style="148" customWidth="1"/>
    <col min="9216" max="9216" width="37" style="148" customWidth="1"/>
    <col min="9217" max="9217" width="17.375" style="148" customWidth="1"/>
    <col min="9218" max="9467" width="9" style="148" customWidth="1"/>
    <col min="9468" max="9468" width="29.625" style="148" customWidth="1"/>
    <col min="9469" max="9469" width="12.75" style="148"/>
    <col min="9470" max="9470" width="29.75" style="148" customWidth="1"/>
    <col min="9471" max="9471" width="17" style="148" customWidth="1"/>
    <col min="9472" max="9472" width="37" style="148" customWidth="1"/>
    <col min="9473" max="9473" width="17.375" style="148" customWidth="1"/>
    <col min="9474" max="9723" width="9" style="148" customWidth="1"/>
    <col min="9724" max="9724" width="29.625" style="148" customWidth="1"/>
    <col min="9725" max="9725" width="12.75" style="148"/>
    <col min="9726" max="9726" width="29.75" style="148" customWidth="1"/>
    <col min="9727" max="9727" width="17" style="148" customWidth="1"/>
    <col min="9728" max="9728" width="37" style="148" customWidth="1"/>
    <col min="9729" max="9729" width="17.375" style="148" customWidth="1"/>
    <col min="9730" max="9979" width="9" style="148" customWidth="1"/>
    <col min="9980" max="9980" width="29.625" style="148" customWidth="1"/>
    <col min="9981" max="9981" width="12.75" style="148"/>
    <col min="9982" max="9982" width="29.75" style="148" customWidth="1"/>
    <col min="9983" max="9983" width="17" style="148" customWidth="1"/>
    <col min="9984" max="9984" width="37" style="148" customWidth="1"/>
    <col min="9985" max="9985" width="17.375" style="148" customWidth="1"/>
    <col min="9986" max="10235" width="9" style="148" customWidth="1"/>
    <col min="10236" max="10236" width="29.625" style="148" customWidth="1"/>
    <col min="10237" max="10237" width="12.75" style="148"/>
    <col min="10238" max="10238" width="29.75" style="148" customWidth="1"/>
    <col min="10239" max="10239" width="17" style="148" customWidth="1"/>
    <col min="10240" max="10240" width="37" style="148" customWidth="1"/>
    <col min="10241" max="10241" width="17.375" style="148" customWidth="1"/>
    <col min="10242" max="10491" width="9" style="148" customWidth="1"/>
    <col min="10492" max="10492" width="29.625" style="148" customWidth="1"/>
    <col min="10493" max="10493" width="12.75" style="148"/>
    <col min="10494" max="10494" width="29.75" style="148" customWidth="1"/>
    <col min="10495" max="10495" width="17" style="148" customWidth="1"/>
    <col min="10496" max="10496" width="37" style="148" customWidth="1"/>
    <col min="10497" max="10497" width="17.375" style="148" customWidth="1"/>
    <col min="10498" max="10747" width="9" style="148" customWidth="1"/>
    <col min="10748" max="10748" width="29.625" style="148" customWidth="1"/>
    <col min="10749" max="10749" width="12.75" style="148"/>
    <col min="10750" max="10750" width="29.75" style="148" customWidth="1"/>
    <col min="10751" max="10751" width="17" style="148" customWidth="1"/>
    <col min="10752" max="10752" width="37" style="148" customWidth="1"/>
    <col min="10753" max="10753" width="17.375" style="148" customWidth="1"/>
    <col min="10754" max="11003" width="9" style="148" customWidth="1"/>
    <col min="11004" max="11004" width="29.625" style="148" customWidth="1"/>
    <col min="11005" max="11005" width="12.75" style="148"/>
    <col min="11006" max="11006" width="29.75" style="148" customWidth="1"/>
    <col min="11007" max="11007" width="17" style="148" customWidth="1"/>
    <col min="11008" max="11008" width="37" style="148" customWidth="1"/>
    <col min="11009" max="11009" width="17.375" style="148" customWidth="1"/>
    <col min="11010" max="11259" width="9" style="148" customWidth="1"/>
    <col min="11260" max="11260" width="29.625" style="148" customWidth="1"/>
    <col min="11261" max="11261" width="12.75" style="148"/>
    <col min="11262" max="11262" width="29.75" style="148" customWidth="1"/>
    <col min="11263" max="11263" width="17" style="148" customWidth="1"/>
    <col min="11264" max="11264" width="37" style="148" customWidth="1"/>
    <col min="11265" max="11265" width="17.375" style="148" customWidth="1"/>
    <col min="11266" max="11515" width="9" style="148" customWidth="1"/>
    <col min="11516" max="11516" width="29.625" style="148" customWidth="1"/>
    <col min="11517" max="11517" width="12.75" style="148"/>
    <col min="11518" max="11518" width="29.75" style="148" customWidth="1"/>
    <col min="11519" max="11519" width="17" style="148" customWidth="1"/>
    <col min="11520" max="11520" width="37" style="148" customWidth="1"/>
    <col min="11521" max="11521" width="17.375" style="148" customWidth="1"/>
    <col min="11522" max="11771" width="9" style="148" customWidth="1"/>
    <col min="11772" max="11772" width="29.625" style="148" customWidth="1"/>
    <col min="11773" max="11773" width="12.75" style="148"/>
    <col min="11774" max="11774" width="29.75" style="148" customWidth="1"/>
    <col min="11775" max="11775" width="17" style="148" customWidth="1"/>
    <col min="11776" max="11776" width="37" style="148" customWidth="1"/>
    <col min="11777" max="11777" width="17.375" style="148" customWidth="1"/>
    <col min="11778" max="12027" width="9" style="148" customWidth="1"/>
    <col min="12028" max="12028" width="29.625" style="148" customWidth="1"/>
    <col min="12029" max="12029" width="12.75" style="148"/>
    <col min="12030" max="12030" width="29.75" style="148" customWidth="1"/>
    <col min="12031" max="12031" width="17" style="148" customWidth="1"/>
    <col min="12032" max="12032" width="37" style="148" customWidth="1"/>
    <col min="12033" max="12033" width="17.375" style="148" customWidth="1"/>
    <col min="12034" max="12283" width="9" style="148" customWidth="1"/>
    <col min="12284" max="12284" width="29.625" style="148" customWidth="1"/>
    <col min="12285" max="12285" width="12.75" style="148"/>
    <col min="12286" max="12286" width="29.75" style="148" customWidth="1"/>
    <col min="12287" max="12287" width="17" style="148" customWidth="1"/>
    <col min="12288" max="12288" width="37" style="148" customWidth="1"/>
    <col min="12289" max="12289" width="17.375" style="148" customWidth="1"/>
    <col min="12290" max="12539" width="9" style="148" customWidth="1"/>
    <col min="12540" max="12540" width="29.625" style="148" customWidth="1"/>
    <col min="12541" max="12541" width="12.75" style="148"/>
    <col min="12542" max="12542" width="29.75" style="148" customWidth="1"/>
    <col min="12543" max="12543" width="17" style="148" customWidth="1"/>
    <col min="12544" max="12544" width="37" style="148" customWidth="1"/>
    <col min="12545" max="12545" width="17.375" style="148" customWidth="1"/>
    <col min="12546" max="12795" width="9" style="148" customWidth="1"/>
    <col min="12796" max="12796" width="29.625" style="148" customWidth="1"/>
    <col min="12797" max="12797" width="12.75" style="148"/>
    <col min="12798" max="12798" width="29.75" style="148" customWidth="1"/>
    <col min="12799" max="12799" width="17" style="148" customWidth="1"/>
    <col min="12800" max="12800" width="37" style="148" customWidth="1"/>
    <col min="12801" max="12801" width="17.375" style="148" customWidth="1"/>
    <col min="12802" max="13051" width="9" style="148" customWidth="1"/>
    <col min="13052" max="13052" width="29.625" style="148" customWidth="1"/>
    <col min="13053" max="13053" width="12.75" style="148"/>
    <col min="13054" max="13054" width="29.75" style="148" customWidth="1"/>
    <col min="13055" max="13055" width="17" style="148" customWidth="1"/>
    <col min="13056" max="13056" width="37" style="148" customWidth="1"/>
    <col min="13057" max="13057" width="17.375" style="148" customWidth="1"/>
    <col min="13058" max="13307" width="9" style="148" customWidth="1"/>
    <col min="13308" max="13308" width="29.625" style="148" customWidth="1"/>
    <col min="13309" max="13309" width="12.75" style="148"/>
    <col min="13310" max="13310" width="29.75" style="148" customWidth="1"/>
    <col min="13311" max="13311" width="17" style="148" customWidth="1"/>
    <col min="13312" max="13312" width="37" style="148" customWidth="1"/>
    <col min="13313" max="13313" width="17.375" style="148" customWidth="1"/>
    <col min="13314" max="13563" width="9" style="148" customWidth="1"/>
    <col min="13564" max="13564" width="29.625" style="148" customWidth="1"/>
    <col min="13565" max="13565" width="12.75" style="148"/>
    <col min="13566" max="13566" width="29.75" style="148" customWidth="1"/>
    <col min="13567" max="13567" width="17" style="148" customWidth="1"/>
    <col min="13568" max="13568" width="37" style="148" customWidth="1"/>
    <col min="13569" max="13569" width="17.375" style="148" customWidth="1"/>
    <col min="13570" max="13819" width="9" style="148" customWidth="1"/>
    <col min="13820" max="13820" width="29.625" style="148" customWidth="1"/>
    <col min="13821" max="13821" width="12.75" style="148"/>
    <col min="13822" max="13822" width="29.75" style="148" customWidth="1"/>
    <col min="13823" max="13823" width="17" style="148" customWidth="1"/>
    <col min="13824" max="13824" width="37" style="148" customWidth="1"/>
    <col min="13825" max="13825" width="17.375" style="148" customWidth="1"/>
    <col min="13826" max="14075" width="9" style="148" customWidth="1"/>
    <col min="14076" max="14076" width="29.625" style="148" customWidth="1"/>
    <col min="14077" max="14077" width="12.75" style="148"/>
    <col min="14078" max="14078" width="29.75" style="148" customWidth="1"/>
    <col min="14079" max="14079" width="17" style="148" customWidth="1"/>
    <col min="14080" max="14080" width="37" style="148" customWidth="1"/>
    <col min="14081" max="14081" width="17.375" style="148" customWidth="1"/>
    <col min="14082" max="14331" width="9" style="148" customWidth="1"/>
    <col min="14332" max="14332" width="29.625" style="148" customWidth="1"/>
    <col min="14333" max="14333" width="12.75" style="148"/>
    <col min="14334" max="14334" width="29.75" style="148" customWidth="1"/>
    <col min="14335" max="14335" width="17" style="148" customWidth="1"/>
    <col min="14336" max="14336" width="37" style="148" customWidth="1"/>
    <col min="14337" max="14337" width="17.375" style="148" customWidth="1"/>
    <col min="14338" max="14587" width="9" style="148" customWidth="1"/>
    <col min="14588" max="14588" width="29.625" style="148" customWidth="1"/>
    <col min="14589" max="14589" width="12.75" style="148"/>
    <col min="14590" max="14590" width="29.75" style="148" customWidth="1"/>
    <col min="14591" max="14591" width="17" style="148" customWidth="1"/>
    <col min="14592" max="14592" width="37" style="148" customWidth="1"/>
    <col min="14593" max="14593" width="17.375" style="148" customWidth="1"/>
    <col min="14594" max="14843" width="9" style="148" customWidth="1"/>
    <col min="14844" max="14844" width="29.625" style="148" customWidth="1"/>
    <col min="14845" max="14845" width="12.75" style="148"/>
    <col min="14846" max="14846" width="29.75" style="148" customWidth="1"/>
    <col min="14847" max="14847" width="17" style="148" customWidth="1"/>
    <col min="14848" max="14848" width="37" style="148" customWidth="1"/>
    <col min="14849" max="14849" width="17.375" style="148" customWidth="1"/>
    <col min="14850" max="15099" width="9" style="148" customWidth="1"/>
    <col min="15100" max="15100" width="29.625" style="148" customWidth="1"/>
    <col min="15101" max="15101" width="12.75" style="148"/>
    <col min="15102" max="15102" width="29.75" style="148" customWidth="1"/>
    <col min="15103" max="15103" width="17" style="148" customWidth="1"/>
    <col min="15104" max="15104" width="37" style="148" customWidth="1"/>
    <col min="15105" max="15105" width="17.375" style="148" customWidth="1"/>
    <col min="15106" max="15355" width="9" style="148" customWidth="1"/>
    <col min="15356" max="15356" width="29.625" style="148" customWidth="1"/>
    <col min="15357" max="15357" width="12.75" style="148"/>
    <col min="15358" max="15358" width="29.75" style="148" customWidth="1"/>
    <col min="15359" max="15359" width="17" style="148" customWidth="1"/>
    <col min="15360" max="15360" width="37" style="148" customWidth="1"/>
    <col min="15361" max="15361" width="17.375" style="148" customWidth="1"/>
    <col min="15362" max="15611" width="9" style="148" customWidth="1"/>
    <col min="15612" max="15612" width="29.625" style="148" customWidth="1"/>
    <col min="15613" max="15613" width="12.75" style="148"/>
    <col min="15614" max="15614" width="29.75" style="148" customWidth="1"/>
    <col min="15615" max="15615" width="17" style="148" customWidth="1"/>
    <col min="15616" max="15616" width="37" style="148" customWidth="1"/>
    <col min="15617" max="15617" width="17.375" style="148" customWidth="1"/>
    <col min="15618" max="15867" width="9" style="148" customWidth="1"/>
    <col min="15868" max="15868" width="29.625" style="148" customWidth="1"/>
    <col min="15869" max="15869" width="12.75" style="148"/>
    <col min="15870" max="15870" width="29.75" style="148" customWidth="1"/>
    <col min="15871" max="15871" width="17" style="148" customWidth="1"/>
    <col min="15872" max="15872" width="37" style="148" customWidth="1"/>
    <col min="15873" max="15873" width="17.375" style="148" customWidth="1"/>
    <col min="15874" max="16123" width="9" style="148" customWidth="1"/>
    <col min="16124" max="16124" width="29.625" style="148" customWidth="1"/>
    <col min="16125" max="16125" width="12.75" style="148"/>
    <col min="16126" max="16126" width="29.75" style="148" customWidth="1"/>
    <col min="16127" max="16127" width="17" style="148" customWidth="1"/>
    <col min="16128" max="16128" width="37" style="148" customWidth="1"/>
    <col min="16129" max="16129" width="17.375" style="148" customWidth="1"/>
    <col min="16130" max="16379" width="9" style="148" customWidth="1"/>
    <col min="16380" max="16380" width="29.625" style="148" customWidth="1"/>
    <col min="16381" max="16384" width="12.75" style="148"/>
  </cols>
  <sheetData>
    <row r="1" ht="18.75" spans="1:5">
      <c r="A1" s="152" t="s">
        <v>1422</v>
      </c>
      <c r="B1" s="152"/>
      <c r="C1" s="152"/>
      <c r="D1" s="153"/>
      <c r="E1" s="154"/>
    </row>
    <row r="2" ht="30" customHeight="1" spans="1:5">
      <c r="A2" s="119" t="s">
        <v>1423</v>
      </c>
      <c r="B2" s="119"/>
      <c r="C2" s="119"/>
      <c r="D2" s="119"/>
      <c r="E2" s="119"/>
    </row>
    <row r="3" s="118" customFormat="1" ht="21.95" customHeight="1" spans="1:5">
      <c r="A3" s="155"/>
      <c r="B3" s="156"/>
      <c r="C3" s="156"/>
      <c r="D3" s="157"/>
      <c r="E3" s="158" t="s">
        <v>48</v>
      </c>
    </row>
    <row r="4" s="118" customFormat="1" ht="24" customHeight="1" spans="1:6">
      <c r="A4" s="123" t="s">
        <v>617</v>
      </c>
      <c r="B4" s="125" t="s">
        <v>684</v>
      </c>
      <c r="C4" s="125" t="s">
        <v>51</v>
      </c>
      <c r="D4" s="125" t="s">
        <v>166</v>
      </c>
      <c r="E4" s="124" t="s">
        <v>684</v>
      </c>
      <c r="F4" s="126" t="s">
        <v>51</v>
      </c>
    </row>
    <row r="5" s="118" customFormat="1" ht="24" customHeight="1" spans="1:6">
      <c r="A5" s="159" t="s">
        <v>126</v>
      </c>
      <c r="B5" s="128">
        <f>B6+B18</f>
        <v>2000</v>
      </c>
      <c r="C5" s="160"/>
      <c r="D5" s="161" t="s">
        <v>126</v>
      </c>
      <c r="E5" s="128">
        <f>B5</f>
        <v>2000</v>
      </c>
      <c r="F5" s="162"/>
    </row>
    <row r="6" s="118" customFormat="1" ht="24" customHeight="1" spans="1:6">
      <c r="A6" s="163" t="s">
        <v>127</v>
      </c>
      <c r="B6" s="128">
        <f>B7+B8</f>
        <v>2000</v>
      </c>
      <c r="C6" s="160">
        <f>(B6-8000)/8000*100</f>
        <v>-75</v>
      </c>
      <c r="D6" s="164" t="s">
        <v>128</v>
      </c>
      <c r="E6" s="128">
        <f>SUM(E7,E10,E13,E16)</f>
        <v>0</v>
      </c>
      <c r="F6" s="162"/>
    </row>
    <row r="7" s="118" customFormat="1" ht="20.1" customHeight="1" spans="1:6">
      <c r="A7" s="165" t="s">
        <v>1197</v>
      </c>
      <c r="B7" s="134">
        <v>2000</v>
      </c>
      <c r="C7" s="160">
        <f>(B7-8000)/8000*100</f>
        <v>-75</v>
      </c>
      <c r="D7" s="166"/>
      <c r="E7" s="128"/>
      <c r="F7" s="167"/>
    </row>
    <row r="8" s="118" customFormat="1" ht="20.1" customHeight="1" spans="1:6">
      <c r="A8" s="165"/>
      <c r="B8" s="128"/>
      <c r="C8" s="128"/>
      <c r="D8" s="168"/>
      <c r="E8" s="134"/>
      <c r="F8" s="167"/>
    </row>
    <row r="9" s="118" customFormat="1" ht="20.1" customHeight="1" spans="1:6">
      <c r="A9" s="165"/>
      <c r="B9" s="128"/>
      <c r="C9" s="128"/>
      <c r="D9" s="169"/>
      <c r="E9" s="169"/>
      <c r="F9" s="162"/>
    </row>
    <row r="10" s="118" customFormat="1" ht="20.1" customHeight="1" spans="1:6">
      <c r="A10" s="165"/>
      <c r="B10" s="128"/>
      <c r="C10" s="128"/>
      <c r="D10" s="166"/>
      <c r="E10" s="128"/>
      <c r="F10" s="162"/>
    </row>
    <row r="11" s="118" customFormat="1" ht="20.1" customHeight="1" spans="1:7">
      <c r="A11" s="170"/>
      <c r="B11" s="171"/>
      <c r="C11" s="171"/>
      <c r="D11" s="168"/>
      <c r="E11" s="134"/>
      <c r="F11" s="167"/>
      <c r="G11" s="172"/>
    </row>
    <row r="12" s="118" customFormat="1" ht="20.1" customHeight="1" spans="1:7">
      <c r="A12" s="173"/>
      <c r="B12" s="171"/>
      <c r="C12" s="171"/>
      <c r="D12" s="168"/>
      <c r="E12" s="134"/>
      <c r="F12" s="162"/>
      <c r="G12" s="172"/>
    </row>
    <row r="13" s="118" customFormat="1" ht="20.1" customHeight="1" spans="1:7">
      <c r="A13" s="173"/>
      <c r="B13" s="171"/>
      <c r="C13" s="171"/>
      <c r="D13" s="166"/>
      <c r="E13" s="128"/>
      <c r="F13" s="162"/>
      <c r="G13" s="172"/>
    </row>
    <row r="14" s="118" customFormat="1" ht="20.1" customHeight="1" spans="1:7">
      <c r="A14" s="174"/>
      <c r="B14" s="175"/>
      <c r="C14" s="175"/>
      <c r="D14" s="168"/>
      <c r="E14" s="134"/>
      <c r="F14" s="162"/>
      <c r="G14" s="172"/>
    </row>
    <row r="15" s="118" customFormat="1" ht="20.1" customHeight="1" spans="1:6">
      <c r="A15" s="174"/>
      <c r="B15" s="175"/>
      <c r="C15" s="175"/>
      <c r="D15" s="168"/>
      <c r="E15" s="134"/>
      <c r="F15" s="162"/>
    </row>
    <row r="16" s="118" customFormat="1" ht="20.1" customHeight="1" spans="1:6">
      <c r="A16" s="176"/>
      <c r="B16" s="171"/>
      <c r="C16" s="171"/>
      <c r="D16" s="166"/>
      <c r="E16" s="128"/>
      <c r="F16" s="162"/>
    </row>
    <row r="17" s="118" customFormat="1" ht="20.1" customHeight="1" spans="1:6">
      <c r="A17" s="176"/>
      <c r="B17" s="171"/>
      <c r="C17" s="171"/>
      <c r="D17" s="168"/>
      <c r="E17" s="134"/>
      <c r="F17" s="162"/>
    </row>
    <row r="18" s="118" customFormat="1" ht="20.1" customHeight="1" spans="1:6">
      <c r="A18" s="177" t="s">
        <v>140</v>
      </c>
      <c r="B18" s="178">
        <f>B19</f>
        <v>0</v>
      </c>
      <c r="C18" s="178"/>
      <c r="D18" s="179" t="s">
        <v>141</v>
      </c>
      <c r="E18" s="128">
        <f>E19</f>
        <v>2000</v>
      </c>
      <c r="F18" s="180">
        <v>-75</v>
      </c>
    </row>
    <row r="19" s="118" customFormat="1" ht="20.1" customHeight="1" spans="1:6">
      <c r="A19" s="181" t="s">
        <v>1424</v>
      </c>
      <c r="B19" s="182"/>
      <c r="C19" s="182"/>
      <c r="D19" s="183" t="s">
        <v>1425</v>
      </c>
      <c r="E19" s="182">
        <v>2000</v>
      </c>
      <c r="F19" s="184">
        <v>-75</v>
      </c>
    </row>
    <row r="20" ht="35.1" customHeight="1" spans="1:5">
      <c r="A20" s="185" t="s">
        <v>1426</v>
      </c>
      <c r="B20" s="185"/>
      <c r="C20" s="185"/>
      <c r="D20" s="185"/>
      <c r="E20" s="185"/>
    </row>
    <row r="21" ht="22.15" customHeight="1"/>
    <row r="22" ht="22.15" customHeight="1"/>
  </sheetData>
  <mergeCells count="3">
    <mergeCell ref="A1:B1"/>
    <mergeCell ref="A2:E2"/>
    <mergeCell ref="A20:E20"/>
  </mergeCells>
  <printOptions horizontalCentered="1"/>
  <pageMargins left="0.236220472440945" right="0.236220472440945" top="0.511811023622047" bottom="0.31496062992126" header="0.31496062992126" footer="0.31496062992126"/>
  <pageSetup paperSize="9" firstPageNumber="77" orientation="portrait" blackAndWhite="1" useFirstPageNumber="1" errors="blank"/>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tabColor rgb="FF7030A0"/>
  </sheetPr>
  <dimension ref="A1:G22"/>
  <sheetViews>
    <sheetView showZeros="0" workbookViewId="0">
      <selection activeCell="H21" sqref="H21"/>
    </sheetView>
  </sheetViews>
  <sheetFormatPr defaultColWidth="12.75" defaultRowHeight="13.5" outlineLevelCol="6"/>
  <cols>
    <col min="1" max="1" width="24" style="148" customWidth="1"/>
    <col min="2" max="2" width="13.5" style="149" customWidth="1"/>
    <col min="3" max="3" width="11.625" style="149" customWidth="1"/>
    <col min="4" max="4" width="29.125" style="150" customWidth="1"/>
    <col min="5" max="5" width="13.5" style="151" customWidth="1"/>
    <col min="6" max="6" width="9" style="148" customWidth="1"/>
    <col min="7" max="7" width="11.25" style="148" customWidth="1"/>
    <col min="8" max="251" width="9" style="148" customWidth="1"/>
    <col min="252" max="252" width="29.625" style="148" customWidth="1"/>
    <col min="253" max="253" width="12.75" style="148"/>
    <col min="254" max="254" width="29.75" style="148" customWidth="1"/>
    <col min="255" max="255" width="17" style="148" customWidth="1"/>
    <col min="256" max="256" width="37" style="148" customWidth="1"/>
    <col min="257" max="257" width="17.375" style="148" customWidth="1"/>
    <col min="258" max="507" width="9" style="148" customWidth="1"/>
    <col min="508" max="508" width="29.625" style="148" customWidth="1"/>
    <col min="509" max="509" width="12.75" style="148"/>
    <col min="510" max="510" width="29.75" style="148" customWidth="1"/>
    <col min="511" max="511" width="17" style="148" customWidth="1"/>
    <col min="512" max="512" width="37" style="148" customWidth="1"/>
    <col min="513" max="513" width="17.375" style="148" customWidth="1"/>
    <col min="514" max="763" width="9" style="148" customWidth="1"/>
    <col min="764" max="764" width="29.625" style="148" customWidth="1"/>
    <col min="765" max="765" width="12.75" style="148"/>
    <col min="766" max="766" width="29.75" style="148" customWidth="1"/>
    <col min="767" max="767" width="17" style="148" customWidth="1"/>
    <col min="768" max="768" width="37" style="148" customWidth="1"/>
    <col min="769" max="769" width="17.375" style="148" customWidth="1"/>
    <col min="770" max="1019" width="9" style="148" customWidth="1"/>
    <col min="1020" max="1020" width="29.625" style="148" customWidth="1"/>
    <col min="1021" max="1021" width="12.75" style="148"/>
    <col min="1022" max="1022" width="29.75" style="148" customWidth="1"/>
    <col min="1023" max="1023" width="17" style="148" customWidth="1"/>
    <col min="1024" max="1024" width="37" style="148" customWidth="1"/>
    <col min="1025" max="1025" width="17.375" style="148" customWidth="1"/>
    <col min="1026" max="1275" width="9" style="148" customWidth="1"/>
    <col min="1276" max="1276" width="29.625" style="148" customWidth="1"/>
    <col min="1277" max="1277" width="12.75" style="148"/>
    <col min="1278" max="1278" width="29.75" style="148" customWidth="1"/>
    <col min="1279" max="1279" width="17" style="148" customWidth="1"/>
    <col min="1280" max="1280" width="37" style="148" customWidth="1"/>
    <col min="1281" max="1281" width="17.375" style="148" customWidth="1"/>
    <col min="1282" max="1531" width="9" style="148" customWidth="1"/>
    <col min="1532" max="1532" width="29.625" style="148" customWidth="1"/>
    <col min="1533" max="1533" width="12.75" style="148"/>
    <col min="1534" max="1534" width="29.75" style="148" customWidth="1"/>
    <col min="1535" max="1535" width="17" style="148" customWidth="1"/>
    <col min="1536" max="1536" width="37" style="148" customWidth="1"/>
    <col min="1537" max="1537" width="17.375" style="148" customWidth="1"/>
    <col min="1538" max="1787" width="9" style="148" customWidth="1"/>
    <col min="1788" max="1788" width="29.625" style="148" customWidth="1"/>
    <col min="1789" max="1789" width="12.75" style="148"/>
    <col min="1790" max="1790" width="29.75" style="148" customWidth="1"/>
    <col min="1791" max="1791" width="17" style="148" customWidth="1"/>
    <col min="1792" max="1792" width="37" style="148" customWidth="1"/>
    <col min="1793" max="1793" width="17.375" style="148" customWidth="1"/>
    <col min="1794" max="2043" width="9" style="148" customWidth="1"/>
    <col min="2044" max="2044" width="29.625" style="148" customWidth="1"/>
    <col min="2045" max="2045" width="12.75" style="148"/>
    <col min="2046" max="2046" width="29.75" style="148" customWidth="1"/>
    <col min="2047" max="2047" width="17" style="148" customWidth="1"/>
    <col min="2048" max="2048" width="37" style="148" customWidth="1"/>
    <col min="2049" max="2049" width="17.375" style="148" customWidth="1"/>
    <col min="2050" max="2299" width="9" style="148" customWidth="1"/>
    <col min="2300" max="2300" width="29.625" style="148" customWidth="1"/>
    <col min="2301" max="2301" width="12.75" style="148"/>
    <col min="2302" max="2302" width="29.75" style="148" customWidth="1"/>
    <col min="2303" max="2303" width="17" style="148" customWidth="1"/>
    <col min="2304" max="2304" width="37" style="148" customWidth="1"/>
    <col min="2305" max="2305" width="17.375" style="148" customWidth="1"/>
    <col min="2306" max="2555" width="9" style="148" customWidth="1"/>
    <col min="2556" max="2556" width="29.625" style="148" customWidth="1"/>
    <col min="2557" max="2557" width="12.75" style="148"/>
    <col min="2558" max="2558" width="29.75" style="148" customWidth="1"/>
    <col min="2559" max="2559" width="17" style="148" customWidth="1"/>
    <col min="2560" max="2560" width="37" style="148" customWidth="1"/>
    <col min="2561" max="2561" width="17.375" style="148" customWidth="1"/>
    <col min="2562" max="2811" width="9" style="148" customWidth="1"/>
    <col min="2812" max="2812" width="29.625" style="148" customWidth="1"/>
    <col min="2813" max="2813" width="12.75" style="148"/>
    <col min="2814" max="2814" width="29.75" style="148" customWidth="1"/>
    <col min="2815" max="2815" width="17" style="148" customWidth="1"/>
    <col min="2816" max="2816" width="37" style="148" customWidth="1"/>
    <col min="2817" max="2817" width="17.375" style="148" customWidth="1"/>
    <col min="2818" max="3067" width="9" style="148" customWidth="1"/>
    <col min="3068" max="3068" width="29.625" style="148" customWidth="1"/>
    <col min="3069" max="3069" width="12.75" style="148"/>
    <col min="3070" max="3070" width="29.75" style="148" customWidth="1"/>
    <col min="3071" max="3071" width="17" style="148" customWidth="1"/>
    <col min="3072" max="3072" width="37" style="148" customWidth="1"/>
    <col min="3073" max="3073" width="17.375" style="148" customWidth="1"/>
    <col min="3074" max="3323" width="9" style="148" customWidth="1"/>
    <col min="3324" max="3324" width="29.625" style="148" customWidth="1"/>
    <col min="3325" max="3325" width="12.75" style="148"/>
    <col min="3326" max="3326" width="29.75" style="148" customWidth="1"/>
    <col min="3327" max="3327" width="17" style="148" customWidth="1"/>
    <col min="3328" max="3328" width="37" style="148" customWidth="1"/>
    <col min="3329" max="3329" width="17.375" style="148" customWidth="1"/>
    <col min="3330" max="3579" width="9" style="148" customWidth="1"/>
    <col min="3580" max="3580" width="29.625" style="148" customWidth="1"/>
    <col min="3581" max="3581" width="12.75" style="148"/>
    <col min="3582" max="3582" width="29.75" style="148" customWidth="1"/>
    <col min="3583" max="3583" width="17" style="148" customWidth="1"/>
    <col min="3584" max="3584" width="37" style="148" customWidth="1"/>
    <col min="3585" max="3585" width="17.375" style="148" customWidth="1"/>
    <col min="3586" max="3835" width="9" style="148" customWidth="1"/>
    <col min="3836" max="3836" width="29.625" style="148" customWidth="1"/>
    <col min="3837" max="3837" width="12.75" style="148"/>
    <col min="3838" max="3838" width="29.75" style="148" customWidth="1"/>
    <col min="3839" max="3839" width="17" style="148" customWidth="1"/>
    <col min="3840" max="3840" width="37" style="148" customWidth="1"/>
    <col min="3841" max="3841" width="17.375" style="148" customWidth="1"/>
    <col min="3842" max="4091" width="9" style="148" customWidth="1"/>
    <col min="4092" max="4092" width="29.625" style="148" customWidth="1"/>
    <col min="4093" max="4093" width="12.75" style="148"/>
    <col min="4094" max="4094" width="29.75" style="148" customWidth="1"/>
    <col min="4095" max="4095" width="17" style="148" customWidth="1"/>
    <col min="4096" max="4096" width="37" style="148" customWidth="1"/>
    <col min="4097" max="4097" width="17.375" style="148" customWidth="1"/>
    <col min="4098" max="4347" width="9" style="148" customWidth="1"/>
    <col min="4348" max="4348" width="29.625" style="148" customWidth="1"/>
    <col min="4349" max="4349" width="12.75" style="148"/>
    <col min="4350" max="4350" width="29.75" style="148" customWidth="1"/>
    <col min="4351" max="4351" width="17" style="148" customWidth="1"/>
    <col min="4352" max="4352" width="37" style="148" customWidth="1"/>
    <col min="4353" max="4353" width="17.375" style="148" customWidth="1"/>
    <col min="4354" max="4603" width="9" style="148" customWidth="1"/>
    <col min="4604" max="4604" width="29.625" style="148" customWidth="1"/>
    <col min="4605" max="4605" width="12.75" style="148"/>
    <col min="4606" max="4606" width="29.75" style="148" customWidth="1"/>
    <col min="4607" max="4607" width="17" style="148" customWidth="1"/>
    <col min="4608" max="4608" width="37" style="148" customWidth="1"/>
    <col min="4609" max="4609" width="17.375" style="148" customWidth="1"/>
    <col min="4610" max="4859" width="9" style="148" customWidth="1"/>
    <col min="4860" max="4860" width="29.625" style="148" customWidth="1"/>
    <col min="4861" max="4861" width="12.75" style="148"/>
    <col min="4862" max="4862" width="29.75" style="148" customWidth="1"/>
    <col min="4863" max="4863" width="17" style="148" customWidth="1"/>
    <col min="4864" max="4864" width="37" style="148" customWidth="1"/>
    <col min="4865" max="4865" width="17.375" style="148" customWidth="1"/>
    <col min="4866" max="5115" width="9" style="148" customWidth="1"/>
    <col min="5116" max="5116" width="29.625" style="148" customWidth="1"/>
    <col min="5117" max="5117" width="12.75" style="148"/>
    <col min="5118" max="5118" width="29.75" style="148" customWidth="1"/>
    <col min="5119" max="5119" width="17" style="148" customWidth="1"/>
    <col min="5120" max="5120" width="37" style="148" customWidth="1"/>
    <col min="5121" max="5121" width="17.375" style="148" customWidth="1"/>
    <col min="5122" max="5371" width="9" style="148" customWidth="1"/>
    <col min="5372" max="5372" width="29.625" style="148" customWidth="1"/>
    <col min="5373" max="5373" width="12.75" style="148"/>
    <col min="5374" max="5374" width="29.75" style="148" customWidth="1"/>
    <col min="5375" max="5375" width="17" style="148" customWidth="1"/>
    <col min="5376" max="5376" width="37" style="148" customWidth="1"/>
    <col min="5377" max="5377" width="17.375" style="148" customWidth="1"/>
    <col min="5378" max="5627" width="9" style="148" customWidth="1"/>
    <col min="5628" max="5628" width="29.625" style="148" customWidth="1"/>
    <col min="5629" max="5629" width="12.75" style="148"/>
    <col min="5630" max="5630" width="29.75" style="148" customWidth="1"/>
    <col min="5631" max="5631" width="17" style="148" customWidth="1"/>
    <col min="5632" max="5632" width="37" style="148" customWidth="1"/>
    <col min="5633" max="5633" width="17.375" style="148" customWidth="1"/>
    <col min="5634" max="5883" width="9" style="148" customWidth="1"/>
    <col min="5884" max="5884" width="29.625" style="148" customWidth="1"/>
    <col min="5885" max="5885" width="12.75" style="148"/>
    <col min="5886" max="5886" width="29.75" style="148" customWidth="1"/>
    <col min="5887" max="5887" width="17" style="148" customWidth="1"/>
    <col min="5888" max="5888" width="37" style="148" customWidth="1"/>
    <col min="5889" max="5889" width="17.375" style="148" customWidth="1"/>
    <col min="5890" max="6139" width="9" style="148" customWidth="1"/>
    <col min="6140" max="6140" width="29.625" style="148" customWidth="1"/>
    <col min="6141" max="6141" width="12.75" style="148"/>
    <col min="6142" max="6142" width="29.75" style="148" customWidth="1"/>
    <col min="6143" max="6143" width="17" style="148" customWidth="1"/>
    <col min="6144" max="6144" width="37" style="148" customWidth="1"/>
    <col min="6145" max="6145" width="17.375" style="148" customWidth="1"/>
    <col min="6146" max="6395" width="9" style="148" customWidth="1"/>
    <col min="6396" max="6396" width="29.625" style="148" customWidth="1"/>
    <col min="6397" max="6397" width="12.75" style="148"/>
    <col min="6398" max="6398" width="29.75" style="148" customWidth="1"/>
    <col min="6399" max="6399" width="17" style="148" customWidth="1"/>
    <col min="6400" max="6400" width="37" style="148" customWidth="1"/>
    <col min="6401" max="6401" width="17.375" style="148" customWidth="1"/>
    <col min="6402" max="6651" width="9" style="148" customWidth="1"/>
    <col min="6652" max="6652" width="29.625" style="148" customWidth="1"/>
    <col min="6653" max="6653" width="12.75" style="148"/>
    <col min="6654" max="6654" width="29.75" style="148" customWidth="1"/>
    <col min="6655" max="6655" width="17" style="148" customWidth="1"/>
    <col min="6656" max="6656" width="37" style="148" customWidth="1"/>
    <col min="6657" max="6657" width="17.375" style="148" customWidth="1"/>
    <col min="6658" max="6907" width="9" style="148" customWidth="1"/>
    <col min="6908" max="6908" width="29.625" style="148" customWidth="1"/>
    <col min="6909" max="6909" width="12.75" style="148"/>
    <col min="6910" max="6910" width="29.75" style="148" customWidth="1"/>
    <col min="6911" max="6911" width="17" style="148" customWidth="1"/>
    <col min="6912" max="6912" width="37" style="148" customWidth="1"/>
    <col min="6913" max="6913" width="17.375" style="148" customWidth="1"/>
    <col min="6914" max="7163" width="9" style="148" customWidth="1"/>
    <col min="7164" max="7164" width="29.625" style="148" customWidth="1"/>
    <col min="7165" max="7165" width="12.75" style="148"/>
    <col min="7166" max="7166" width="29.75" style="148" customWidth="1"/>
    <col min="7167" max="7167" width="17" style="148" customWidth="1"/>
    <col min="7168" max="7168" width="37" style="148" customWidth="1"/>
    <col min="7169" max="7169" width="17.375" style="148" customWidth="1"/>
    <col min="7170" max="7419" width="9" style="148" customWidth="1"/>
    <col min="7420" max="7420" width="29.625" style="148" customWidth="1"/>
    <col min="7421" max="7421" width="12.75" style="148"/>
    <col min="7422" max="7422" width="29.75" style="148" customWidth="1"/>
    <col min="7423" max="7423" width="17" style="148" customWidth="1"/>
    <col min="7424" max="7424" width="37" style="148" customWidth="1"/>
    <col min="7425" max="7425" width="17.375" style="148" customWidth="1"/>
    <col min="7426" max="7675" width="9" style="148" customWidth="1"/>
    <col min="7676" max="7676" width="29.625" style="148" customWidth="1"/>
    <col min="7677" max="7677" width="12.75" style="148"/>
    <col min="7678" max="7678" width="29.75" style="148" customWidth="1"/>
    <col min="7679" max="7679" width="17" style="148" customWidth="1"/>
    <col min="7680" max="7680" width="37" style="148" customWidth="1"/>
    <col min="7681" max="7681" width="17.375" style="148" customWidth="1"/>
    <col min="7682" max="7931" width="9" style="148" customWidth="1"/>
    <col min="7932" max="7932" width="29.625" style="148" customWidth="1"/>
    <col min="7933" max="7933" width="12.75" style="148"/>
    <col min="7934" max="7934" width="29.75" style="148" customWidth="1"/>
    <col min="7935" max="7935" width="17" style="148" customWidth="1"/>
    <col min="7936" max="7936" width="37" style="148" customWidth="1"/>
    <col min="7937" max="7937" width="17.375" style="148" customWidth="1"/>
    <col min="7938" max="8187" width="9" style="148" customWidth="1"/>
    <col min="8188" max="8188" width="29.625" style="148" customWidth="1"/>
    <col min="8189" max="8189" width="12.75" style="148"/>
    <col min="8190" max="8190" width="29.75" style="148" customWidth="1"/>
    <col min="8191" max="8191" width="17" style="148" customWidth="1"/>
    <col min="8192" max="8192" width="37" style="148" customWidth="1"/>
    <col min="8193" max="8193" width="17.375" style="148" customWidth="1"/>
    <col min="8194" max="8443" width="9" style="148" customWidth="1"/>
    <col min="8444" max="8444" width="29.625" style="148" customWidth="1"/>
    <col min="8445" max="8445" width="12.75" style="148"/>
    <col min="8446" max="8446" width="29.75" style="148" customWidth="1"/>
    <col min="8447" max="8447" width="17" style="148" customWidth="1"/>
    <col min="8448" max="8448" width="37" style="148" customWidth="1"/>
    <col min="8449" max="8449" width="17.375" style="148" customWidth="1"/>
    <col min="8450" max="8699" width="9" style="148" customWidth="1"/>
    <col min="8700" max="8700" width="29.625" style="148" customWidth="1"/>
    <col min="8701" max="8701" width="12.75" style="148"/>
    <col min="8702" max="8702" width="29.75" style="148" customWidth="1"/>
    <col min="8703" max="8703" width="17" style="148" customWidth="1"/>
    <col min="8704" max="8704" width="37" style="148" customWidth="1"/>
    <col min="8705" max="8705" width="17.375" style="148" customWidth="1"/>
    <col min="8706" max="8955" width="9" style="148" customWidth="1"/>
    <col min="8956" max="8956" width="29.625" style="148" customWidth="1"/>
    <col min="8957" max="8957" width="12.75" style="148"/>
    <col min="8958" max="8958" width="29.75" style="148" customWidth="1"/>
    <col min="8959" max="8959" width="17" style="148" customWidth="1"/>
    <col min="8960" max="8960" width="37" style="148" customWidth="1"/>
    <col min="8961" max="8961" width="17.375" style="148" customWidth="1"/>
    <col min="8962" max="9211" width="9" style="148" customWidth="1"/>
    <col min="9212" max="9212" width="29.625" style="148" customWidth="1"/>
    <col min="9213" max="9213" width="12.75" style="148"/>
    <col min="9214" max="9214" width="29.75" style="148" customWidth="1"/>
    <col min="9215" max="9215" width="17" style="148" customWidth="1"/>
    <col min="9216" max="9216" width="37" style="148" customWidth="1"/>
    <col min="9217" max="9217" width="17.375" style="148" customWidth="1"/>
    <col min="9218" max="9467" width="9" style="148" customWidth="1"/>
    <col min="9468" max="9468" width="29.625" style="148" customWidth="1"/>
    <col min="9469" max="9469" width="12.75" style="148"/>
    <col min="9470" max="9470" width="29.75" style="148" customWidth="1"/>
    <col min="9471" max="9471" width="17" style="148" customWidth="1"/>
    <col min="9472" max="9472" width="37" style="148" customWidth="1"/>
    <col min="9473" max="9473" width="17.375" style="148" customWidth="1"/>
    <col min="9474" max="9723" width="9" style="148" customWidth="1"/>
    <col min="9724" max="9724" width="29.625" style="148" customWidth="1"/>
    <col min="9725" max="9725" width="12.75" style="148"/>
    <col min="9726" max="9726" width="29.75" style="148" customWidth="1"/>
    <col min="9727" max="9727" width="17" style="148" customWidth="1"/>
    <col min="9728" max="9728" width="37" style="148" customWidth="1"/>
    <col min="9729" max="9729" width="17.375" style="148" customWidth="1"/>
    <col min="9730" max="9979" width="9" style="148" customWidth="1"/>
    <col min="9980" max="9980" width="29.625" style="148" customWidth="1"/>
    <col min="9981" max="9981" width="12.75" style="148"/>
    <col min="9982" max="9982" width="29.75" style="148" customWidth="1"/>
    <col min="9983" max="9983" width="17" style="148" customWidth="1"/>
    <col min="9984" max="9984" width="37" style="148" customWidth="1"/>
    <col min="9985" max="9985" width="17.375" style="148" customWidth="1"/>
    <col min="9986" max="10235" width="9" style="148" customWidth="1"/>
    <col min="10236" max="10236" width="29.625" style="148" customWidth="1"/>
    <col min="10237" max="10237" width="12.75" style="148"/>
    <col min="10238" max="10238" width="29.75" style="148" customWidth="1"/>
    <col min="10239" max="10239" width="17" style="148" customWidth="1"/>
    <col min="10240" max="10240" width="37" style="148" customWidth="1"/>
    <col min="10241" max="10241" width="17.375" style="148" customWidth="1"/>
    <col min="10242" max="10491" width="9" style="148" customWidth="1"/>
    <col min="10492" max="10492" width="29.625" style="148" customWidth="1"/>
    <col min="10493" max="10493" width="12.75" style="148"/>
    <col min="10494" max="10494" width="29.75" style="148" customWidth="1"/>
    <col min="10495" max="10495" width="17" style="148" customWidth="1"/>
    <col min="10496" max="10496" width="37" style="148" customWidth="1"/>
    <col min="10497" max="10497" width="17.375" style="148" customWidth="1"/>
    <col min="10498" max="10747" width="9" style="148" customWidth="1"/>
    <col min="10748" max="10748" width="29.625" style="148" customWidth="1"/>
    <col min="10749" max="10749" width="12.75" style="148"/>
    <col min="10750" max="10750" width="29.75" style="148" customWidth="1"/>
    <col min="10751" max="10751" width="17" style="148" customWidth="1"/>
    <col min="10752" max="10752" width="37" style="148" customWidth="1"/>
    <col min="10753" max="10753" width="17.375" style="148" customWidth="1"/>
    <col min="10754" max="11003" width="9" style="148" customWidth="1"/>
    <col min="11004" max="11004" width="29.625" style="148" customWidth="1"/>
    <col min="11005" max="11005" width="12.75" style="148"/>
    <col min="11006" max="11006" width="29.75" style="148" customWidth="1"/>
    <col min="11007" max="11007" width="17" style="148" customWidth="1"/>
    <col min="11008" max="11008" width="37" style="148" customWidth="1"/>
    <col min="11009" max="11009" width="17.375" style="148" customWidth="1"/>
    <col min="11010" max="11259" width="9" style="148" customWidth="1"/>
    <col min="11260" max="11260" width="29.625" style="148" customWidth="1"/>
    <col min="11261" max="11261" width="12.75" style="148"/>
    <col min="11262" max="11262" width="29.75" style="148" customWidth="1"/>
    <col min="11263" max="11263" width="17" style="148" customWidth="1"/>
    <col min="11264" max="11264" width="37" style="148" customWidth="1"/>
    <col min="11265" max="11265" width="17.375" style="148" customWidth="1"/>
    <col min="11266" max="11515" width="9" style="148" customWidth="1"/>
    <col min="11516" max="11516" width="29.625" style="148" customWidth="1"/>
    <col min="11517" max="11517" width="12.75" style="148"/>
    <col min="11518" max="11518" width="29.75" style="148" customWidth="1"/>
    <col min="11519" max="11519" width="17" style="148" customWidth="1"/>
    <col min="11520" max="11520" width="37" style="148" customWidth="1"/>
    <col min="11521" max="11521" width="17.375" style="148" customWidth="1"/>
    <col min="11522" max="11771" width="9" style="148" customWidth="1"/>
    <col min="11772" max="11772" width="29.625" style="148" customWidth="1"/>
    <col min="11773" max="11773" width="12.75" style="148"/>
    <col min="11774" max="11774" width="29.75" style="148" customWidth="1"/>
    <col min="11775" max="11775" width="17" style="148" customWidth="1"/>
    <col min="11776" max="11776" width="37" style="148" customWidth="1"/>
    <col min="11777" max="11777" width="17.375" style="148" customWidth="1"/>
    <col min="11778" max="12027" width="9" style="148" customWidth="1"/>
    <col min="12028" max="12028" width="29.625" style="148" customWidth="1"/>
    <col min="12029" max="12029" width="12.75" style="148"/>
    <col min="12030" max="12030" width="29.75" style="148" customWidth="1"/>
    <col min="12031" max="12031" width="17" style="148" customWidth="1"/>
    <col min="12032" max="12032" width="37" style="148" customWidth="1"/>
    <col min="12033" max="12033" width="17.375" style="148" customWidth="1"/>
    <col min="12034" max="12283" width="9" style="148" customWidth="1"/>
    <col min="12284" max="12284" width="29.625" style="148" customWidth="1"/>
    <col min="12285" max="12285" width="12.75" style="148"/>
    <col min="12286" max="12286" width="29.75" style="148" customWidth="1"/>
    <col min="12287" max="12287" width="17" style="148" customWidth="1"/>
    <col min="12288" max="12288" width="37" style="148" customWidth="1"/>
    <col min="12289" max="12289" width="17.375" style="148" customWidth="1"/>
    <col min="12290" max="12539" width="9" style="148" customWidth="1"/>
    <col min="12540" max="12540" width="29.625" style="148" customWidth="1"/>
    <col min="12541" max="12541" width="12.75" style="148"/>
    <col min="12542" max="12542" width="29.75" style="148" customWidth="1"/>
    <col min="12543" max="12543" width="17" style="148" customWidth="1"/>
    <col min="12544" max="12544" width="37" style="148" customWidth="1"/>
    <col min="12545" max="12545" width="17.375" style="148" customWidth="1"/>
    <col min="12546" max="12795" width="9" style="148" customWidth="1"/>
    <col min="12796" max="12796" width="29.625" style="148" customWidth="1"/>
    <col min="12797" max="12797" width="12.75" style="148"/>
    <col min="12798" max="12798" width="29.75" style="148" customWidth="1"/>
    <col min="12799" max="12799" width="17" style="148" customWidth="1"/>
    <col min="12800" max="12800" width="37" style="148" customWidth="1"/>
    <col min="12801" max="12801" width="17.375" style="148" customWidth="1"/>
    <col min="12802" max="13051" width="9" style="148" customWidth="1"/>
    <col min="13052" max="13052" width="29.625" style="148" customWidth="1"/>
    <col min="13053" max="13053" width="12.75" style="148"/>
    <col min="13054" max="13054" width="29.75" style="148" customWidth="1"/>
    <col min="13055" max="13055" width="17" style="148" customWidth="1"/>
    <col min="13056" max="13056" width="37" style="148" customWidth="1"/>
    <col min="13057" max="13057" width="17.375" style="148" customWidth="1"/>
    <col min="13058" max="13307" width="9" style="148" customWidth="1"/>
    <col min="13308" max="13308" width="29.625" style="148" customWidth="1"/>
    <col min="13309" max="13309" width="12.75" style="148"/>
    <col min="13310" max="13310" width="29.75" style="148" customWidth="1"/>
    <col min="13311" max="13311" width="17" style="148" customWidth="1"/>
    <col min="13312" max="13312" width="37" style="148" customWidth="1"/>
    <col min="13313" max="13313" width="17.375" style="148" customWidth="1"/>
    <col min="13314" max="13563" width="9" style="148" customWidth="1"/>
    <col min="13564" max="13564" width="29.625" style="148" customWidth="1"/>
    <col min="13565" max="13565" width="12.75" style="148"/>
    <col min="13566" max="13566" width="29.75" style="148" customWidth="1"/>
    <col min="13567" max="13567" width="17" style="148" customWidth="1"/>
    <col min="13568" max="13568" width="37" style="148" customWidth="1"/>
    <col min="13569" max="13569" width="17.375" style="148" customWidth="1"/>
    <col min="13570" max="13819" width="9" style="148" customWidth="1"/>
    <col min="13820" max="13820" width="29.625" style="148" customWidth="1"/>
    <col min="13821" max="13821" width="12.75" style="148"/>
    <col min="13822" max="13822" width="29.75" style="148" customWidth="1"/>
    <col min="13823" max="13823" width="17" style="148" customWidth="1"/>
    <col min="13824" max="13824" width="37" style="148" customWidth="1"/>
    <col min="13825" max="13825" width="17.375" style="148" customWidth="1"/>
    <col min="13826" max="14075" width="9" style="148" customWidth="1"/>
    <col min="14076" max="14076" width="29.625" style="148" customWidth="1"/>
    <col min="14077" max="14077" width="12.75" style="148"/>
    <col min="14078" max="14078" width="29.75" style="148" customWidth="1"/>
    <col min="14079" max="14079" width="17" style="148" customWidth="1"/>
    <col min="14080" max="14080" width="37" style="148" customWidth="1"/>
    <col min="14081" max="14081" width="17.375" style="148" customWidth="1"/>
    <col min="14082" max="14331" width="9" style="148" customWidth="1"/>
    <col min="14332" max="14332" width="29.625" style="148" customWidth="1"/>
    <col min="14333" max="14333" width="12.75" style="148"/>
    <col min="14334" max="14334" width="29.75" style="148" customWidth="1"/>
    <col min="14335" max="14335" width="17" style="148" customWidth="1"/>
    <col min="14336" max="14336" width="37" style="148" customWidth="1"/>
    <col min="14337" max="14337" width="17.375" style="148" customWidth="1"/>
    <col min="14338" max="14587" width="9" style="148" customWidth="1"/>
    <col min="14588" max="14588" width="29.625" style="148" customWidth="1"/>
    <col min="14589" max="14589" width="12.75" style="148"/>
    <col min="14590" max="14590" width="29.75" style="148" customWidth="1"/>
    <col min="14591" max="14591" width="17" style="148" customWidth="1"/>
    <col min="14592" max="14592" width="37" style="148" customWidth="1"/>
    <col min="14593" max="14593" width="17.375" style="148" customWidth="1"/>
    <col min="14594" max="14843" width="9" style="148" customWidth="1"/>
    <col min="14844" max="14844" width="29.625" style="148" customWidth="1"/>
    <col min="14845" max="14845" width="12.75" style="148"/>
    <col min="14846" max="14846" width="29.75" style="148" customWidth="1"/>
    <col min="14847" max="14847" width="17" style="148" customWidth="1"/>
    <col min="14848" max="14848" width="37" style="148" customWidth="1"/>
    <col min="14849" max="14849" width="17.375" style="148" customWidth="1"/>
    <col min="14850" max="15099" width="9" style="148" customWidth="1"/>
    <col min="15100" max="15100" width="29.625" style="148" customWidth="1"/>
    <col min="15101" max="15101" width="12.75" style="148"/>
    <col min="15102" max="15102" width="29.75" style="148" customWidth="1"/>
    <col min="15103" max="15103" width="17" style="148" customWidth="1"/>
    <col min="15104" max="15104" width="37" style="148" customWidth="1"/>
    <col min="15105" max="15105" width="17.375" style="148" customWidth="1"/>
    <col min="15106" max="15355" width="9" style="148" customWidth="1"/>
    <col min="15356" max="15356" width="29.625" style="148" customWidth="1"/>
    <col min="15357" max="15357" width="12.75" style="148"/>
    <col min="15358" max="15358" width="29.75" style="148" customWidth="1"/>
    <col min="15359" max="15359" width="17" style="148" customWidth="1"/>
    <col min="15360" max="15360" width="37" style="148" customWidth="1"/>
    <col min="15361" max="15361" width="17.375" style="148" customWidth="1"/>
    <col min="15362" max="15611" width="9" style="148" customWidth="1"/>
    <col min="15612" max="15612" width="29.625" style="148" customWidth="1"/>
    <col min="15613" max="15613" width="12.75" style="148"/>
    <col min="15614" max="15614" width="29.75" style="148" customWidth="1"/>
    <col min="15615" max="15615" width="17" style="148" customWidth="1"/>
    <col min="15616" max="15616" width="37" style="148" customWidth="1"/>
    <col min="15617" max="15617" width="17.375" style="148" customWidth="1"/>
    <col min="15618" max="15867" width="9" style="148" customWidth="1"/>
    <col min="15868" max="15868" width="29.625" style="148" customWidth="1"/>
    <col min="15869" max="15869" width="12.75" style="148"/>
    <col min="15870" max="15870" width="29.75" style="148" customWidth="1"/>
    <col min="15871" max="15871" width="17" style="148" customWidth="1"/>
    <col min="15872" max="15872" width="37" style="148" customWidth="1"/>
    <col min="15873" max="15873" width="17.375" style="148" customWidth="1"/>
    <col min="15874" max="16123" width="9" style="148" customWidth="1"/>
    <col min="16124" max="16124" width="29.625" style="148" customWidth="1"/>
    <col min="16125" max="16125" width="12.75" style="148"/>
    <col min="16126" max="16126" width="29.75" style="148" customWidth="1"/>
    <col min="16127" max="16127" width="17" style="148" customWidth="1"/>
    <col min="16128" max="16128" width="37" style="148" customWidth="1"/>
    <col min="16129" max="16129" width="17.375" style="148" customWidth="1"/>
    <col min="16130" max="16379" width="9" style="148" customWidth="1"/>
    <col min="16380" max="16380" width="29.625" style="148" customWidth="1"/>
    <col min="16381" max="16384" width="12.75" style="148"/>
  </cols>
  <sheetData>
    <row r="1" ht="18.75" spans="1:5">
      <c r="A1" s="152" t="s">
        <v>1427</v>
      </c>
      <c r="B1" s="152"/>
      <c r="C1" s="152"/>
      <c r="D1" s="153"/>
      <c r="E1" s="154"/>
    </row>
    <row r="2" ht="30" customHeight="1" spans="1:5">
      <c r="A2" s="119" t="s">
        <v>1428</v>
      </c>
      <c r="B2" s="119"/>
      <c r="C2" s="119"/>
      <c r="D2" s="119"/>
      <c r="E2" s="119"/>
    </row>
    <row r="3" s="118" customFormat="1" ht="21.95" customHeight="1" spans="1:5">
      <c r="A3" s="155"/>
      <c r="B3" s="156"/>
      <c r="C3" s="156"/>
      <c r="D3" s="157"/>
      <c r="E3" s="158" t="s">
        <v>48</v>
      </c>
    </row>
    <row r="4" s="118" customFormat="1" ht="24" customHeight="1" spans="1:6">
      <c r="A4" s="123" t="s">
        <v>617</v>
      </c>
      <c r="B4" s="125" t="s">
        <v>684</v>
      </c>
      <c r="C4" s="125" t="s">
        <v>51</v>
      </c>
      <c r="D4" s="125" t="s">
        <v>166</v>
      </c>
      <c r="E4" s="124" t="s">
        <v>684</v>
      </c>
      <c r="F4" s="126" t="s">
        <v>51</v>
      </c>
    </row>
    <row r="5" s="118" customFormat="1" ht="24" customHeight="1" spans="1:6">
      <c r="A5" s="159" t="s">
        <v>126</v>
      </c>
      <c r="B5" s="128">
        <f>B6+B18</f>
        <v>2000</v>
      </c>
      <c r="C5" s="160"/>
      <c r="D5" s="161" t="s">
        <v>126</v>
      </c>
      <c r="E5" s="128">
        <f>B5</f>
        <v>2000</v>
      </c>
      <c r="F5" s="162"/>
    </row>
    <row r="6" s="118" customFormat="1" ht="24" customHeight="1" spans="1:6">
      <c r="A6" s="163" t="s">
        <v>127</v>
      </c>
      <c r="B6" s="128">
        <f>B7+B8</f>
        <v>2000</v>
      </c>
      <c r="C6" s="160">
        <f>(B6-8000)/8000*100</f>
        <v>-75</v>
      </c>
      <c r="D6" s="164" t="s">
        <v>128</v>
      </c>
      <c r="E6" s="128">
        <f>SUM(E7,E10,E13,E16)</f>
        <v>0</v>
      </c>
      <c r="F6" s="162"/>
    </row>
    <row r="7" s="118" customFormat="1" ht="20.1" customHeight="1" spans="1:6">
      <c r="A7" s="165" t="s">
        <v>1197</v>
      </c>
      <c r="B7" s="134">
        <v>2000</v>
      </c>
      <c r="C7" s="160">
        <f>(B7-8000)/8000*100</f>
        <v>-75</v>
      </c>
      <c r="D7" s="166"/>
      <c r="E7" s="128"/>
      <c r="F7" s="167"/>
    </row>
    <row r="8" s="118" customFormat="1" ht="20.1" customHeight="1" spans="1:6">
      <c r="A8" s="165"/>
      <c r="B8" s="128"/>
      <c r="C8" s="128"/>
      <c r="D8" s="168"/>
      <c r="E8" s="134"/>
      <c r="F8" s="167"/>
    </row>
    <row r="9" s="118" customFormat="1" ht="20.1" customHeight="1" spans="1:6">
      <c r="A9" s="165"/>
      <c r="B9" s="128"/>
      <c r="C9" s="128"/>
      <c r="D9" s="169"/>
      <c r="E9" s="169"/>
      <c r="F9" s="162"/>
    </row>
    <row r="10" s="118" customFormat="1" ht="20.1" customHeight="1" spans="1:6">
      <c r="A10" s="165"/>
      <c r="B10" s="128"/>
      <c r="C10" s="128"/>
      <c r="D10" s="166"/>
      <c r="E10" s="128"/>
      <c r="F10" s="162"/>
    </row>
    <row r="11" s="118" customFormat="1" ht="20.1" customHeight="1" spans="1:7">
      <c r="A11" s="170"/>
      <c r="B11" s="171"/>
      <c r="C11" s="171"/>
      <c r="D11" s="168"/>
      <c r="E11" s="134"/>
      <c r="F11" s="167"/>
      <c r="G11" s="172"/>
    </row>
    <row r="12" s="118" customFormat="1" ht="20.1" customHeight="1" spans="1:7">
      <c r="A12" s="173"/>
      <c r="B12" s="171"/>
      <c r="C12" s="171"/>
      <c r="D12" s="168"/>
      <c r="E12" s="134"/>
      <c r="F12" s="162"/>
      <c r="G12" s="172"/>
    </row>
    <row r="13" s="118" customFormat="1" ht="20.1" customHeight="1" spans="1:7">
      <c r="A13" s="173"/>
      <c r="B13" s="171"/>
      <c r="C13" s="171"/>
      <c r="D13" s="166"/>
      <c r="E13" s="128"/>
      <c r="F13" s="162"/>
      <c r="G13" s="172"/>
    </row>
    <row r="14" s="118" customFormat="1" ht="20.1" customHeight="1" spans="1:7">
      <c r="A14" s="174"/>
      <c r="B14" s="175"/>
      <c r="C14" s="175"/>
      <c r="D14" s="168"/>
      <c r="E14" s="134"/>
      <c r="F14" s="162"/>
      <c r="G14" s="172"/>
    </row>
    <row r="15" s="118" customFormat="1" ht="20.1" customHeight="1" spans="1:6">
      <c r="A15" s="174"/>
      <c r="B15" s="175"/>
      <c r="C15" s="175"/>
      <c r="D15" s="168"/>
      <c r="E15" s="134"/>
      <c r="F15" s="162"/>
    </row>
    <row r="16" s="118" customFormat="1" ht="20.1" customHeight="1" spans="1:6">
      <c r="A16" s="176"/>
      <c r="B16" s="171"/>
      <c r="C16" s="171"/>
      <c r="D16" s="166"/>
      <c r="E16" s="128"/>
      <c r="F16" s="162"/>
    </row>
    <row r="17" s="118" customFormat="1" ht="20.1" customHeight="1" spans="1:6">
      <c r="A17" s="176"/>
      <c r="B17" s="171"/>
      <c r="C17" s="171"/>
      <c r="D17" s="168"/>
      <c r="E17" s="134"/>
      <c r="F17" s="162"/>
    </row>
    <row r="18" s="118" customFormat="1" ht="20.1" customHeight="1" spans="1:6">
      <c r="A18" s="177" t="s">
        <v>140</v>
      </c>
      <c r="B18" s="178">
        <f>B19</f>
        <v>0</v>
      </c>
      <c r="C18" s="178"/>
      <c r="D18" s="179" t="s">
        <v>141</v>
      </c>
      <c r="E18" s="128">
        <f>E19</f>
        <v>2000</v>
      </c>
      <c r="F18" s="180">
        <v>-75</v>
      </c>
    </row>
    <row r="19" s="118" customFormat="1" ht="20.1" customHeight="1" spans="1:6">
      <c r="A19" s="181" t="s">
        <v>1424</v>
      </c>
      <c r="B19" s="182"/>
      <c r="C19" s="182"/>
      <c r="D19" s="183" t="s">
        <v>1425</v>
      </c>
      <c r="E19" s="182">
        <v>2000</v>
      </c>
      <c r="F19" s="184">
        <v>-75</v>
      </c>
    </row>
    <row r="20" ht="35.1" customHeight="1" spans="1:5">
      <c r="A20" s="185" t="s">
        <v>1426</v>
      </c>
      <c r="B20" s="185"/>
      <c r="C20" s="185"/>
      <c r="D20" s="185"/>
      <c r="E20" s="185"/>
    </row>
    <row r="21" ht="22.15" customHeight="1"/>
    <row r="22" ht="22.15" customHeight="1"/>
  </sheetData>
  <mergeCells count="3">
    <mergeCell ref="A1:B1"/>
    <mergeCell ref="A2:E2"/>
    <mergeCell ref="A20:E20"/>
  </mergeCells>
  <printOptions horizontalCentered="1"/>
  <pageMargins left="0.236220472440945" right="0.236220472440945" top="0.511811023622047" bottom="0.31496062992126" header="0.31496062992126" footer="0.31496062992126"/>
  <pageSetup paperSize="9" firstPageNumber="78" orientation="portrait" blackAndWhite="1" useFirstPageNumber="1" errors="blank"/>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7030A0"/>
  </sheetPr>
  <dimension ref="A1:D34"/>
  <sheetViews>
    <sheetView showZeros="0" workbookViewId="0">
      <selection activeCell="G9" sqref="G9"/>
    </sheetView>
  </sheetViews>
  <sheetFormatPr defaultColWidth="9" defaultRowHeight="14.25" outlineLevelCol="3"/>
  <cols>
    <col min="1" max="1" width="37.875" style="116" customWidth="1"/>
    <col min="2" max="2" width="9.375" style="117" customWidth="1"/>
    <col min="3" max="3" width="40.125" style="117" customWidth="1"/>
    <col min="4" max="4" width="8" style="117" customWidth="1"/>
    <col min="5" max="6" width="9" style="117"/>
    <col min="7" max="7" width="31.625" style="117" customWidth="1"/>
    <col min="8" max="8" width="9" style="117"/>
    <col min="9" max="9" width="31.625" style="117" customWidth="1"/>
    <col min="10" max="256" width="9" style="117"/>
    <col min="257" max="257" width="42.5" style="117" customWidth="1"/>
    <col min="258" max="258" width="16.25" style="117" customWidth="1"/>
    <col min="259" max="259" width="40" style="117" customWidth="1"/>
    <col min="260" max="260" width="17.875" style="117" customWidth="1"/>
    <col min="261" max="262" width="9" style="117"/>
    <col min="263" max="263" width="31.625" style="117" customWidth="1"/>
    <col min="264" max="264" width="9" style="117"/>
    <col min="265" max="265" width="31.625" style="117" customWidth="1"/>
    <col min="266" max="512" width="9" style="117"/>
    <col min="513" max="513" width="42.5" style="117" customWidth="1"/>
    <col min="514" max="514" width="16.25" style="117" customWidth="1"/>
    <col min="515" max="515" width="40" style="117" customWidth="1"/>
    <col min="516" max="516" width="17.875" style="117" customWidth="1"/>
    <col min="517" max="518" width="9" style="117"/>
    <col min="519" max="519" width="31.625" style="117" customWidth="1"/>
    <col min="520" max="520" width="9" style="117"/>
    <col min="521" max="521" width="31.625" style="117" customWidth="1"/>
    <col min="522" max="768" width="9" style="117"/>
    <col min="769" max="769" width="42.5" style="117" customWidth="1"/>
    <col min="770" max="770" width="16.25" style="117" customWidth="1"/>
    <col min="771" max="771" width="40" style="117" customWidth="1"/>
    <col min="772" max="772" width="17.875" style="117" customWidth="1"/>
    <col min="773" max="774" width="9" style="117"/>
    <col min="775" max="775" width="31.625" style="117" customWidth="1"/>
    <col min="776" max="776" width="9" style="117"/>
    <col min="777" max="777" width="31.625" style="117" customWidth="1"/>
    <col min="778" max="1024" width="9" style="117"/>
    <col min="1025" max="1025" width="42.5" style="117" customWidth="1"/>
    <col min="1026" max="1026" width="16.25" style="117" customWidth="1"/>
    <col min="1027" max="1027" width="40" style="117" customWidth="1"/>
    <col min="1028" max="1028" width="17.875" style="117" customWidth="1"/>
    <col min="1029" max="1030" width="9" style="117"/>
    <col min="1031" max="1031" width="31.625" style="117" customWidth="1"/>
    <col min="1032" max="1032" width="9" style="117"/>
    <col min="1033" max="1033" width="31.625" style="117" customWidth="1"/>
    <col min="1034" max="1280" width="9" style="117"/>
    <col min="1281" max="1281" width="42.5" style="117" customWidth="1"/>
    <col min="1282" max="1282" width="16.25" style="117" customWidth="1"/>
    <col min="1283" max="1283" width="40" style="117" customWidth="1"/>
    <col min="1284" max="1284" width="17.875" style="117" customWidth="1"/>
    <col min="1285" max="1286" width="9" style="117"/>
    <col min="1287" max="1287" width="31.625" style="117" customWidth="1"/>
    <col min="1288" max="1288" width="9" style="117"/>
    <col min="1289" max="1289" width="31.625" style="117" customWidth="1"/>
    <col min="1290" max="1536" width="9" style="117"/>
    <col min="1537" max="1537" width="42.5" style="117" customWidth="1"/>
    <col min="1538" max="1538" width="16.25" style="117" customWidth="1"/>
    <col min="1539" max="1539" width="40" style="117" customWidth="1"/>
    <col min="1540" max="1540" width="17.875" style="117" customWidth="1"/>
    <col min="1541" max="1542" width="9" style="117"/>
    <col min="1543" max="1543" width="31.625" style="117" customWidth="1"/>
    <col min="1544" max="1544" width="9" style="117"/>
    <col min="1545" max="1545" width="31.625" style="117" customWidth="1"/>
    <col min="1546" max="1792" width="9" style="117"/>
    <col min="1793" max="1793" width="42.5" style="117" customWidth="1"/>
    <col min="1794" max="1794" width="16.25" style="117" customWidth="1"/>
    <col min="1795" max="1795" width="40" style="117" customWidth="1"/>
    <col min="1796" max="1796" width="17.875" style="117" customWidth="1"/>
    <col min="1797" max="1798" width="9" style="117"/>
    <col min="1799" max="1799" width="31.625" style="117" customWidth="1"/>
    <col min="1800" max="1800" width="9" style="117"/>
    <col min="1801" max="1801" width="31.625" style="117" customWidth="1"/>
    <col min="1802" max="2048" width="9" style="117"/>
    <col min="2049" max="2049" width="42.5" style="117" customWidth="1"/>
    <col min="2050" max="2050" width="16.25" style="117" customWidth="1"/>
    <col min="2051" max="2051" width="40" style="117" customWidth="1"/>
    <col min="2052" max="2052" width="17.875" style="117" customWidth="1"/>
    <col min="2053" max="2054" width="9" style="117"/>
    <col min="2055" max="2055" width="31.625" style="117" customWidth="1"/>
    <col min="2056" max="2056" width="9" style="117"/>
    <col min="2057" max="2057" width="31.625" style="117" customWidth="1"/>
    <col min="2058" max="2304" width="9" style="117"/>
    <col min="2305" max="2305" width="42.5" style="117" customWidth="1"/>
    <col min="2306" max="2306" width="16.25" style="117" customWidth="1"/>
    <col min="2307" max="2307" width="40" style="117" customWidth="1"/>
    <col min="2308" max="2308" width="17.875" style="117" customWidth="1"/>
    <col min="2309" max="2310" width="9" style="117"/>
    <col min="2311" max="2311" width="31.625" style="117" customWidth="1"/>
    <col min="2312" max="2312" width="9" style="117"/>
    <col min="2313" max="2313" width="31.625" style="117" customWidth="1"/>
    <col min="2314" max="2560" width="9" style="117"/>
    <col min="2561" max="2561" width="42.5" style="117" customWidth="1"/>
    <col min="2562" max="2562" width="16.25" style="117" customWidth="1"/>
    <col min="2563" max="2563" width="40" style="117" customWidth="1"/>
    <col min="2564" max="2564" width="17.875" style="117" customWidth="1"/>
    <col min="2565" max="2566" width="9" style="117"/>
    <col min="2567" max="2567" width="31.625" style="117" customWidth="1"/>
    <col min="2568" max="2568" width="9" style="117"/>
    <col min="2569" max="2569" width="31.625" style="117" customWidth="1"/>
    <col min="2570" max="2816" width="9" style="117"/>
    <col min="2817" max="2817" width="42.5" style="117" customWidth="1"/>
    <col min="2818" max="2818" width="16.25" style="117" customWidth="1"/>
    <col min="2819" max="2819" width="40" style="117" customWidth="1"/>
    <col min="2820" max="2820" width="17.875" style="117" customWidth="1"/>
    <col min="2821" max="2822" width="9" style="117"/>
    <col min="2823" max="2823" width="31.625" style="117" customWidth="1"/>
    <col min="2824" max="2824" width="9" style="117"/>
    <col min="2825" max="2825" width="31.625" style="117" customWidth="1"/>
    <col min="2826" max="3072" width="9" style="117"/>
    <col min="3073" max="3073" width="42.5" style="117" customWidth="1"/>
    <col min="3074" max="3074" width="16.25" style="117" customWidth="1"/>
    <col min="3075" max="3075" width="40" style="117" customWidth="1"/>
    <col min="3076" max="3076" width="17.875" style="117" customWidth="1"/>
    <col min="3077" max="3078" width="9" style="117"/>
    <col min="3079" max="3079" width="31.625" style="117" customWidth="1"/>
    <col min="3080" max="3080" width="9" style="117"/>
    <col min="3081" max="3081" width="31.625" style="117" customWidth="1"/>
    <col min="3082" max="3328" width="9" style="117"/>
    <col min="3329" max="3329" width="42.5" style="117" customWidth="1"/>
    <col min="3330" max="3330" width="16.25" style="117" customWidth="1"/>
    <col min="3331" max="3331" width="40" style="117" customWidth="1"/>
    <col min="3332" max="3332" width="17.875" style="117" customWidth="1"/>
    <col min="3333" max="3334" width="9" style="117"/>
    <col min="3335" max="3335" width="31.625" style="117" customWidth="1"/>
    <col min="3336" max="3336" width="9" style="117"/>
    <col min="3337" max="3337" width="31.625" style="117" customWidth="1"/>
    <col min="3338" max="3584" width="9" style="117"/>
    <col min="3585" max="3585" width="42.5" style="117" customWidth="1"/>
    <col min="3586" max="3586" width="16.25" style="117" customWidth="1"/>
    <col min="3587" max="3587" width="40" style="117" customWidth="1"/>
    <col min="3588" max="3588" width="17.875" style="117" customWidth="1"/>
    <col min="3589" max="3590" width="9" style="117"/>
    <col min="3591" max="3591" width="31.625" style="117" customWidth="1"/>
    <col min="3592" max="3592" width="9" style="117"/>
    <col min="3593" max="3593" width="31.625" style="117" customWidth="1"/>
    <col min="3594" max="3840" width="9" style="117"/>
    <col min="3841" max="3841" width="42.5" style="117" customWidth="1"/>
    <col min="3842" max="3842" width="16.25" style="117" customWidth="1"/>
    <col min="3843" max="3843" width="40" style="117" customWidth="1"/>
    <col min="3844" max="3844" width="17.875" style="117" customWidth="1"/>
    <col min="3845" max="3846" width="9" style="117"/>
    <col min="3847" max="3847" width="31.625" style="117" customWidth="1"/>
    <col min="3848" max="3848" width="9" style="117"/>
    <col min="3849" max="3849" width="31.625" style="117" customWidth="1"/>
    <col min="3850" max="4096" width="9" style="117"/>
    <col min="4097" max="4097" width="42.5" style="117" customWidth="1"/>
    <col min="4098" max="4098" width="16.25" style="117" customWidth="1"/>
    <col min="4099" max="4099" width="40" style="117" customWidth="1"/>
    <col min="4100" max="4100" width="17.875" style="117" customWidth="1"/>
    <col min="4101" max="4102" width="9" style="117"/>
    <col min="4103" max="4103" width="31.625" style="117" customWidth="1"/>
    <col min="4104" max="4104" width="9" style="117"/>
    <col min="4105" max="4105" width="31.625" style="117" customWidth="1"/>
    <col min="4106" max="4352" width="9" style="117"/>
    <col min="4353" max="4353" width="42.5" style="117" customWidth="1"/>
    <col min="4354" max="4354" width="16.25" style="117" customWidth="1"/>
    <col min="4355" max="4355" width="40" style="117" customWidth="1"/>
    <col min="4356" max="4356" width="17.875" style="117" customWidth="1"/>
    <col min="4357" max="4358" width="9" style="117"/>
    <col min="4359" max="4359" width="31.625" style="117" customWidth="1"/>
    <col min="4360" max="4360" width="9" style="117"/>
    <col min="4361" max="4361" width="31.625" style="117" customWidth="1"/>
    <col min="4362" max="4608" width="9" style="117"/>
    <col min="4609" max="4609" width="42.5" style="117" customWidth="1"/>
    <col min="4610" max="4610" width="16.25" style="117" customWidth="1"/>
    <col min="4611" max="4611" width="40" style="117" customWidth="1"/>
    <col min="4612" max="4612" width="17.875" style="117" customWidth="1"/>
    <col min="4613" max="4614" width="9" style="117"/>
    <col min="4615" max="4615" width="31.625" style="117" customWidth="1"/>
    <col min="4616" max="4616" width="9" style="117"/>
    <col min="4617" max="4617" width="31.625" style="117" customWidth="1"/>
    <col min="4618" max="4864" width="9" style="117"/>
    <col min="4865" max="4865" width="42.5" style="117" customWidth="1"/>
    <col min="4866" max="4866" width="16.25" style="117" customWidth="1"/>
    <col min="4867" max="4867" width="40" style="117" customWidth="1"/>
    <col min="4868" max="4868" width="17.875" style="117" customWidth="1"/>
    <col min="4869" max="4870" width="9" style="117"/>
    <col min="4871" max="4871" width="31.625" style="117" customWidth="1"/>
    <col min="4872" max="4872" width="9" style="117"/>
    <col min="4873" max="4873" width="31.625" style="117" customWidth="1"/>
    <col min="4874" max="5120" width="9" style="117"/>
    <col min="5121" max="5121" width="42.5" style="117" customWidth="1"/>
    <col min="5122" max="5122" width="16.25" style="117" customWidth="1"/>
    <col min="5123" max="5123" width="40" style="117" customWidth="1"/>
    <col min="5124" max="5124" width="17.875" style="117" customWidth="1"/>
    <col min="5125" max="5126" width="9" style="117"/>
    <col min="5127" max="5127" width="31.625" style="117" customWidth="1"/>
    <col min="5128" max="5128" width="9" style="117"/>
    <col min="5129" max="5129" width="31.625" style="117" customWidth="1"/>
    <col min="5130" max="5376" width="9" style="117"/>
    <col min="5377" max="5377" width="42.5" style="117" customWidth="1"/>
    <col min="5378" max="5378" width="16.25" style="117" customWidth="1"/>
    <col min="5379" max="5379" width="40" style="117" customWidth="1"/>
    <col min="5380" max="5380" width="17.875" style="117" customWidth="1"/>
    <col min="5381" max="5382" width="9" style="117"/>
    <col min="5383" max="5383" width="31.625" style="117" customWidth="1"/>
    <col min="5384" max="5384" width="9" style="117"/>
    <col min="5385" max="5385" width="31.625" style="117" customWidth="1"/>
    <col min="5386" max="5632" width="9" style="117"/>
    <col min="5633" max="5633" width="42.5" style="117" customWidth="1"/>
    <col min="5634" max="5634" width="16.25" style="117" customWidth="1"/>
    <col min="5635" max="5635" width="40" style="117" customWidth="1"/>
    <col min="5636" max="5636" width="17.875" style="117" customWidth="1"/>
    <col min="5637" max="5638" width="9" style="117"/>
    <col min="5639" max="5639" width="31.625" style="117" customWidth="1"/>
    <col min="5640" max="5640" width="9" style="117"/>
    <col min="5641" max="5641" width="31.625" style="117" customWidth="1"/>
    <col min="5642" max="5888" width="9" style="117"/>
    <col min="5889" max="5889" width="42.5" style="117" customWidth="1"/>
    <col min="5890" max="5890" width="16.25" style="117" customWidth="1"/>
    <col min="5891" max="5891" width="40" style="117" customWidth="1"/>
    <col min="5892" max="5892" width="17.875" style="117" customWidth="1"/>
    <col min="5893" max="5894" width="9" style="117"/>
    <col min="5895" max="5895" width="31.625" style="117" customWidth="1"/>
    <col min="5896" max="5896" width="9" style="117"/>
    <col min="5897" max="5897" width="31.625" style="117" customWidth="1"/>
    <col min="5898" max="6144" width="9" style="117"/>
    <col min="6145" max="6145" width="42.5" style="117" customWidth="1"/>
    <col min="6146" max="6146" width="16.25" style="117" customWidth="1"/>
    <col min="6147" max="6147" width="40" style="117" customWidth="1"/>
    <col min="6148" max="6148" width="17.875" style="117" customWidth="1"/>
    <col min="6149" max="6150" width="9" style="117"/>
    <col min="6151" max="6151" width="31.625" style="117" customWidth="1"/>
    <col min="6152" max="6152" width="9" style="117"/>
    <col min="6153" max="6153" width="31.625" style="117" customWidth="1"/>
    <col min="6154" max="6400" width="9" style="117"/>
    <col min="6401" max="6401" width="42.5" style="117" customWidth="1"/>
    <col min="6402" max="6402" width="16.25" style="117" customWidth="1"/>
    <col min="6403" max="6403" width="40" style="117" customWidth="1"/>
    <col min="6404" max="6404" width="17.875" style="117" customWidth="1"/>
    <col min="6405" max="6406" width="9" style="117"/>
    <col min="6407" max="6407" width="31.625" style="117" customWidth="1"/>
    <col min="6408" max="6408" width="9" style="117"/>
    <col min="6409" max="6409" width="31.625" style="117" customWidth="1"/>
    <col min="6410" max="6656" width="9" style="117"/>
    <col min="6657" max="6657" width="42.5" style="117" customWidth="1"/>
    <col min="6658" max="6658" width="16.25" style="117" customWidth="1"/>
    <col min="6659" max="6659" width="40" style="117" customWidth="1"/>
    <col min="6660" max="6660" width="17.875" style="117" customWidth="1"/>
    <col min="6661" max="6662" width="9" style="117"/>
    <col min="6663" max="6663" width="31.625" style="117" customWidth="1"/>
    <col min="6664" max="6664" width="9" style="117"/>
    <col min="6665" max="6665" width="31.625" style="117" customWidth="1"/>
    <col min="6666" max="6912" width="9" style="117"/>
    <col min="6913" max="6913" width="42.5" style="117" customWidth="1"/>
    <col min="6914" max="6914" width="16.25" style="117" customWidth="1"/>
    <col min="6915" max="6915" width="40" style="117" customWidth="1"/>
    <col min="6916" max="6916" width="17.875" style="117" customWidth="1"/>
    <col min="6917" max="6918" width="9" style="117"/>
    <col min="6919" max="6919" width="31.625" style="117" customWidth="1"/>
    <col min="6920" max="6920" width="9" style="117"/>
    <col min="6921" max="6921" width="31.625" style="117" customWidth="1"/>
    <col min="6922" max="7168" width="9" style="117"/>
    <col min="7169" max="7169" width="42.5" style="117" customWidth="1"/>
    <col min="7170" max="7170" width="16.25" style="117" customWidth="1"/>
    <col min="7171" max="7171" width="40" style="117" customWidth="1"/>
    <col min="7172" max="7172" width="17.875" style="117" customWidth="1"/>
    <col min="7173" max="7174" width="9" style="117"/>
    <col min="7175" max="7175" width="31.625" style="117" customWidth="1"/>
    <col min="7176" max="7176" width="9" style="117"/>
    <col min="7177" max="7177" width="31.625" style="117" customWidth="1"/>
    <col min="7178" max="7424" width="9" style="117"/>
    <col min="7425" max="7425" width="42.5" style="117" customWidth="1"/>
    <col min="7426" max="7426" width="16.25" style="117" customWidth="1"/>
    <col min="7427" max="7427" width="40" style="117" customWidth="1"/>
    <col min="7428" max="7428" width="17.875" style="117" customWidth="1"/>
    <col min="7429" max="7430" width="9" style="117"/>
    <col min="7431" max="7431" width="31.625" style="117" customWidth="1"/>
    <col min="7432" max="7432" width="9" style="117"/>
    <col min="7433" max="7433" width="31.625" style="117" customWidth="1"/>
    <col min="7434" max="7680" width="9" style="117"/>
    <col min="7681" max="7681" width="42.5" style="117" customWidth="1"/>
    <col min="7682" max="7682" width="16.25" style="117" customWidth="1"/>
    <col min="7683" max="7683" width="40" style="117" customWidth="1"/>
    <col min="7684" max="7684" width="17.875" style="117" customWidth="1"/>
    <col min="7685" max="7686" width="9" style="117"/>
    <col min="7687" max="7687" width="31.625" style="117" customWidth="1"/>
    <col min="7688" max="7688" width="9" style="117"/>
    <col min="7689" max="7689" width="31.625" style="117" customWidth="1"/>
    <col min="7690" max="7936" width="9" style="117"/>
    <col min="7937" max="7937" width="42.5" style="117" customWidth="1"/>
    <col min="7938" max="7938" width="16.25" style="117" customWidth="1"/>
    <col min="7939" max="7939" width="40" style="117" customWidth="1"/>
    <col min="7940" max="7940" width="17.875" style="117" customWidth="1"/>
    <col min="7941" max="7942" width="9" style="117"/>
    <col min="7943" max="7943" width="31.625" style="117" customWidth="1"/>
    <col min="7944" max="7944" width="9" style="117"/>
    <col min="7945" max="7945" width="31.625" style="117" customWidth="1"/>
    <col min="7946" max="8192" width="9" style="117"/>
    <col min="8193" max="8193" width="42.5" style="117" customWidth="1"/>
    <col min="8194" max="8194" width="16.25" style="117" customWidth="1"/>
    <col min="8195" max="8195" width="40" style="117" customWidth="1"/>
    <col min="8196" max="8196" width="17.875" style="117" customWidth="1"/>
    <col min="8197" max="8198" width="9" style="117"/>
    <col min="8199" max="8199" width="31.625" style="117" customWidth="1"/>
    <col min="8200" max="8200" width="9" style="117"/>
    <col min="8201" max="8201" width="31.625" style="117" customWidth="1"/>
    <col min="8202" max="8448" width="9" style="117"/>
    <col min="8449" max="8449" width="42.5" style="117" customWidth="1"/>
    <col min="8450" max="8450" width="16.25" style="117" customWidth="1"/>
    <col min="8451" max="8451" width="40" style="117" customWidth="1"/>
    <col min="8452" max="8452" width="17.875" style="117" customWidth="1"/>
    <col min="8453" max="8454" width="9" style="117"/>
    <col min="8455" max="8455" width="31.625" style="117" customWidth="1"/>
    <col min="8456" max="8456" width="9" style="117"/>
    <col min="8457" max="8457" width="31.625" style="117" customWidth="1"/>
    <col min="8458" max="8704" width="9" style="117"/>
    <col min="8705" max="8705" width="42.5" style="117" customWidth="1"/>
    <col min="8706" max="8706" width="16.25" style="117" customWidth="1"/>
    <col min="8707" max="8707" width="40" style="117" customWidth="1"/>
    <col min="8708" max="8708" width="17.875" style="117" customWidth="1"/>
    <col min="8709" max="8710" width="9" style="117"/>
    <col min="8711" max="8711" width="31.625" style="117" customWidth="1"/>
    <col min="8712" max="8712" width="9" style="117"/>
    <col min="8713" max="8713" width="31.625" style="117" customWidth="1"/>
    <col min="8714" max="8960" width="9" style="117"/>
    <col min="8961" max="8961" width="42.5" style="117" customWidth="1"/>
    <col min="8962" max="8962" width="16.25" style="117" customWidth="1"/>
    <col min="8963" max="8963" width="40" style="117" customWidth="1"/>
    <col min="8964" max="8964" width="17.875" style="117" customWidth="1"/>
    <col min="8965" max="8966" width="9" style="117"/>
    <col min="8967" max="8967" width="31.625" style="117" customWidth="1"/>
    <col min="8968" max="8968" width="9" style="117"/>
    <col min="8969" max="8969" width="31.625" style="117" customWidth="1"/>
    <col min="8970" max="9216" width="9" style="117"/>
    <col min="9217" max="9217" width="42.5" style="117" customWidth="1"/>
    <col min="9218" max="9218" width="16.25" style="117" customWidth="1"/>
    <col min="9219" max="9219" width="40" style="117" customWidth="1"/>
    <col min="9220" max="9220" width="17.875" style="117" customWidth="1"/>
    <col min="9221" max="9222" width="9" style="117"/>
    <col min="9223" max="9223" width="31.625" style="117" customWidth="1"/>
    <col min="9224" max="9224" width="9" style="117"/>
    <col min="9225" max="9225" width="31.625" style="117" customWidth="1"/>
    <col min="9226" max="9472" width="9" style="117"/>
    <col min="9473" max="9473" width="42.5" style="117" customWidth="1"/>
    <col min="9474" max="9474" width="16.25" style="117" customWidth="1"/>
    <col min="9475" max="9475" width="40" style="117" customWidth="1"/>
    <col min="9476" max="9476" width="17.875" style="117" customWidth="1"/>
    <col min="9477" max="9478" width="9" style="117"/>
    <col min="9479" max="9479" width="31.625" style="117" customWidth="1"/>
    <col min="9480" max="9480" width="9" style="117"/>
    <col min="9481" max="9481" width="31.625" style="117" customWidth="1"/>
    <col min="9482" max="9728" width="9" style="117"/>
    <col min="9729" max="9729" width="42.5" style="117" customWidth="1"/>
    <col min="9730" max="9730" width="16.25" style="117" customWidth="1"/>
    <col min="9731" max="9731" width="40" style="117" customWidth="1"/>
    <col min="9732" max="9732" width="17.875" style="117" customWidth="1"/>
    <col min="9733" max="9734" width="9" style="117"/>
    <col min="9735" max="9735" width="31.625" style="117" customWidth="1"/>
    <col min="9736" max="9736" width="9" style="117"/>
    <col min="9737" max="9737" width="31.625" style="117" customWidth="1"/>
    <col min="9738" max="9984" width="9" style="117"/>
    <col min="9985" max="9985" width="42.5" style="117" customWidth="1"/>
    <col min="9986" max="9986" width="16.25" style="117" customWidth="1"/>
    <col min="9987" max="9987" width="40" style="117" customWidth="1"/>
    <col min="9988" max="9988" width="17.875" style="117" customWidth="1"/>
    <col min="9989" max="9990" width="9" style="117"/>
    <col min="9991" max="9991" width="31.625" style="117" customWidth="1"/>
    <col min="9992" max="9992" width="9" style="117"/>
    <col min="9993" max="9993" width="31.625" style="117" customWidth="1"/>
    <col min="9994" max="10240" width="9" style="117"/>
    <col min="10241" max="10241" width="42.5" style="117" customWidth="1"/>
    <col min="10242" max="10242" width="16.25" style="117" customWidth="1"/>
    <col min="10243" max="10243" width="40" style="117" customWidth="1"/>
    <col min="10244" max="10244" width="17.875" style="117" customWidth="1"/>
    <col min="10245" max="10246" width="9" style="117"/>
    <col min="10247" max="10247" width="31.625" style="117" customWidth="1"/>
    <col min="10248" max="10248" width="9" style="117"/>
    <col min="10249" max="10249" width="31.625" style="117" customWidth="1"/>
    <col min="10250" max="10496" width="9" style="117"/>
    <col min="10497" max="10497" width="42.5" style="117" customWidth="1"/>
    <col min="10498" max="10498" width="16.25" style="117" customWidth="1"/>
    <col min="10499" max="10499" width="40" style="117" customWidth="1"/>
    <col min="10500" max="10500" width="17.875" style="117" customWidth="1"/>
    <col min="10501" max="10502" width="9" style="117"/>
    <col min="10503" max="10503" width="31.625" style="117" customWidth="1"/>
    <col min="10504" max="10504" width="9" style="117"/>
    <col min="10505" max="10505" width="31.625" style="117" customWidth="1"/>
    <col min="10506" max="10752" width="9" style="117"/>
    <col min="10753" max="10753" width="42.5" style="117" customWidth="1"/>
    <col min="10754" max="10754" width="16.25" style="117" customWidth="1"/>
    <col min="10755" max="10755" width="40" style="117" customWidth="1"/>
    <col min="10756" max="10756" width="17.875" style="117" customWidth="1"/>
    <col min="10757" max="10758" width="9" style="117"/>
    <col min="10759" max="10759" width="31.625" style="117" customWidth="1"/>
    <col min="10760" max="10760" width="9" style="117"/>
    <col min="10761" max="10761" width="31.625" style="117" customWidth="1"/>
    <col min="10762" max="11008" width="9" style="117"/>
    <col min="11009" max="11009" width="42.5" style="117" customWidth="1"/>
    <col min="11010" max="11010" width="16.25" style="117" customWidth="1"/>
    <col min="11011" max="11011" width="40" style="117" customWidth="1"/>
    <col min="11012" max="11012" width="17.875" style="117" customWidth="1"/>
    <col min="11013" max="11014" width="9" style="117"/>
    <col min="11015" max="11015" width="31.625" style="117" customWidth="1"/>
    <col min="11016" max="11016" width="9" style="117"/>
    <col min="11017" max="11017" width="31.625" style="117" customWidth="1"/>
    <col min="11018" max="11264" width="9" style="117"/>
    <col min="11265" max="11265" width="42.5" style="117" customWidth="1"/>
    <col min="11266" max="11266" width="16.25" style="117" customWidth="1"/>
    <col min="11267" max="11267" width="40" style="117" customWidth="1"/>
    <col min="11268" max="11268" width="17.875" style="117" customWidth="1"/>
    <col min="11269" max="11270" width="9" style="117"/>
    <col min="11271" max="11271" width="31.625" style="117" customWidth="1"/>
    <col min="11272" max="11272" width="9" style="117"/>
    <col min="11273" max="11273" width="31.625" style="117" customWidth="1"/>
    <col min="11274" max="11520" width="9" style="117"/>
    <col min="11521" max="11521" width="42.5" style="117" customWidth="1"/>
    <col min="11522" max="11522" width="16.25" style="117" customWidth="1"/>
    <col min="11523" max="11523" width="40" style="117" customWidth="1"/>
    <col min="11524" max="11524" width="17.875" style="117" customWidth="1"/>
    <col min="11525" max="11526" width="9" style="117"/>
    <col min="11527" max="11527" width="31.625" style="117" customWidth="1"/>
    <col min="11528" max="11528" width="9" style="117"/>
    <col min="11529" max="11529" width="31.625" style="117" customWidth="1"/>
    <col min="11530" max="11776" width="9" style="117"/>
    <col min="11777" max="11777" width="42.5" style="117" customWidth="1"/>
    <col min="11778" max="11778" width="16.25" style="117" customWidth="1"/>
    <col min="11779" max="11779" width="40" style="117" customWidth="1"/>
    <col min="11780" max="11780" width="17.875" style="117" customWidth="1"/>
    <col min="11781" max="11782" width="9" style="117"/>
    <col min="11783" max="11783" width="31.625" style="117" customWidth="1"/>
    <col min="11784" max="11784" width="9" style="117"/>
    <col min="11785" max="11785" width="31.625" style="117" customWidth="1"/>
    <col min="11786" max="12032" width="9" style="117"/>
    <col min="12033" max="12033" width="42.5" style="117" customWidth="1"/>
    <col min="12034" max="12034" width="16.25" style="117" customWidth="1"/>
    <col min="12035" max="12035" width="40" style="117" customWidth="1"/>
    <col min="12036" max="12036" width="17.875" style="117" customWidth="1"/>
    <col min="12037" max="12038" width="9" style="117"/>
    <col min="12039" max="12039" width="31.625" style="117" customWidth="1"/>
    <col min="12040" max="12040" width="9" style="117"/>
    <col min="12041" max="12041" width="31.625" style="117" customWidth="1"/>
    <col min="12042" max="12288" width="9" style="117"/>
    <col min="12289" max="12289" width="42.5" style="117" customWidth="1"/>
    <col min="12290" max="12290" width="16.25" style="117" customWidth="1"/>
    <col min="12291" max="12291" width="40" style="117" customWidth="1"/>
    <col min="12292" max="12292" width="17.875" style="117" customWidth="1"/>
    <col min="12293" max="12294" width="9" style="117"/>
    <col min="12295" max="12295" width="31.625" style="117" customWidth="1"/>
    <col min="12296" max="12296" width="9" style="117"/>
    <col min="12297" max="12297" width="31.625" style="117" customWidth="1"/>
    <col min="12298" max="12544" width="9" style="117"/>
    <col min="12545" max="12545" width="42.5" style="117" customWidth="1"/>
    <col min="12546" max="12546" width="16.25" style="117" customWidth="1"/>
    <col min="12547" max="12547" width="40" style="117" customWidth="1"/>
    <col min="12548" max="12548" width="17.875" style="117" customWidth="1"/>
    <col min="12549" max="12550" width="9" style="117"/>
    <col min="12551" max="12551" width="31.625" style="117" customWidth="1"/>
    <col min="12552" max="12552" width="9" style="117"/>
    <col min="12553" max="12553" width="31.625" style="117" customWidth="1"/>
    <col min="12554" max="12800" width="9" style="117"/>
    <col min="12801" max="12801" width="42.5" style="117" customWidth="1"/>
    <col min="12802" max="12802" width="16.25" style="117" customWidth="1"/>
    <col min="12803" max="12803" width="40" style="117" customWidth="1"/>
    <col min="12804" max="12804" width="17.875" style="117" customWidth="1"/>
    <col min="12805" max="12806" width="9" style="117"/>
    <col min="12807" max="12807" width="31.625" style="117" customWidth="1"/>
    <col min="12808" max="12808" width="9" style="117"/>
    <col min="12809" max="12809" width="31.625" style="117" customWidth="1"/>
    <col min="12810" max="13056" width="9" style="117"/>
    <col min="13057" max="13057" width="42.5" style="117" customWidth="1"/>
    <col min="13058" max="13058" width="16.25" style="117" customWidth="1"/>
    <col min="13059" max="13059" width="40" style="117" customWidth="1"/>
    <col min="13060" max="13060" width="17.875" style="117" customWidth="1"/>
    <col min="13061" max="13062" width="9" style="117"/>
    <col min="13063" max="13063" width="31.625" style="117" customWidth="1"/>
    <col min="13064" max="13064" width="9" style="117"/>
    <col min="13065" max="13065" width="31.625" style="117" customWidth="1"/>
    <col min="13066" max="13312" width="9" style="117"/>
    <col min="13313" max="13313" width="42.5" style="117" customWidth="1"/>
    <col min="13314" max="13314" width="16.25" style="117" customWidth="1"/>
    <col min="13315" max="13315" width="40" style="117" customWidth="1"/>
    <col min="13316" max="13316" width="17.875" style="117" customWidth="1"/>
    <col min="13317" max="13318" width="9" style="117"/>
    <col min="13319" max="13319" width="31.625" style="117" customWidth="1"/>
    <col min="13320" max="13320" width="9" style="117"/>
    <col min="13321" max="13321" width="31.625" style="117" customWidth="1"/>
    <col min="13322" max="13568" width="9" style="117"/>
    <col min="13569" max="13569" width="42.5" style="117" customWidth="1"/>
    <col min="13570" max="13570" width="16.25" style="117" customWidth="1"/>
    <col min="13571" max="13571" width="40" style="117" customWidth="1"/>
    <col min="13572" max="13572" width="17.875" style="117" customWidth="1"/>
    <col min="13573" max="13574" width="9" style="117"/>
    <col min="13575" max="13575" width="31.625" style="117" customWidth="1"/>
    <col min="13576" max="13576" width="9" style="117"/>
    <col min="13577" max="13577" width="31.625" style="117" customWidth="1"/>
    <col min="13578" max="13824" width="9" style="117"/>
    <col min="13825" max="13825" width="42.5" style="117" customWidth="1"/>
    <col min="13826" max="13826" width="16.25" style="117" customWidth="1"/>
    <col min="13827" max="13827" width="40" style="117" customWidth="1"/>
    <col min="13828" max="13828" width="17.875" style="117" customWidth="1"/>
    <col min="13829" max="13830" width="9" style="117"/>
    <col min="13831" max="13831" width="31.625" style="117" customWidth="1"/>
    <col min="13832" max="13832" width="9" style="117"/>
    <col min="13833" max="13833" width="31.625" style="117" customWidth="1"/>
    <col min="13834" max="14080" width="9" style="117"/>
    <col min="14081" max="14081" width="42.5" style="117" customWidth="1"/>
    <col min="14082" max="14082" width="16.25" style="117" customWidth="1"/>
    <col min="14083" max="14083" width="40" style="117" customWidth="1"/>
    <col min="14084" max="14084" width="17.875" style="117" customWidth="1"/>
    <col min="14085" max="14086" width="9" style="117"/>
    <col min="14087" max="14087" width="31.625" style="117" customWidth="1"/>
    <col min="14088" max="14088" width="9" style="117"/>
    <col min="14089" max="14089" width="31.625" style="117" customWidth="1"/>
    <col min="14090" max="14336" width="9" style="117"/>
    <col min="14337" max="14337" width="42.5" style="117" customWidth="1"/>
    <col min="14338" max="14338" width="16.25" style="117" customWidth="1"/>
    <col min="14339" max="14339" width="40" style="117" customWidth="1"/>
    <col min="14340" max="14340" width="17.875" style="117" customWidth="1"/>
    <col min="14341" max="14342" width="9" style="117"/>
    <col min="14343" max="14343" width="31.625" style="117" customWidth="1"/>
    <col min="14344" max="14344" width="9" style="117"/>
    <col min="14345" max="14345" width="31.625" style="117" customWidth="1"/>
    <col min="14346" max="14592" width="9" style="117"/>
    <col min="14593" max="14593" width="42.5" style="117" customWidth="1"/>
    <col min="14594" max="14594" width="16.25" style="117" customWidth="1"/>
    <col min="14595" max="14595" width="40" style="117" customWidth="1"/>
    <col min="14596" max="14596" width="17.875" style="117" customWidth="1"/>
    <col min="14597" max="14598" width="9" style="117"/>
    <col min="14599" max="14599" width="31.625" style="117" customWidth="1"/>
    <col min="14600" max="14600" width="9" style="117"/>
    <col min="14601" max="14601" width="31.625" style="117" customWidth="1"/>
    <col min="14602" max="14848" width="9" style="117"/>
    <col min="14849" max="14849" width="42.5" style="117" customWidth="1"/>
    <col min="14850" max="14850" width="16.25" style="117" customWidth="1"/>
    <col min="14851" max="14851" width="40" style="117" customWidth="1"/>
    <col min="14852" max="14852" width="17.875" style="117" customWidth="1"/>
    <col min="14853" max="14854" width="9" style="117"/>
    <col min="14855" max="14855" width="31.625" style="117" customWidth="1"/>
    <col min="14856" max="14856" width="9" style="117"/>
    <col min="14857" max="14857" width="31.625" style="117" customWidth="1"/>
    <col min="14858" max="15104" width="9" style="117"/>
    <col min="15105" max="15105" width="42.5" style="117" customWidth="1"/>
    <col min="15106" max="15106" width="16.25" style="117" customWidth="1"/>
    <col min="15107" max="15107" width="40" style="117" customWidth="1"/>
    <col min="15108" max="15108" width="17.875" style="117" customWidth="1"/>
    <col min="15109" max="15110" width="9" style="117"/>
    <col min="15111" max="15111" width="31.625" style="117" customWidth="1"/>
    <col min="15112" max="15112" width="9" style="117"/>
    <col min="15113" max="15113" width="31.625" style="117" customWidth="1"/>
    <col min="15114" max="15360" width="9" style="117"/>
    <col min="15361" max="15361" width="42.5" style="117" customWidth="1"/>
    <col min="15362" max="15362" width="16.25" style="117" customWidth="1"/>
    <col min="15363" max="15363" width="40" style="117" customWidth="1"/>
    <col min="15364" max="15364" width="17.875" style="117" customWidth="1"/>
    <col min="15365" max="15366" width="9" style="117"/>
    <col min="15367" max="15367" width="31.625" style="117" customWidth="1"/>
    <col min="15368" max="15368" width="9" style="117"/>
    <col min="15369" max="15369" width="31.625" style="117" customWidth="1"/>
    <col min="15370" max="15616" width="9" style="117"/>
    <col min="15617" max="15617" width="42.5" style="117" customWidth="1"/>
    <col min="15618" max="15618" width="16.25" style="117" customWidth="1"/>
    <col min="15619" max="15619" width="40" style="117" customWidth="1"/>
    <col min="15620" max="15620" width="17.875" style="117" customWidth="1"/>
    <col min="15621" max="15622" width="9" style="117"/>
    <col min="15623" max="15623" width="31.625" style="117" customWidth="1"/>
    <col min="15624" max="15624" width="9" style="117"/>
    <col min="15625" max="15625" width="31.625" style="117" customWidth="1"/>
    <col min="15626" max="15872" width="9" style="117"/>
    <col min="15873" max="15873" width="42.5" style="117" customWidth="1"/>
    <col min="15874" max="15874" width="16.25" style="117" customWidth="1"/>
    <col min="15875" max="15875" width="40" style="117" customWidth="1"/>
    <col min="15876" max="15876" width="17.875" style="117" customWidth="1"/>
    <col min="15877" max="15878" width="9" style="117"/>
    <col min="15879" max="15879" width="31.625" style="117" customWidth="1"/>
    <col min="15880" max="15880" width="9" style="117"/>
    <col min="15881" max="15881" width="31.625" style="117" customWidth="1"/>
    <col min="15882" max="16128" width="9" style="117"/>
    <col min="16129" max="16129" width="42.5" style="117" customWidth="1"/>
    <col min="16130" max="16130" width="16.25" style="117" customWidth="1"/>
    <col min="16131" max="16131" width="40" style="117" customWidth="1"/>
    <col min="16132" max="16132" width="17.875" style="117" customWidth="1"/>
    <col min="16133" max="16134" width="9" style="117"/>
    <col min="16135" max="16135" width="31.625" style="117" customWidth="1"/>
    <col min="16136" max="16136" width="9" style="117"/>
    <col min="16137" max="16137" width="31.625" style="117" customWidth="1"/>
    <col min="16138" max="16384" width="9" style="117"/>
  </cols>
  <sheetData>
    <row r="1" ht="24" customHeight="1" spans="1:4">
      <c r="A1" s="106" t="s">
        <v>1429</v>
      </c>
      <c r="B1" s="106"/>
      <c r="C1" s="118"/>
      <c r="D1" s="118"/>
    </row>
    <row r="2" ht="31.5" customHeight="1" spans="1:4">
      <c r="A2" s="119" t="s">
        <v>1430</v>
      </c>
      <c r="B2" s="119"/>
      <c r="C2" s="119"/>
      <c r="D2" s="119"/>
    </row>
    <row r="3" ht="24.75" customHeight="1" spans="1:4">
      <c r="A3" s="120"/>
      <c r="B3" s="120"/>
      <c r="C3" s="121"/>
      <c r="D3" s="122" t="s">
        <v>48</v>
      </c>
    </row>
    <row r="4" ht="24" customHeight="1" spans="1:4">
      <c r="A4" s="123" t="s">
        <v>617</v>
      </c>
      <c r="B4" s="124" t="s">
        <v>684</v>
      </c>
      <c r="C4" s="125" t="s">
        <v>166</v>
      </c>
      <c r="D4" s="126" t="s">
        <v>684</v>
      </c>
    </row>
    <row r="5" ht="24" customHeight="1" spans="1:4">
      <c r="A5" s="127" t="s">
        <v>126</v>
      </c>
      <c r="B5" s="128">
        <f>B6</f>
        <v>0</v>
      </c>
      <c r="C5" s="129" t="s">
        <v>126</v>
      </c>
      <c r="D5" s="130">
        <f>B6</f>
        <v>0</v>
      </c>
    </row>
    <row r="6" ht="20.1" customHeight="1" spans="1:4">
      <c r="A6" s="131" t="s">
        <v>1431</v>
      </c>
      <c r="B6" s="128">
        <f>B7+B11+B14+B15+B16</f>
        <v>0</v>
      </c>
      <c r="C6" s="132" t="s">
        <v>1432</v>
      </c>
      <c r="D6" s="130">
        <f>D7+D11+D14+D15+D16</f>
        <v>0</v>
      </c>
    </row>
    <row r="7" ht="25.5" customHeight="1" spans="1:4">
      <c r="A7" s="133" t="s">
        <v>1212</v>
      </c>
      <c r="B7" s="134"/>
      <c r="C7" s="135" t="s">
        <v>1213</v>
      </c>
      <c r="D7" s="136"/>
    </row>
    <row r="8" ht="25.5" customHeight="1" spans="1:4">
      <c r="A8" s="137" t="s">
        <v>1214</v>
      </c>
      <c r="B8" s="134"/>
      <c r="C8" s="138" t="s">
        <v>1214</v>
      </c>
      <c r="D8" s="136"/>
    </row>
    <row r="9" ht="25.5" customHeight="1" spans="1:4">
      <c r="A9" s="137" t="s">
        <v>1215</v>
      </c>
      <c r="B9" s="134"/>
      <c r="C9" s="138" t="s">
        <v>1215</v>
      </c>
      <c r="D9" s="136"/>
    </row>
    <row r="10" ht="25.5" customHeight="1" spans="1:4">
      <c r="A10" s="137" t="s">
        <v>1216</v>
      </c>
      <c r="B10" s="134"/>
      <c r="C10" s="138" t="s">
        <v>1216</v>
      </c>
      <c r="D10" s="136"/>
    </row>
    <row r="11" ht="25.5" customHeight="1" spans="1:4">
      <c r="A11" s="133" t="s">
        <v>1217</v>
      </c>
      <c r="B11" s="134"/>
      <c r="C11" s="135" t="s">
        <v>1218</v>
      </c>
      <c r="D11" s="136"/>
    </row>
    <row r="12" ht="25.5" customHeight="1" spans="1:4">
      <c r="A12" s="137" t="s">
        <v>1220</v>
      </c>
      <c r="B12" s="134"/>
      <c r="C12" s="138" t="s">
        <v>1220</v>
      </c>
      <c r="D12" s="136"/>
    </row>
    <row r="13" ht="25.5" customHeight="1" spans="1:4">
      <c r="A13" s="137" t="s">
        <v>1221</v>
      </c>
      <c r="B13" s="134"/>
      <c r="C13" s="138" t="s">
        <v>1221</v>
      </c>
      <c r="D13" s="136"/>
    </row>
    <row r="14" ht="25.5" customHeight="1" spans="1:4">
      <c r="A14" s="133" t="s">
        <v>1222</v>
      </c>
      <c r="B14" s="134"/>
      <c r="C14" s="135" t="s">
        <v>1223</v>
      </c>
      <c r="D14" s="136"/>
    </row>
    <row r="15" ht="25.5" customHeight="1" spans="1:4">
      <c r="A15" s="133" t="s">
        <v>1224</v>
      </c>
      <c r="B15" s="134"/>
      <c r="C15" s="135" t="s">
        <v>1225</v>
      </c>
      <c r="D15" s="136"/>
    </row>
    <row r="16" ht="25.5" customHeight="1" spans="1:4">
      <c r="A16" s="139"/>
      <c r="B16" s="140"/>
      <c r="C16" s="141"/>
      <c r="D16" s="142"/>
    </row>
    <row r="17" ht="25.5" customHeight="1" spans="1:4">
      <c r="A17" s="143"/>
      <c r="B17" s="144"/>
      <c r="C17" s="145" t="s">
        <v>1226</v>
      </c>
      <c r="D17" s="146">
        <f>D5-D6</f>
        <v>0</v>
      </c>
    </row>
    <row r="18" ht="35.1" customHeight="1" spans="1:4">
      <c r="A18" s="147" t="s">
        <v>1227</v>
      </c>
      <c r="B18" s="147"/>
      <c r="C18" s="147"/>
      <c r="D18" s="147"/>
    </row>
    <row r="19" spans="1:1">
      <c r="A19" s="117"/>
    </row>
    <row r="20" spans="1:1">
      <c r="A20" s="117"/>
    </row>
    <row r="21" spans="1:1">
      <c r="A21" s="117"/>
    </row>
    <row r="22" spans="1:1">
      <c r="A22" s="117"/>
    </row>
    <row r="23" spans="1:1">
      <c r="A23" s="117"/>
    </row>
    <row r="24" spans="1:1">
      <c r="A24" s="117"/>
    </row>
    <row r="25" spans="1:1">
      <c r="A25" s="117"/>
    </row>
    <row r="26" spans="1:1">
      <c r="A26" s="117"/>
    </row>
    <row r="27" spans="1:1">
      <c r="A27" s="117"/>
    </row>
    <row r="28" spans="1:1">
      <c r="A28" s="117"/>
    </row>
    <row r="29" spans="1:1">
      <c r="A29" s="117"/>
    </row>
    <row r="30" spans="1:1">
      <c r="A30" s="117"/>
    </row>
    <row r="31" spans="1:1">
      <c r="A31" s="117"/>
    </row>
    <row r="32" spans="1:1">
      <c r="A32" s="117"/>
    </row>
    <row r="33" spans="1:1">
      <c r="A33" s="117"/>
    </row>
    <row r="34" spans="1:1">
      <c r="A34" s="117"/>
    </row>
  </sheetData>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scale="90" firstPageNumber="78" orientation="portrait" blackAndWhite="1" useFirstPageNumber="1" errors="blank"/>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G8"/>
  <sheetViews>
    <sheetView workbookViewId="0">
      <pane ySplit="6" topLeftCell="A7" activePane="bottomLeft" state="frozen"/>
      <selection/>
      <selection pane="bottomLeft" activeCell="E14" sqref="E14"/>
    </sheetView>
  </sheetViews>
  <sheetFormatPr defaultColWidth="10" defaultRowHeight="13.5" outlineLevelRow="7" outlineLevelCol="6"/>
  <cols>
    <col min="1" max="1" width="26.125" style="75" customWidth="1"/>
    <col min="2" max="7" width="11.375" style="75" customWidth="1"/>
    <col min="8" max="9" width="9.75" style="75" customWidth="1"/>
    <col min="10" max="256" width="10" style="75"/>
    <col min="257" max="257" width="26.125" style="75" customWidth="1"/>
    <col min="258" max="263" width="11.375" style="75" customWidth="1"/>
    <col min="264" max="265" width="9.75" style="75" customWidth="1"/>
    <col min="266" max="512" width="10" style="75"/>
    <col min="513" max="513" width="26.125" style="75" customWidth="1"/>
    <col min="514" max="519" width="11.375" style="75" customWidth="1"/>
    <col min="520" max="521" width="9.75" style="75" customWidth="1"/>
    <col min="522" max="768" width="10" style="75"/>
    <col min="769" max="769" width="26.125" style="75" customWidth="1"/>
    <col min="770" max="775" width="11.375" style="75" customWidth="1"/>
    <col min="776" max="777" width="9.75" style="75" customWidth="1"/>
    <col min="778" max="1024" width="10" style="75"/>
    <col min="1025" max="1025" width="26.125" style="75" customWidth="1"/>
    <col min="1026" max="1031" width="11.375" style="75" customWidth="1"/>
    <col min="1032" max="1033" width="9.75" style="75" customWidth="1"/>
    <col min="1034" max="1280" width="10" style="75"/>
    <col min="1281" max="1281" width="26.125" style="75" customWidth="1"/>
    <col min="1282" max="1287" width="11.375" style="75" customWidth="1"/>
    <col min="1288" max="1289" width="9.75" style="75" customWidth="1"/>
    <col min="1290" max="1536" width="10" style="75"/>
    <col min="1537" max="1537" width="26.125" style="75" customWidth="1"/>
    <col min="1538" max="1543" width="11.375" style="75" customWidth="1"/>
    <col min="1544" max="1545" width="9.75" style="75" customWidth="1"/>
    <col min="1546" max="1792" width="10" style="75"/>
    <col min="1793" max="1793" width="26.125" style="75" customWidth="1"/>
    <col min="1794" max="1799" width="11.375" style="75" customWidth="1"/>
    <col min="1800" max="1801" width="9.75" style="75" customWidth="1"/>
    <col min="1802" max="2048" width="10" style="75"/>
    <col min="2049" max="2049" width="26.125" style="75" customWidth="1"/>
    <col min="2050" max="2055" width="11.375" style="75" customWidth="1"/>
    <col min="2056" max="2057" width="9.75" style="75" customWidth="1"/>
    <col min="2058" max="2304" width="10" style="75"/>
    <col min="2305" max="2305" width="26.125" style="75" customWidth="1"/>
    <col min="2306" max="2311" width="11.375" style="75" customWidth="1"/>
    <col min="2312" max="2313" width="9.75" style="75" customWidth="1"/>
    <col min="2314" max="2560" width="10" style="75"/>
    <col min="2561" max="2561" width="26.125" style="75" customWidth="1"/>
    <col min="2562" max="2567" width="11.375" style="75" customWidth="1"/>
    <col min="2568" max="2569" width="9.75" style="75" customWidth="1"/>
    <col min="2570" max="2816" width="10" style="75"/>
    <col min="2817" max="2817" width="26.125" style="75" customWidth="1"/>
    <col min="2818" max="2823" width="11.375" style="75" customWidth="1"/>
    <col min="2824" max="2825" width="9.75" style="75" customWidth="1"/>
    <col min="2826" max="3072" width="10" style="75"/>
    <col min="3073" max="3073" width="26.125" style="75" customWidth="1"/>
    <col min="3074" max="3079" width="11.375" style="75" customWidth="1"/>
    <col min="3080" max="3081" width="9.75" style="75" customWidth="1"/>
    <col min="3082" max="3328" width="10" style="75"/>
    <col min="3329" max="3329" width="26.125" style="75" customWidth="1"/>
    <col min="3330" max="3335" width="11.375" style="75" customWidth="1"/>
    <col min="3336" max="3337" width="9.75" style="75" customWidth="1"/>
    <col min="3338" max="3584" width="10" style="75"/>
    <col min="3585" max="3585" width="26.125" style="75" customWidth="1"/>
    <col min="3586" max="3591" width="11.375" style="75" customWidth="1"/>
    <col min="3592" max="3593" width="9.75" style="75" customWidth="1"/>
    <col min="3594" max="3840" width="10" style="75"/>
    <col min="3841" max="3841" width="26.125" style="75" customWidth="1"/>
    <col min="3842" max="3847" width="11.375" style="75" customWidth="1"/>
    <col min="3848" max="3849" width="9.75" style="75" customWidth="1"/>
    <col min="3850" max="4096" width="10" style="75"/>
    <col min="4097" max="4097" width="26.125" style="75" customWidth="1"/>
    <col min="4098" max="4103" width="11.375" style="75" customWidth="1"/>
    <col min="4104" max="4105" width="9.75" style="75" customWidth="1"/>
    <col min="4106" max="4352" width="10" style="75"/>
    <col min="4353" max="4353" width="26.125" style="75" customWidth="1"/>
    <col min="4354" max="4359" width="11.375" style="75" customWidth="1"/>
    <col min="4360" max="4361" width="9.75" style="75" customWidth="1"/>
    <col min="4362" max="4608" width="10" style="75"/>
    <col min="4609" max="4609" width="26.125" style="75" customWidth="1"/>
    <col min="4610" max="4615" width="11.375" style="75" customWidth="1"/>
    <col min="4616" max="4617" width="9.75" style="75" customWidth="1"/>
    <col min="4618" max="4864" width="10" style="75"/>
    <col min="4865" max="4865" width="26.125" style="75" customWidth="1"/>
    <col min="4866" max="4871" width="11.375" style="75" customWidth="1"/>
    <col min="4872" max="4873" width="9.75" style="75" customWidth="1"/>
    <col min="4874" max="5120" width="10" style="75"/>
    <col min="5121" max="5121" width="26.125" style="75" customWidth="1"/>
    <col min="5122" max="5127" width="11.375" style="75" customWidth="1"/>
    <col min="5128" max="5129" width="9.75" style="75" customWidth="1"/>
    <col min="5130" max="5376" width="10" style="75"/>
    <col min="5377" max="5377" width="26.125" style="75" customWidth="1"/>
    <col min="5378" max="5383" width="11.375" style="75" customWidth="1"/>
    <col min="5384" max="5385" width="9.75" style="75" customWidth="1"/>
    <col min="5386" max="5632" width="10" style="75"/>
    <col min="5633" max="5633" width="26.125" style="75" customWidth="1"/>
    <col min="5634" max="5639" width="11.375" style="75" customWidth="1"/>
    <col min="5640" max="5641" width="9.75" style="75" customWidth="1"/>
    <col min="5642" max="5888" width="10" style="75"/>
    <col min="5889" max="5889" width="26.125" style="75" customWidth="1"/>
    <col min="5890" max="5895" width="11.375" style="75" customWidth="1"/>
    <col min="5896" max="5897" width="9.75" style="75" customWidth="1"/>
    <col min="5898" max="6144" width="10" style="75"/>
    <col min="6145" max="6145" width="26.125" style="75" customWidth="1"/>
    <col min="6146" max="6151" width="11.375" style="75" customWidth="1"/>
    <col min="6152" max="6153" width="9.75" style="75" customWidth="1"/>
    <col min="6154" max="6400" width="10" style="75"/>
    <col min="6401" max="6401" width="26.125" style="75" customWidth="1"/>
    <col min="6402" max="6407" width="11.375" style="75" customWidth="1"/>
    <col min="6408" max="6409" width="9.75" style="75" customWidth="1"/>
    <col min="6410" max="6656" width="10" style="75"/>
    <col min="6657" max="6657" width="26.125" style="75" customWidth="1"/>
    <col min="6658" max="6663" width="11.375" style="75" customWidth="1"/>
    <col min="6664" max="6665" width="9.75" style="75" customWidth="1"/>
    <col min="6666" max="6912" width="10" style="75"/>
    <col min="6913" max="6913" width="26.125" style="75" customWidth="1"/>
    <col min="6914" max="6919" width="11.375" style="75" customWidth="1"/>
    <col min="6920" max="6921" width="9.75" style="75" customWidth="1"/>
    <col min="6922" max="7168" width="10" style="75"/>
    <col min="7169" max="7169" width="26.125" style="75" customWidth="1"/>
    <col min="7170" max="7175" width="11.375" style="75" customWidth="1"/>
    <col min="7176" max="7177" width="9.75" style="75" customWidth="1"/>
    <col min="7178" max="7424" width="10" style="75"/>
    <col min="7425" max="7425" width="26.125" style="75" customWidth="1"/>
    <col min="7426" max="7431" width="11.375" style="75" customWidth="1"/>
    <col min="7432" max="7433" width="9.75" style="75" customWidth="1"/>
    <col min="7434" max="7680" width="10" style="75"/>
    <col min="7681" max="7681" width="26.125" style="75" customWidth="1"/>
    <col min="7682" max="7687" width="11.375" style="75" customWidth="1"/>
    <col min="7688" max="7689" width="9.75" style="75" customWidth="1"/>
    <col min="7690" max="7936" width="10" style="75"/>
    <col min="7937" max="7937" width="26.125" style="75" customWidth="1"/>
    <col min="7938" max="7943" width="11.375" style="75" customWidth="1"/>
    <col min="7944" max="7945" width="9.75" style="75" customWidth="1"/>
    <col min="7946" max="8192" width="10" style="75"/>
    <col min="8193" max="8193" width="26.125" style="75" customWidth="1"/>
    <col min="8194" max="8199" width="11.375" style="75" customWidth="1"/>
    <col min="8200" max="8201" width="9.75" style="75" customWidth="1"/>
    <col min="8202" max="8448" width="10" style="75"/>
    <col min="8449" max="8449" width="26.125" style="75" customWidth="1"/>
    <col min="8450" max="8455" width="11.375" style="75" customWidth="1"/>
    <col min="8456" max="8457" width="9.75" style="75" customWidth="1"/>
    <col min="8458" max="8704" width="10" style="75"/>
    <col min="8705" max="8705" width="26.125" style="75" customWidth="1"/>
    <col min="8706" max="8711" width="11.375" style="75" customWidth="1"/>
    <col min="8712" max="8713" width="9.75" style="75" customWidth="1"/>
    <col min="8714" max="8960" width="10" style="75"/>
    <col min="8961" max="8961" width="26.125" style="75" customWidth="1"/>
    <col min="8962" max="8967" width="11.375" style="75" customWidth="1"/>
    <col min="8968" max="8969" width="9.75" style="75" customWidth="1"/>
    <col min="8970" max="9216" width="10" style="75"/>
    <col min="9217" max="9217" width="26.125" style="75" customWidth="1"/>
    <col min="9218" max="9223" width="11.375" style="75" customWidth="1"/>
    <col min="9224" max="9225" width="9.75" style="75" customWidth="1"/>
    <col min="9226" max="9472" width="10" style="75"/>
    <col min="9473" max="9473" width="26.125" style="75" customWidth="1"/>
    <col min="9474" max="9479" width="11.375" style="75" customWidth="1"/>
    <col min="9480" max="9481" width="9.75" style="75" customWidth="1"/>
    <col min="9482" max="9728" width="10" style="75"/>
    <col min="9729" max="9729" width="26.125" style="75" customWidth="1"/>
    <col min="9730" max="9735" width="11.375" style="75" customWidth="1"/>
    <col min="9736" max="9737" width="9.75" style="75" customWidth="1"/>
    <col min="9738" max="9984" width="10" style="75"/>
    <col min="9985" max="9985" width="26.125" style="75" customWidth="1"/>
    <col min="9986" max="9991" width="11.375" style="75" customWidth="1"/>
    <col min="9992" max="9993" width="9.75" style="75" customWidth="1"/>
    <col min="9994" max="10240" width="10" style="75"/>
    <col min="10241" max="10241" width="26.125" style="75" customWidth="1"/>
    <col min="10242" max="10247" width="11.375" style="75" customWidth="1"/>
    <col min="10248" max="10249" width="9.75" style="75" customWidth="1"/>
    <col min="10250" max="10496" width="10" style="75"/>
    <col min="10497" max="10497" width="26.125" style="75" customWidth="1"/>
    <col min="10498" max="10503" width="11.375" style="75" customWidth="1"/>
    <col min="10504" max="10505" width="9.75" style="75" customWidth="1"/>
    <col min="10506" max="10752" width="10" style="75"/>
    <col min="10753" max="10753" width="26.125" style="75" customWidth="1"/>
    <col min="10754" max="10759" width="11.375" style="75" customWidth="1"/>
    <col min="10760" max="10761" width="9.75" style="75" customWidth="1"/>
    <col min="10762" max="11008" width="10" style="75"/>
    <col min="11009" max="11009" width="26.125" style="75" customWidth="1"/>
    <col min="11010" max="11015" width="11.375" style="75" customWidth="1"/>
    <col min="11016" max="11017" width="9.75" style="75" customWidth="1"/>
    <col min="11018" max="11264" width="10" style="75"/>
    <col min="11265" max="11265" width="26.125" style="75" customWidth="1"/>
    <col min="11266" max="11271" width="11.375" style="75" customWidth="1"/>
    <col min="11272" max="11273" width="9.75" style="75" customWidth="1"/>
    <col min="11274" max="11520" width="10" style="75"/>
    <col min="11521" max="11521" width="26.125" style="75" customWidth="1"/>
    <col min="11522" max="11527" width="11.375" style="75" customWidth="1"/>
    <col min="11528" max="11529" width="9.75" style="75" customWidth="1"/>
    <col min="11530" max="11776" width="10" style="75"/>
    <col min="11777" max="11777" width="26.125" style="75" customWidth="1"/>
    <col min="11778" max="11783" width="11.375" style="75" customWidth="1"/>
    <col min="11784" max="11785" width="9.75" style="75" customWidth="1"/>
    <col min="11786" max="12032" width="10" style="75"/>
    <col min="12033" max="12033" width="26.125" style="75" customWidth="1"/>
    <col min="12034" max="12039" width="11.375" style="75" customWidth="1"/>
    <col min="12040" max="12041" width="9.75" style="75" customWidth="1"/>
    <col min="12042" max="12288" width="10" style="75"/>
    <col min="12289" max="12289" width="26.125" style="75" customWidth="1"/>
    <col min="12290" max="12295" width="11.375" style="75" customWidth="1"/>
    <col min="12296" max="12297" width="9.75" style="75" customWidth="1"/>
    <col min="12298" max="12544" width="10" style="75"/>
    <col min="12545" max="12545" width="26.125" style="75" customWidth="1"/>
    <col min="12546" max="12551" width="11.375" style="75" customWidth="1"/>
    <col min="12552" max="12553" width="9.75" style="75" customWidth="1"/>
    <col min="12554" max="12800" width="10" style="75"/>
    <col min="12801" max="12801" width="26.125" style="75" customWidth="1"/>
    <col min="12802" max="12807" width="11.375" style="75" customWidth="1"/>
    <col min="12808" max="12809" width="9.75" style="75" customWidth="1"/>
    <col min="12810" max="13056" width="10" style="75"/>
    <col min="13057" max="13057" width="26.125" style="75" customWidth="1"/>
    <col min="13058" max="13063" width="11.375" style="75" customWidth="1"/>
    <col min="13064" max="13065" width="9.75" style="75" customWidth="1"/>
    <col min="13066" max="13312" width="10" style="75"/>
    <col min="13313" max="13313" width="26.125" style="75" customWidth="1"/>
    <col min="13314" max="13319" width="11.375" style="75" customWidth="1"/>
    <col min="13320" max="13321" width="9.75" style="75" customWidth="1"/>
    <col min="13322" max="13568" width="10" style="75"/>
    <col min="13569" max="13569" width="26.125" style="75" customWidth="1"/>
    <col min="13570" max="13575" width="11.375" style="75" customWidth="1"/>
    <col min="13576" max="13577" width="9.75" style="75" customWidth="1"/>
    <col min="13578" max="13824" width="10" style="75"/>
    <col min="13825" max="13825" width="26.125" style="75" customWidth="1"/>
    <col min="13826" max="13831" width="11.375" style="75" customWidth="1"/>
    <col min="13832" max="13833" width="9.75" style="75" customWidth="1"/>
    <col min="13834" max="14080" width="10" style="75"/>
    <col min="14081" max="14081" width="26.125" style="75" customWidth="1"/>
    <col min="14082" max="14087" width="11.375" style="75" customWidth="1"/>
    <col min="14088" max="14089" width="9.75" style="75" customWidth="1"/>
    <col min="14090" max="14336" width="10" style="75"/>
    <col min="14337" max="14337" width="26.125" style="75" customWidth="1"/>
    <col min="14338" max="14343" width="11.375" style="75" customWidth="1"/>
    <col min="14344" max="14345" width="9.75" style="75" customWidth="1"/>
    <col min="14346" max="14592" width="10" style="75"/>
    <col min="14593" max="14593" width="26.125" style="75" customWidth="1"/>
    <col min="14594" max="14599" width="11.375" style="75" customWidth="1"/>
    <col min="14600" max="14601" width="9.75" style="75" customWidth="1"/>
    <col min="14602" max="14848" width="10" style="75"/>
    <col min="14849" max="14849" width="26.125" style="75" customWidth="1"/>
    <col min="14850" max="14855" width="11.375" style="75" customWidth="1"/>
    <col min="14856" max="14857" width="9.75" style="75" customWidth="1"/>
    <col min="14858" max="15104" width="10" style="75"/>
    <col min="15105" max="15105" width="26.125" style="75" customWidth="1"/>
    <col min="15106" max="15111" width="11.375" style="75" customWidth="1"/>
    <col min="15112" max="15113" width="9.75" style="75" customWidth="1"/>
    <col min="15114" max="15360" width="10" style="75"/>
    <col min="15361" max="15361" width="26.125" style="75" customWidth="1"/>
    <col min="15362" max="15367" width="11.375" style="75" customWidth="1"/>
    <col min="15368" max="15369" width="9.75" style="75" customWidth="1"/>
    <col min="15370" max="15616" width="10" style="75"/>
    <col min="15617" max="15617" width="26.125" style="75" customWidth="1"/>
    <col min="15618" max="15623" width="11.375" style="75" customWidth="1"/>
    <col min="15624" max="15625" width="9.75" style="75" customWidth="1"/>
    <col min="15626" max="15872" width="10" style="75"/>
    <col min="15873" max="15873" width="26.125" style="75" customWidth="1"/>
    <col min="15874" max="15879" width="11.375" style="75" customWidth="1"/>
    <col min="15880" max="15881" width="9.75" style="75" customWidth="1"/>
    <col min="15882" max="16128" width="10" style="75"/>
    <col min="16129" max="16129" width="26.125" style="75" customWidth="1"/>
    <col min="16130" max="16135" width="11.375" style="75" customWidth="1"/>
    <col min="16136" max="16137" width="9.75" style="75" customWidth="1"/>
    <col min="16138" max="16384" width="10" style="75"/>
  </cols>
  <sheetData>
    <row r="1" s="73" customFormat="1" ht="27.2" customHeight="1" spans="1:2">
      <c r="A1" s="106" t="s">
        <v>1433</v>
      </c>
      <c r="B1" s="106"/>
    </row>
    <row r="2" s="74" customFormat="1" ht="28.7" customHeight="1" spans="1:7">
      <c r="A2" s="77" t="s">
        <v>1434</v>
      </c>
      <c r="B2" s="77"/>
      <c r="C2" s="77"/>
      <c r="D2" s="77"/>
      <c r="E2" s="77"/>
      <c r="F2" s="77"/>
      <c r="G2" s="77"/>
    </row>
    <row r="3" ht="14.25" customHeight="1" spans="1:7">
      <c r="A3" s="91"/>
      <c r="B3" s="91"/>
      <c r="G3" s="78" t="s">
        <v>1435</v>
      </c>
    </row>
    <row r="4" ht="36" customHeight="1" spans="1:7">
      <c r="A4" s="107" t="s">
        <v>1436</v>
      </c>
      <c r="B4" s="108" t="s">
        <v>1437</v>
      </c>
      <c r="C4" s="108"/>
      <c r="D4" s="108"/>
      <c r="E4" s="108" t="s">
        <v>1438</v>
      </c>
      <c r="F4" s="108"/>
      <c r="G4" s="109"/>
    </row>
    <row r="5" ht="36" customHeight="1" spans="1:7">
      <c r="A5" s="110"/>
      <c r="B5" s="111"/>
      <c r="C5" s="83" t="s">
        <v>1439</v>
      </c>
      <c r="D5" s="83" t="s">
        <v>1440</v>
      </c>
      <c r="E5" s="111"/>
      <c r="F5" s="83" t="s">
        <v>1439</v>
      </c>
      <c r="G5" s="84" t="s">
        <v>1440</v>
      </c>
    </row>
    <row r="6" ht="36" customHeight="1" spans="1:7">
      <c r="A6" s="110" t="s">
        <v>1441</v>
      </c>
      <c r="B6" s="83" t="s">
        <v>1442</v>
      </c>
      <c r="C6" s="83" t="s">
        <v>1443</v>
      </c>
      <c r="D6" s="83" t="s">
        <v>1444</v>
      </c>
      <c r="E6" s="83" t="s">
        <v>1445</v>
      </c>
      <c r="F6" s="83" t="s">
        <v>1446</v>
      </c>
      <c r="G6" s="84" t="s">
        <v>1447</v>
      </c>
    </row>
    <row r="7" ht="36" customHeight="1" spans="1:7">
      <c r="A7" s="112" t="s">
        <v>1448</v>
      </c>
      <c r="B7" s="88">
        <f>SUM(C7:D7)</f>
        <v>208.4</v>
      </c>
      <c r="C7" s="88">
        <v>74.1</v>
      </c>
      <c r="D7" s="88">
        <v>134.3</v>
      </c>
      <c r="E7" s="113">
        <f>SUM(F7:G7)</f>
        <v>208.3</v>
      </c>
      <c r="F7" s="113">
        <v>74</v>
      </c>
      <c r="G7" s="114">
        <v>134.3</v>
      </c>
    </row>
    <row r="8" ht="39.75" customHeight="1" spans="1:7">
      <c r="A8" s="115" t="s">
        <v>1449</v>
      </c>
      <c r="B8" s="115"/>
      <c r="C8" s="115"/>
      <c r="D8" s="115"/>
      <c r="E8" s="115"/>
      <c r="F8" s="115"/>
      <c r="G8" s="115"/>
    </row>
  </sheetData>
  <mergeCells count="6">
    <mergeCell ref="A1:B1"/>
    <mergeCell ref="A2:G2"/>
    <mergeCell ref="B4:D4"/>
    <mergeCell ref="E4:G4"/>
    <mergeCell ref="A8:G8"/>
    <mergeCell ref="A4:A5"/>
  </mergeCells>
  <printOptions horizontalCentered="1"/>
  <pageMargins left="0.393700787401575" right="0.393700787401575" top="0.393700787401575" bottom="0.393700787401575" header="0" footer="0"/>
  <pageSetup paperSize="9" firstPageNumber="79" orientation="portrait" useFirstPageNumber="1"/>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C10"/>
  <sheetViews>
    <sheetView workbookViewId="0">
      <selection activeCell="A8" sqref="A8"/>
    </sheetView>
  </sheetViews>
  <sheetFormatPr defaultColWidth="10" defaultRowHeight="13.5" outlineLevelCol="2"/>
  <cols>
    <col min="1" max="1" width="49.5" style="75" customWidth="1"/>
    <col min="2" max="2" width="20.875" style="75" customWidth="1"/>
    <col min="3" max="3" width="16.75" style="75" customWidth="1"/>
    <col min="4" max="256" width="10" style="75"/>
    <col min="257" max="257" width="54.75" style="75" customWidth="1"/>
    <col min="258" max="259" width="21.125" style="75" customWidth="1"/>
    <col min="260" max="512" width="10" style="75"/>
    <col min="513" max="513" width="54.75" style="75" customWidth="1"/>
    <col min="514" max="515" width="21.125" style="75" customWidth="1"/>
    <col min="516" max="768" width="10" style="75"/>
    <col min="769" max="769" width="54.75" style="75" customWidth="1"/>
    <col min="770" max="771" width="21.125" style="75" customWidth="1"/>
    <col min="772" max="1024" width="10" style="75"/>
    <col min="1025" max="1025" width="54.75" style="75" customWidth="1"/>
    <col min="1026" max="1027" width="21.125" style="75" customWidth="1"/>
    <col min="1028" max="1280" width="10" style="75"/>
    <col min="1281" max="1281" width="54.75" style="75" customWidth="1"/>
    <col min="1282" max="1283" width="21.125" style="75" customWidth="1"/>
    <col min="1284" max="1536" width="10" style="75"/>
    <col min="1537" max="1537" width="54.75" style="75" customWidth="1"/>
    <col min="1538" max="1539" width="21.125" style="75" customWidth="1"/>
    <col min="1540" max="1792" width="10" style="75"/>
    <col min="1793" max="1793" width="54.75" style="75" customWidth="1"/>
    <col min="1794" max="1795" width="21.125" style="75" customWidth="1"/>
    <col min="1796" max="2048" width="10" style="75"/>
    <col min="2049" max="2049" width="54.75" style="75" customWidth="1"/>
    <col min="2050" max="2051" width="21.125" style="75" customWidth="1"/>
    <col min="2052" max="2304" width="10" style="75"/>
    <col min="2305" max="2305" width="54.75" style="75" customWidth="1"/>
    <col min="2306" max="2307" width="21.125" style="75" customWidth="1"/>
    <col min="2308" max="2560" width="10" style="75"/>
    <col min="2561" max="2561" width="54.75" style="75" customWidth="1"/>
    <col min="2562" max="2563" width="21.125" style="75" customWidth="1"/>
    <col min="2564" max="2816" width="10" style="75"/>
    <col min="2817" max="2817" width="54.75" style="75" customWidth="1"/>
    <col min="2818" max="2819" width="21.125" style="75" customWidth="1"/>
    <col min="2820" max="3072" width="10" style="75"/>
    <col min="3073" max="3073" width="54.75" style="75" customWidth="1"/>
    <col min="3074" max="3075" width="21.125" style="75" customWidth="1"/>
    <col min="3076" max="3328" width="10" style="75"/>
    <col min="3329" max="3329" width="54.75" style="75" customWidth="1"/>
    <col min="3330" max="3331" width="21.125" style="75" customWidth="1"/>
    <col min="3332" max="3584" width="10" style="75"/>
    <col min="3585" max="3585" width="54.75" style="75" customWidth="1"/>
    <col min="3586" max="3587" width="21.125" style="75" customWidth="1"/>
    <col min="3588" max="3840" width="10" style="75"/>
    <col min="3841" max="3841" width="54.75" style="75" customWidth="1"/>
    <col min="3842" max="3843" width="21.125" style="75" customWidth="1"/>
    <col min="3844" max="4096" width="10" style="75"/>
    <col min="4097" max="4097" width="54.75" style="75" customWidth="1"/>
    <col min="4098" max="4099" width="21.125" style="75" customWidth="1"/>
    <col min="4100" max="4352" width="10" style="75"/>
    <col min="4353" max="4353" width="54.75" style="75" customWidth="1"/>
    <col min="4354" max="4355" width="21.125" style="75" customWidth="1"/>
    <col min="4356" max="4608" width="10" style="75"/>
    <col min="4609" max="4609" width="54.75" style="75" customWidth="1"/>
    <col min="4610" max="4611" width="21.125" style="75" customWidth="1"/>
    <col min="4612" max="4864" width="10" style="75"/>
    <col min="4865" max="4865" width="54.75" style="75" customWidth="1"/>
    <col min="4866" max="4867" width="21.125" style="75" customWidth="1"/>
    <col min="4868" max="5120" width="10" style="75"/>
    <col min="5121" max="5121" width="54.75" style="75" customWidth="1"/>
    <col min="5122" max="5123" width="21.125" style="75" customWidth="1"/>
    <col min="5124" max="5376" width="10" style="75"/>
    <col min="5377" max="5377" width="54.75" style="75" customWidth="1"/>
    <col min="5378" max="5379" width="21.125" style="75" customWidth="1"/>
    <col min="5380" max="5632" width="10" style="75"/>
    <col min="5633" max="5633" width="54.75" style="75" customWidth="1"/>
    <col min="5634" max="5635" width="21.125" style="75" customWidth="1"/>
    <col min="5636" max="5888" width="10" style="75"/>
    <col min="5889" max="5889" width="54.75" style="75" customWidth="1"/>
    <col min="5890" max="5891" width="21.125" style="75" customWidth="1"/>
    <col min="5892" max="6144" width="10" style="75"/>
    <col min="6145" max="6145" width="54.75" style="75" customWidth="1"/>
    <col min="6146" max="6147" width="21.125" style="75" customWidth="1"/>
    <col min="6148" max="6400" width="10" style="75"/>
    <col min="6401" max="6401" width="54.75" style="75" customWidth="1"/>
    <col min="6402" max="6403" width="21.125" style="75" customWidth="1"/>
    <col min="6404" max="6656" width="10" style="75"/>
    <col min="6657" max="6657" width="54.75" style="75" customWidth="1"/>
    <col min="6658" max="6659" width="21.125" style="75" customWidth="1"/>
    <col min="6660" max="6912" width="10" style="75"/>
    <col min="6913" max="6913" width="54.75" style="75" customWidth="1"/>
    <col min="6914" max="6915" width="21.125" style="75" customWidth="1"/>
    <col min="6916" max="7168" width="10" style="75"/>
    <col min="7169" max="7169" width="54.75" style="75" customWidth="1"/>
    <col min="7170" max="7171" width="21.125" style="75" customWidth="1"/>
    <col min="7172" max="7424" width="10" style="75"/>
    <col min="7425" max="7425" width="54.75" style="75" customWidth="1"/>
    <col min="7426" max="7427" width="21.125" style="75" customWidth="1"/>
    <col min="7428" max="7680" width="10" style="75"/>
    <col min="7681" max="7681" width="54.75" style="75" customWidth="1"/>
    <col min="7682" max="7683" width="21.125" style="75" customWidth="1"/>
    <col min="7684" max="7936" width="10" style="75"/>
    <col min="7937" max="7937" width="54.75" style="75" customWidth="1"/>
    <col min="7938" max="7939" width="21.125" style="75" customWidth="1"/>
    <col min="7940" max="8192" width="10" style="75"/>
    <col min="8193" max="8193" width="54.75" style="75" customWidth="1"/>
    <col min="8194" max="8195" width="21.125" style="75" customWidth="1"/>
    <col min="8196" max="8448" width="10" style="75"/>
    <col min="8449" max="8449" width="54.75" style="75" customWidth="1"/>
    <col min="8450" max="8451" width="21.125" style="75" customWidth="1"/>
    <col min="8452" max="8704" width="10" style="75"/>
    <col min="8705" max="8705" width="54.75" style="75" customWidth="1"/>
    <col min="8706" max="8707" width="21.125" style="75" customWidth="1"/>
    <col min="8708" max="8960" width="10" style="75"/>
    <col min="8961" max="8961" width="54.75" style="75" customWidth="1"/>
    <col min="8962" max="8963" width="21.125" style="75" customWidth="1"/>
    <col min="8964" max="9216" width="10" style="75"/>
    <col min="9217" max="9217" width="54.75" style="75" customWidth="1"/>
    <col min="9218" max="9219" width="21.125" style="75" customWidth="1"/>
    <col min="9220" max="9472" width="10" style="75"/>
    <col min="9473" max="9473" width="54.75" style="75" customWidth="1"/>
    <col min="9474" max="9475" width="21.125" style="75" customWidth="1"/>
    <col min="9476" max="9728" width="10" style="75"/>
    <col min="9729" max="9729" width="54.75" style="75" customWidth="1"/>
    <col min="9730" max="9731" width="21.125" style="75" customWidth="1"/>
    <col min="9732" max="9984" width="10" style="75"/>
    <col min="9985" max="9985" width="54.75" style="75" customWidth="1"/>
    <col min="9986" max="9987" width="21.125" style="75" customWidth="1"/>
    <col min="9988" max="10240" width="10" style="75"/>
    <col min="10241" max="10241" width="54.75" style="75" customWidth="1"/>
    <col min="10242" max="10243" width="21.125" style="75" customWidth="1"/>
    <col min="10244" max="10496" width="10" style="75"/>
    <col min="10497" max="10497" width="54.75" style="75" customWidth="1"/>
    <col min="10498" max="10499" width="21.125" style="75" customWidth="1"/>
    <col min="10500" max="10752" width="10" style="75"/>
    <col min="10753" max="10753" width="54.75" style="75" customWidth="1"/>
    <col min="10754" max="10755" width="21.125" style="75" customWidth="1"/>
    <col min="10756" max="11008" width="10" style="75"/>
    <col min="11009" max="11009" width="54.75" style="75" customWidth="1"/>
    <col min="11010" max="11011" width="21.125" style="75" customWidth="1"/>
    <col min="11012" max="11264" width="10" style="75"/>
    <col min="11265" max="11265" width="54.75" style="75" customWidth="1"/>
    <col min="11266" max="11267" width="21.125" style="75" customWidth="1"/>
    <col min="11268" max="11520" width="10" style="75"/>
    <col min="11521" max="11521" width="54.75" style="75" customWidth="1"/>
    <col min="11522" max="11523" width="21.125" style="75" customWidth="1"/>
    <col min="11524" max="11776" width="10" style="75"/>
    <col min="11777" max="11777" width="54.75" style="75" customWidth="1"/>
    <col min="11778" max="11779" width="21.125" style="75" customWidth="1"/>
    <col min="11780" max="12032" width="10" style="75"/>
    <col min="12033" max="12033" width="54.75" style="75" customWidth="1"/>
    <col min="12034" max="12035" width="21.125" style="75" customWidth="1"/>
    <col min="12036" max="12288" width="10" style="75"/>
    <col min="12289" max="12289" width="54.75" style="75" customWidth="1"/>
    <col min="12290" max="12291" width="21.125" style="75" customWidth="1"/>
    <col min="12292" max="12544" width="10" style="75"/>
    <col min="12545" max="12545" width="54.75" style="75" customWidth="1"/>
    <col min="12546" max="12547" width="21.125" style="75" customWidth="1"/>
    <col min="12548" max="12800" width="10" style="75"/>
    <col min="12801" max="12801" width="54.75" style="75" customWidth="1"/>
    <col min="12802" max="12803" width="21.125" style="75" customWidth="1"/>
    <col min="12804" max="13056" width="10" style="75"/>
    <col min="13057" max="13057" width="54.75" style="75" customWidth="1"/>
    <col min="13058" max="13059" width="21.125" style="75" customWidth="1"/>
    <col min="13060" max="13312" width="10" style="75"/>
    <col min="13313" max="13313" width="54.75" style="75" customWidth="1"/>
    <col min="13314" max="13315" width="21.125" style="75" customWidth="1"/>
    <col min="13316" max="13568" width="10" style="75"/>
    <col min="13569" max="13569" width="54.75" style="75" customWidth="1"/>
    <col min="13570" max="13571" width="21.125" style="75" customWidth="1"/>
    <col min="13572" max="13824" width="10" style="75"/>
    <col min="13825" max="13825" width="54.75" style="75" customWidth="1"/>
    <col min="13826" max="13827" width="21.125" style="75" customWidth="1"/>
    <col min="13828" max="14080" width="10" style="75"/>
    <col min="14081" max="14081" width="54.75" style="75" customWidth="1"/>
    <col min="14082" max="14083" width="21.125" style="75" customWidth="1"/>
    <col min="14084" max="14336" width="10" style="75"/>
    <col min="14337" max="14337" width="54.75" style="75" customWidth="1"/>
    <col min="14338" max="14339" width="21.125" style="75" customWidth="1"/>
    <col min="14340" max="14592" width="10" style="75"/>
    <col min="14593" max="14593" width="54.75" style="75" customWidth="1"/>
    <col min="14594" max="14595" width="21.125" style="75" customWidth="1"/>
    <col min="14596" max="14848" width="10" style="75"/>
    <col min="14849" max="14849" width="54.75" style="75" customWidth="1"/>
    <col min="14850" max="14851" width="21.125" style="75" customWidth="1"/>
    <col min="14852" max="15104" width="10" style="75"/>
    <col min="15105" max="15105" width="54.75" style="75" customWidth="1"/>
    <col min="15106" max="15107" width="21.125" style="75" customWidth="1"/>
    <col min="15108" max="15360" width="10" style="75"/>
    <col min="15361" max="15361" width="54.75" style="75" customWidth="1"/>
    <col min="15362" max="15363" width="21.125" style="75" customWidth="1"/>
    <col min="15364" max="15616" width="10" style="75"/>
    <col min="15617" max="15617" width="54.75" style="75" customWidth="1"/>
    <col min="15618" max="15619" width="21.125" style="75" customWidth="1"/>
    <col min="15620" max="15872" width="10" style="75"/>
    <col min="15873" max="15873" width="54.75" style="75" customWidth="1"/>
    <col min="15874" max="15875" width="21.125" style="75" customWidth="1"/>
    <col min="15876" max="16128" width="10" style="75"/>
    <col min="16129" max="16129" width="54.75" style="75" customWidth="1"/>
    <col min="16130" max="16131" width="21.125" style="75" customWidth="1"/>
    <col min="16132" max="16384" width="10" style="75"/>
  </cols>
  <sheetData>
    <row r="1" s="104" customFormat="1" ht="26.25" customHeight="1" spans="1:1">
      <c r="A1" s="92" t="s">
        <v>1450</v>
      </c>
    </row>
    <row r="2" s="74" customFormat="1" ht="44.25" customHeight="1" spans="1:3">
      <c r="A2" s="93" t="s">
        <v>1451</v>
      </c>
      <c r="B2" s="93"/>
      <c r="C2" s="93"/>
    </row>
    <row r="3" ht="14.25" customHeight="1" spans="1:3">
      <c r="A3" s="91"/>
      <c r="B3" s="91"/>
      <c r="C3" s="78" t="s">
        <v>1435</v>
      </c>
    </row>
    <row r="4" ht="30" customHeight="1" spans="1:3">
      <c r="A4" s="79" t="s">
        <v>1452</v>
      </c>
      <c r="B4" s="80" t="s">
        <v>684</v>
      </c>
      <c r="C4" s="81" t="s">
        <v>50</v>
      </c>
    </row>
    <row r="5" ht="30" customHeight="1" spans="1:3">
      <c r="A5" s="94" t="s">
        <v>1453</v>
      </c>
      <c r="B5" s="97"/>
      <c r="C5" s="96">
        <v>71.37</v>
      </c>
    </row>
    <row r="6" ht="30" customHeight="1" spans="1:3">
      <c r="A6" s="94" t="s">
        <v>1454</v>
      </c>
      <c r="B6" s="97"/>
      <c r="C6" s="96">
        <v>74.1</v>
      </c>
    </row>
    <row r="7" ht="30" customHeight="1" spans="1:3">
      <c r="A7" s="94" t="s">
        <v>1455</v>
      </c>
      <c r="B7" s="95">
        <v>23.85</v>
      </c>
      <c r="C7" s="96">
        <v>23.85</v>
      </c>
    </row>
    <row r="8" ht="30" customHeight="1" spans="1:3">
      <c r="A8" s="94" t="s">
        <v>1456</v>
      </c>
      <c r="B8" s="95">
        <v>21.39</v>
      </c>
      <c r="C8" s="96">
        <v>21.39</v>
      </c>
    </row>
    <row r="9" ht="30" customHeight="1" spans="1:3">
      <c r="A9" s="94" t="s">
        <v>1457</v>
      </c>
      <c r="B9" s="97"/>
      <c r="C9" s="105">
        <v>74</v>
      </c>
    </row>
    <row r="10" ht="30" customHeight="1" spans="1:3">
      <c r="A10" s="101" t="s">
        <v>1458</v>
      </c>
      <c r="B10" s="102"/>
      <c r="C10" s="103"/>
    </row>
  </sheetData>
  <mergeCells count="1">
    <mergeCell ref="A2:C2"/>
  </mergeCells>
  <printOptions horizontalCentered="1"/>
  <pageMargins left="0.393700787401575" right="0.393700787401575" top="0.511811023622047" bottom="0.393700787401575" header="0" footer="0"/>
  <pageSetup paperSize="9" firstPageNumber="80" orientation="portrait" useFirstPageNumber="1"/>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C12"/>
  <sheetViews>
    <sheetView workbookViewId="0">
      <selection activeCell="E14" sqref="E14"/>
    </sheetView>
  </sheetViews>
  <sheetFormatPr defaultColWidth="10" defaultRowHeight="13.5" outlineLevelCol="2"/>
  <cols>
    <col min="1" max="1" width="49" style="75" customWidth="1"/>
    <col min="2" max="3" width="18.375" style="75" customWidth="1"/>
    <col min="4" max="4" width="9.75" style="75" customWidth="1"/>
    <col min="5" max="256" width="10" style="75"/>
    <col min="257" max="257" width="49" style="75" customWidth="1"/>
    <col min="258" max="259" width="23.25" style="75" customWidth="1"/>
    <col min="260" max="260" width="9.75" style="75" customWidth="1"/>
    <col min="261" max="512" width="10" style="75"/>
    <col min="513" max="513" width="49" style="75" customWidth="1"/>
    <col min="514" max="515" width="23.25" style="75" customWidth="1"/>
    <col min="516" max="516" width="9.75" style="75" customWidth="1"/>
    <col min="517" max="768" width="10" style="75"/>
    <col min="769" max="769" width="49" style="75" customWidth="1"/>
    <col min="770" max="771" width="23.25" style="75" customWidth="1"/>
    <col min="772" max="772" width="9.75" style="75" customWidth="1"/>
    <col min="773" max="1024" width="10" style="75"/>
    <col min="1025" max="1025" width="49" style="75" customWidth="1"/>
    <col min="1026" max="1027" width="23.25" style="75" customWidth="1"/>
    <col min="1028" max="1028" width="9.75" style="75" customWidth="1"/>
    <col min="1029" max="1280" width="10" style="75"/>
    <col min="1281" max="1281" width="49" style="75" customWidth="1"/>
    <col min="1282" max="1283" width="23.25" style="75" customWidth="1"/>
    <col min="1284" max="1284" width="9.75" style="75" customWidth="1"/>
    <col min="1285" max="1536" width="10" style="75"/>
    <col min="1537" max="1537" width="49" style="75" customWidth="1"/>
    <col min="1538" max="1539" width="23.25" style="75" customWidth="1"/>
    <col min="1540" max="1540" width="9.75" style="75" customWidth="1"/>
    <col min="1541" max="1792" width="10" style="75"/>
    <col min="1793" max="1793" width="49" style="75" customWidth="1"/>
    <col min="1794" max="1795" width="23.25" style="75" customWidth="1"/>
    <col min="1796" max="1796" width="9.75" style="75" customWidth="1"/>
    <col min="1797" max="2048" width="10" style="75"/>
    <col min="2049" max="2049" width="49" style="75" customWidth="1"/>
    <col min="2050" max="2051" width="23.25" style="75" customWidth="1"/>
    <col min="2052" max="2052" width="9.75" style="75" customWidth="1"/>
    <col min="2053" max="2304" width="10" style="75"/>
    <col min="2305" max="2305" width="49" style="75" customWidth="1"/>
    <col min="2306" max="2307" width="23.25" style="75" customWidth="1"/>
    <col min="2308" max="2308" width="9.75" style="75" customWidth="1"/>
    <col min="2309" max="2560" width="10" style="75"/>
    <col min="2561" max="2561" width="49" style="75" customWidth="1"/>
    <col min="2562" max="2563" width="23.25" style="75" customWidth="1"/>
    <col min="2564" max="2564" width="9.75" style="75" customWidth="1"/>
    <col min="2565" max="2816" width="10" style="75"/>
    <col min="2817" max="2817" width="49" style="75" customWidth="1"/>
    <col min="2818" max="2819" width="23.25" style="75" customWidth="1"/>
    <col min="2820" max="2820" width="9.75" style="75" customWidth="1"/>
    <col min="2821" max="3072" width="10" style="75"/>
    <col min="3073" max="3073" width="49" style="75" customWidth="1"/>
    <col min="3074" max="3075" width="23.25" style="75" customWidth="1"/>
    <col min="3076" max="3076" width="9.75" style="75" customWidth="1"/>
    <col min="3077" max="3328" width="10" style="75"/>
    <col min="3329" max="3329" width="49" style="75" customWidth="1"/>
    <col min="3330" max="3331" width="23.25" style="75" customWidth="1"/>
    <col min="3332" max="3332" width="9.75" style="75" customWidth="1"/>
    <col min="3333" max="3584" width="10" style="75"/>
    <col min="3585" max="3585" width="49" style="75" customWidth="1"/>
    <col min="3586" max="3587" width="23.25" style="75" customWidth="1"/>
    <col min="3588" max="3588" width="9.75" style="75" customWidth="1"/>
    <col min="3589" max="3840" width="10" style="75"/>
    <col min="3841" max="3841" width="49" style="75" customWidth="1"/>
    <col min="3842" max="3843" width="23.25" style="75" customWidth="1"/>
    <col min="3844" max="3844" width="9.75" style="75" customWidth="1"/>
    <col min="3845" max="4096" width="10" style="75"/>
    <col min="4097" max="4097" width="49" style="75" customWidth="1"/>
    <col min="4098" max="4099" width="23.25" style="75" customWidth="1"/>
    <col min="4100" max="4100" width="9.75" style="75" customWidth="1"/>
    <col min="4101" max="4352" width="10" style="75"/>
    <col min="4353" max="4353" width="49" style="75" customWidth="1"/>
    <col min="4354" max="4355" width="23.25" style="75" customWidth="1"/>
    <col min="4356" max="4356" width="9.75" style="75" customWidth="1"/>
    <col min="4357" max="4608" width="10" style="75"/>
    <col min="4609" max="4609" width="49" style="75" customWidth="1"/>
    <col min="4610" max="4611" width="23.25" style="75" customWidth="1"/>
    <col min="4612" max="4612" width="9.75" style="75" customWidth="1"/>
    <col min="4613" max="4864" width="10" style="75"/>
    <col min="4865" max="4865" width="49" style="75" customWidth="1"/>
    <col min="4866" max="4867" width="23.25" style="75" customWidth="1"/>
    <col min="4868" max="4868" width="9.75" style="75" customWidth="1"/>
    <col min="4869" max="5120" width="10" style="75"/>
    <col min="5121" max="5121" width="49" style="75" customWidth="1"/>
    <col min="5122" max="5123" width="23.25" style="75" customWidth="1"/>
    <col min="5124" max="5124" width="9.75" style="75" customWidth="1"/>
    <col min="5125" max="5376" width="10" style="75"/>
    <col min="5377" max="5377" width="49" style="75" customWidth="1"/>
    <col min="5378" max="5379" width="23.25" style="75" customWidth="1"/>
    <col min="5380" max="5380" width="9.75" style="75" customWidth="1"/>
    <col min="5381" max="5632" width="10" style="75"/>
    <col min="5633" max="5633" width="49" style="75" customWidth="1"/>
    <col min="5634" max="5635" width="23.25" style="75" customWidth="1"/>
    <col min="5636" max="5636" width="9.75" style="75" customWidth="1"/>
    <col min="5637" max="5888" width="10" style="75"/>
    <col min="5889" max="5889" width="49" style="75" customWidth="1"/>
    <col min="5890" max="5891" width="23.25" style="75" customWidth="1"/>
    <col min="5892" max="5892" width="9.75" style="75" customWidth="1"/>
    <col min="5893" max="6144" width="10" style="75"/>
    <col min="6145" max="6145" width="49" style="75" customWidth="1"/>
    <col min="6146" max="6147" width="23.25" style="75" customWidth="1"/>
    <col min="6148" max="6148" width="9.75" style="75" customWidth="1"/>
    <col min="6149" max="6400" width="10" style="75"/>
    <col min="6401" max="6401" width="49" style="75" customWidth="1"/>
    <col min="6402" max="6403" width="23.25" style="75" customWidth="1"/>
    <col min="6404" max="6404" width="9.75" style="75" customWidth="1"/>
    <col min="6405" max="6656" width="10" style="75"/>
    <col min="6657" max="6657" width="49" style="75" customWidth="1"/>
    <col min="6658" max="6659" width="23.25" style="75" customWidth="1"/>
    <col min="6660" max="6660" width="9.75" style="75" customWidth="1"/>
    <col min="6661" max="6912" width="10" style="75"/>
    <col min="6913" max="6913" width="49" style="75" customWidth="1"/>
    <col min="6914" max="6915" width="23.25" style="75" customWidth="1"/>
    <col min="6916" max="6916" width="9.75" style="75" customWidth="1"/>
    <col min="6917" max="7168" width="10" style="75"/>
    <col min="7169" max="7169" width="49" style="75" customWidth="1"/>
    <col min="7170" max="7171" width="23.25" style="75" customWidth="1"/>
    <col min="7172" max="7172" width="9.75" style="75" customWidth="1"/>
    <col min="7173" max="7424" width="10" style="75"/>
    <col min="7425" max="7425" width="49" style="75" customWidth="1"/>
    <col min="7426" max="7427" width="23.25" style="75" customWidth="1"/>
    <col min="7428" max="7428" width="9.75" style="75" customWidth="1"/>
    <col min="7429" max="7680" width="10" style="75"/>
    <col min="7681" max="7681" width="49" style="75" customWidth="1"/>
    <col min="7682" max="7683" width="23.25" style="75" customWidth="1"/>
    <col min="7684" max="7684" width="9.75" style="75" customWidth="1"/>
    <col min="7685" max="7936" width="10" style="75"/>
    <col min="7937" max="7937" width="49" style="75" customWidth="1"/>
    <col min="7938" max="7939" width="23.25" style="75" customWidth="1"/>
    <col min="7940" max="7940" width="9.75" style="75" customWidth="1"/>
    <col min="7941" max="8192" width="10" style="75"/>
    <col min="8193" max="8193" width="49" style="75" customWidth="1"/>
    <col min="8194" max="8195" width="23.25" style="75" customWidth="1"/>
    <col min="8196" max="8196" width="9.75" style="75" customWidth="1"/>
    <col min="8197" max="8448" width="10" style="75"/>
    <col min="8449" max="8449" width="49" style="75" customWidth="1"/>
    <col min="8450" max="8451" width="23.25" style="75" customWidth="1"/>
    <col min="8452" max="8452" width="9.75" style="75" customWidth="1"/>
    <col min="8453" max="8704" width="10" style="75"/>
    <col min="8705" max="8705" width="49" style="75" customWidth="1"/>
    <col min="8706" max="8707" width="23.25" style="75" customWidth="1"/>
    <col min="8708" max="8708" width="9.75" style="75" customWidth="1"/>
    <col min="8709" max="8960" width="10" style="75"/>
    <col min="8961" max="8961" width="49" style="75" customWidth="1"/>
    <col min="8962" max="8963" width="23.25" style="75" customWidth="1"/>
    <col min="8964" max="8964" width="9.75" style="75" customWidth="1"/>
    <col min="8965" max="9216" width="10" style="75"/>
    <col min="9217" max="9217" width="49" style="75" customWidth="1"/>
    <col min="9218" max="9219" width="23.25" style="75" customWidth="1"/>
    <col min="9220" max="9220" width="9.75" style="75" customWidth="1"/>
    <col min="9221" max="9472" width="10" style="75"/>
    <col min="9473" max="9473" width="49" style="75" customWidth="1"/>
    <col min="9474" max="9475" width="23.25" style="75" customWidth="1"/>
    <col min="9476" max="9476" width="9.75" style="75" customWidth="1"/>
    <col min="9477" max="9728" width="10" style="75"/>
    <col min="9729" max="9729" width="49" style="75" customWidth="1"/>
    <col min="9730" max="9731" width="23.25" style="75" customWidth="1"/>
    <col min="9732" max="9732" width="9.75" style="75" customWidth="1"/>
    <col min="9733" max="9984" width="10" style="75"/>
    <col min="9985" max="9985" width="49" style="75" customWidth="1"/>
    <col min="9986" max="9987" width="23.25" style="75" customWidth="1"/>
    <col min="9988" max="9988" width="9.75" style="75" customWidth="1"/>
    <col min="9989" max="10240" width="10" style="75"/>
    <col min="10241" max="10241" width="49" style="75" customWidth="1"/>
    <col min="10242" max="10243" width="23.25" style="75" customWidth="1"/>
    <col min="10244" max="10244" width="9.75" style="75" customWidth="1"/>
    <col min="10245" max="10496" width="10" style="75"/>
    <col min="10497" max="10497" width="49" style="75" customWidth="1"/>
    <col min="10498" max="10499" width="23.25" style="75" customWidth="1"/>
    <col min="10500" max="10500" width="9.75" style="75" customWidth="1"/>
    <col min="10501" max="10752" width="10" style="75"/>
    <col min="10753" max="10753" width="49" style="75" customWidth="1"/>
    <col min="10754" max="10755" width="23.25" style="75" customWidth="1"/>
    <col min="10756" max="10756" width="9.75" style="75" customWidth="1"/>
    <col min="10757" max="11008" width="10" style="75"/>
    <col min="11009" max="11009" width="49" style="75" customWidth="1"/>
    <col min="11010" max="11011" width="23.25" style="75" customWidth="1"/>
    <col min="11012" max="11012" width="9.75" style="75" customWidth="1"/>
    <col min="11013" max="11264" width="10" style="75"/>
    <col min="11265" max="11265" width="49" style="75" customWidth="1"/>
    <col min="11266" max="11267" width="23.25" style="75" customWidth="1"/>
    <col min="11268" max="11268" width="9.75" style="75" customWidth="1"/>
    <col min="11269" max="11520" width="10" style="75"/>
    <col min="11521" max="11521" width="49" style="75" customWidth="1"/>
    <col min="11522" max="11523" width="23.25" style="75" customWidth="1"/>
    <col min="11524" max="11524" width="9.75" style="75" customWidth="1"/>
    <col min="11525" max="11776" width="10" style="75"/>
    <col min="11777" max="11777" width="49" style="75" customWidth="1"/>
    <col min="11778" max="11779" width="23.25" style="75" customWidth="1"/>
    <col min="11780" max="11780" width="9.75" style="75" customWidth="1"/>
    <col min="11781" max="12032" width="10" style="75"/>
    <col min="12033" max="12033" width="49" style="75" customWidth="1"/>
    <col min="12034" max="12035" width="23.25" style="75" customWidth="1"/>
    <col min="12036" max="12036" width="9.75" style="75" customWidth="1"/>
    <col min="12037" max="12288" width="10" style="75"/>
    <col min="12289" max="12289" width="49" style="75" customWidth="1"/>
    <col min="12290" max="12291" width="23.25" style="75" customWidth="1"/>
    <col min="12292" max="12292" width="9.75" style="75" customWidth="1"/>
    <col min="12293" max="12544" width="10" style="75"/>
    <col min="12545" max="12545" width="49" style="75" customWidth="1"/>
    <col min="12546" max="12547" width="23.25" style="75" customWidth="1"/>
    <col min="12548" max="12548" width="9.75" style="75" customWidth="1"/>
    <col min="12549" max="12800" width="10" style="75"/>
    <col min="12801" max="12801" width="49" style="75" customWidth="1"/>
    <col min="12802" max="12803" width="23.25" style="75" customWidth="1"/>
    <col min="12804" max="12804" width="9.75" style="75" customWidth="1"/>
    <col min="12805" max="13056" width="10" style="75"/>
    <col min="13057" max="13057" width="49" style="75" customWidth="1"/>
    <col min="13058" max="13059" width="23.25" style="75" customWidth="1"/>
    <col min="13060" max="13060" width="9.75" style="75" customWidth="1"/>
    <col min="13061" max="13312" width="10" style="75"/>
    <col min="13313" max="13313" width="49" style="75" customWidth="1"/>
    <col min="13314" max="13315" width="23.25" style="75" customWidth="1"/>
    <col min="13316" max="13316" width="9.75" style="75" customWidth="1"/>
    <col min="13317" max="13568" width="10" style="75"/>
    <col min="13569" max="13569" width="49" style="75" customWidth="1"/>
    <col min="13570" max="13571" width="23.25" style="75" customWidth="1"/>
    <col min="13572" max="13572" width="9.75" style="75" customWidth="1"/>
    <col min="13573" max="13824" width="10" style="75"/>
    <col min="13825" max="13825" width="49" style="75" customWidth="1"/>
    <col min="13826" max="13827" width="23.25" style="75" customWidth="1"/>
    <col min="13828" max="13828" width="9.75" style="75" customWidth="1"/>
    <col min="13829" max="14080" width="10" style="75"/>
    <col min="14081" max="14081" width="49" style="75" customWidth="1"/>
    <col min="14082" max="14083" width="23.25" style="75" customWidth="1"/>
    <col min="14084" max="14084" width="9.75" style="75" customWidth="1"/>
    <col min="14085" max="14336" width="10" style="75"/>
    <col min="14337" max="14337" width="49" style="75" customWidth="1"/>
    <col min="14338" max="14339" width="23.25" style="75" customWidth="1"/>
    <col min="14340" max="14340" width="9.75" style="75" customWidth="1"/>
    <col min="14341" max="14592" width="10" style="75"/>
    <col min="14593" max="14593" width="49" style="75" customWidth="1"/>
    <col min="14594" max="14595" width="23.25" style="75" customWidth="1"/>
    <col min="14596" max="14596" width="9.75" style="75" customWidth="1"/>
    <col min="14597" max="14848" width="10" style="75"/>
    <col min="14849" max="14849" width="49" style="75" customWidth="1"/>
    <col min="14850" max="14851" width="23.25" style="75" customWidth="1"/>
    <col min="14852" max="14852" width="9.75" style="75" customWidth="1"/>
    <col min="14853" max="15104" width="10" style="75"/>
    <col min="15105" max="15105" width="49" style="75" customWidth="1"/>
    <col min="15106" max="15107" width="23.25" style="75" customWidth="1"/>
    <col min="15108" max="15108" width="9.75" style="75" customWidth="1"/>
    <col min="15109" max="15360" width="10" style="75"/>
    <col min="15361" max="15361" width="49" style="75" customWidth="1"/>
    <col min="15362" max="15363" width="23.25" style="75" customWidth="1"/>
    <col min="15364" max="15364" width="9.75" style="75" customWidth="1"/>
    <col min="15365" max="15616" width="10" style="75"/>
    <col min="15617" max="15617" width="49" style="75" customWidth="1"/>
    <col min="15618" max="15619" width="23.25" style="75" customWidth="1"/>
    <col min="15620" max="15620" width="9.75" style="75" customWidth="1"/>
    <col min="15621" max="15872" width="10" style="75"/>
    <col min="15873" max="15873" width="49" style="75" customWidth="1"/>
    <col min="15874" max="15875" width="23.25" style="75" customWidth="1"/>
    <col min="15876" max="15876" width="9.75" style="75" customWidth="1"/>
    <col min="15877" max="16128" width="10" style="75"/>
    <col min="16129" max="16129" width="49" style="75" customWidth="1"/>
    <col min="16130" max="16131" width="23.25" style="75" customWidth="1"/>
    <col min="16132" max="16132" width="9.75" style="75" customWidth="1"/>
    <col min="16133" max="16384" width="10" style="75"/>
  </cols>
  <sheetData>
    <row r="1" s="73" customFormat="1" ht="18" customHeight="1" spans="1:1">
      <c r="A1" s="92" t="s">
        <v>1459</v>
      </c>
    </row>
    <row r="2" s="74" customFormat="1" ht="48" customHeight="1" spans="1:3">
      <c r="A2" s="93" t="s">
        <v>1460</v>
      </c>
      <c r="B2" s="93"/>
      <c r="C2" s="93"/>
    </row>
    <row r="3" ht="33" customHeight="1" spans="1:3">
      <c r="A3" s="91"/>
      <c r="B3" s="91"/>
      <c r="C3" s="78" t="s">
        <v>1435</v>
      </c>
    </row>
    <row r="4" ht="30" customHeight="1" spans="1:3">
      <c r="A4" s="79" t="s">
        <v>1452</v>
      </c>
      <c r="B4" s="80" t="s">
        <v>684</v>
      </c>
      <c r="C4" s="81" t="s">
        <v>50</v>
      </c>
    </row>
    <row r="5" ht="30" customHeight="1" spans="1:3">
      <c r="A5" s="94" t="s">
        <v>1461</v>
      </c>
      <c r="B5" s="95"/>
      <c r="C5" s="96">
        <v>116.3</v>
      </c>
    </row>
    <row r="6" ht="30" customHeight="1" spans="1:3">
      <c r="A6" s="94" t="s">
        <v>1462</v>
      </c>
      <c r="B6" s="95"/>
      <c r="C6" s="96">
        <v>134.3</v>
      </c>
    </row>
    <row r="7" ht="30" customHeight="1" spans="1:3">
      <c r="A7" s="94" t="s">
        <v>1463</v>
      </c>
      <c r="B7" s="97">
        <v>18.08</v>
      </c>
      <c r="C7" s="98">
        <v>18.08</v>
      </c>
    </row>
    <row r="8" ht="30" customHeight="1" spans="1:3">
      <c r="A8" s="94" t="s">
        <v>1464</v>
      </c>
      <c r="B8" s="97">
        <v>0.08</v>
      </c>
      <c r="C8" s="98">
        <v>0.08</v>
      </c>
    </row>
    <row r="9" ht="30" customHeight="1" spans="1:3">
      <c r="A9" s="94" t="s">
        <v>1465</v>
      </c>
      <c r="B9" s="99"/>
      <c r="C9" s="96">
        <v>134.3</v>
      </c>
    </row>
    <row r="10" ht="30" customHeight="1" spans="1:3">
      <c r="A10" s="94" t="s">
        <v>1466</v>
      </c>
      <c r="B10" s="99"/>
      <c r="C10" s="100">
        <v>15</v>
      </c>
    </row>
    <row r="11" ht="30" customHeight="1" spans="1:3">
      <c r="A11" s="101" t="s">
        <v>1467</v>
      </c>
      <c r="B11" s="102"/>
      <c r="C11" s="103"/>
    </row>
    <row r="12" ht="63" customHeight="1" spans="1:3">
      <c r="A12" s="91" t="s">
        <v>1468</v>
      </c>
      <c r="B12" s="91"/>
      <c r="C12" s="91"/>
    </row>
  </sheetData>
  <mergeCells count="2">
    <mergeCell ref="A2:C2"/>
    <mergeCell ref="A12:C12"/>
  </mergeCells>
  <printOptions horizontalCentered="1"/>
  <pageMargins left="0.393700787401575" right="0.393700787401575" top="0.511811023622047" bottom="0.393700787401575" header="0" footer="0"/>
  <pageSetup paperSize="9" firstPageNumber="81" orientation="portrait" useFirstPageNumber="1"/>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D26"/>
  <sheetViews>
    <sheetView workbookViewId="0">
      <pane ySplit="4" topLeftCell="A17" activePane="bottomLeft" state="frozen"/>
      <selection/>
      <selection pane="bottomLeft" activeCell="A1" sqref="A1"/>
    </sheetView>
  </sheetViews>
  <sheetFormatPr defaultColWidth="10" defaultRowHeight="13.5" outlineLevelCol="3"/>
  <cols>
    <col min="1" max="1" width="33.375" style="75" customWidth="1"/>
    <col min="2" max="4" width="15.125" style="75" customWidth="1"/>
    <col min="5" max="5" width="9.75" style="75" customWidth="1"/>
    <col min="6" max="256" width="10" style="75"/>
    <col min="257" max="257" width="33.375" style="75" customWidth="1"/>
    <col min="258" max="258" width="16.75" style="75" customWidth="1"/>
    <col min="259" max="260" width="21" style="75" customWidth="1"/>
    <col min="261" max="261" width="9.75" style="75" customWidth="1"/>
    <col min="262" max="512" width="10" style="75"/>
    <col min="513" max="513" width="33.375" style="75" customWidth="1"/>
    <col min="514" max="514" width="16.75" style="75" customWidth="1"/>
    <col min="515" max="516" width="21" style="75" customWidth="1"/>
    <col min="517" max="517" width="9.75" style="75" customWidth="1"/>
    <col min="518" max="768" width="10" style="75"/>
    <col min="769" max="769" width="33.375" style="75" customWidth="1"/>
    <col min="770" max="770" width="16.75" style="75" customWidth="1"/>
    <col min="771" max="772" width="21" style="75" customWidth="1"/>
    <col min="773" max="773" width="9.75" style="75" customWidth="1"/>
    <col min="774" max="1024" width="10" style="75"/>
    <col min="1025" max="1025" width="33.375" style="75" customWidth="1"/>
    <col min="1026" max="1026" width="16.75" style="75" customWidth="1"/>
    <col min="1027" max="1028" width="21" style="75" customWidth="1"/>
    <col min="1029" max="1029" width="9.75" style="75" customWidth="1"/>
    <col min="1030" max="1280" width="10" style="75"/>
    <col min="1281" max="1281" width="33.375" style="75" customWidth="1"/>
    <col min="1282" max="1282" width="16.75" style="75" customWidth="1"/>
    <col min="1283" max="1284" width="21" style="75" customWidth="1"/>
    <col min="1285" max="1285" width="9.75" style="75" customWidth="1"/>
    <col min="1286" max="1536" width="10" style="75"/>
    <col min="1537" max="1537" width="33.375" style="75" customWidth="1"/>
    <col min="1538" max="1538" width="16.75" style="75" customWidth="1"/>
    <col min="1539" max="1540" width="21" style="75" customWidth="1"/>
    <col min="1541" max="1541" width="9.75" style="75" customWidth="1"/>
    <col min="1542" max="1792" width="10" style="75"/>
    <col min="1793" max="1793" width="33.375" style="75" customWidth="1"/>
    <col min="1794" max="1794" width="16.75" style="75" customWidth="1"/>
    <col min="1795" max="1796" width="21" style="75" customWidth="1"/>
    <col min="1797" max="1797" width="9.75" style="75" customWidth="1"/>
    <col min="1798" max="2048" width="10" style="75"/>
    <col min="2049" max="2049" width="33.375" style="75" customWidth="1"/>
    <col min="2050" max="2050" width="16.75" style="75" customWidth="1"/>
    <col min="2051" max="2052" width="21" style="75" customWidth="1"/>
    <col min="2053" max="2053" width="9.75" style="75" customWidth="1"/>
    <col min="2054" max="2304" width="10" style="75"/>
    <col min="2305" max="2305" width="33.375" style="75" customWidth="1"/>
    <col min="2306" max="2306" width="16.75" style="75" customWidth="1"/>
    <col min="2307" max="2308" width="21" style="75" customWidth="1"/>
    <col min="2309" max="2309" width="9.75" style="75" customWidth="1"/>
    <col min="2310" max="2560" width="10" style="75"/>
    <col min="2561" max="2561" width="33.375" style="75" customWidth="1"/>
    <col min="2562" max="2562" width="16.75" style="75" customWidth="1"/>
    <col min="2563" max="2564" width="21" style="75" customWidth="1"/>
    <col min="2565" max="2565" width="9.75" style="75" customWidth="1"/>
    <col min="2566" max="2816" width="10" style="75"/>
    <col min="2817" max="2817" width="33.375" style="75" customWidth="1"/>
    <col min="2818" max="2818" width="16.75" style="75" customWidth="1"/>
    <col min="2819" max="2820" width="21" style="75" customWidth="1"/>
    <col min="2821" max="2821" width="9.75" style="75" customWidth="1"/>
    <col min="2822" max="3072" width="10" style="75"/>
    <col min="3073" max="3073" width="33.375" style="75" customWidth="1"/>
    <col min="3074" max="3074" width="16.75" style="75" customWidth="1"/>
    <col min="3075" max="3076" width="21" style="75" customWidth="1"/>
    <col min="3077" max="3077" width="9.75" style="75" customWidth="1"/>
    <col min="3078" max="3328" width="10" style="75"/>
    <col min="3329" max="3329" width="33.375" style="75" customWidth="1"/>
    <col min="3330" max="3330" width="16.75" style="75" customWidth="1"/>
    <col min="3331" max="3332" width="21" style="75" customWidth="1"/>
    <col min="3333" max="3333" width="9.75" style="75" customWidth="1"/>
    <col min="3334" max="3584" width="10" style="75"/>
    <col min="3585" max="3585" width="33.375" style="75" customWidth="1"/>
    <col min="3586" max="3586" width="16.75" style="75" customWidth="1"/>
    <col min="3587" max="3588" width="21" style="75" customWidth="1"/>
    <col min="3589" max="3589" width="9.75" style="75" customWidth="1"/>
    <col min="3590" max="3840" width="10" style="75"/>
    <col min="3841" max="3841" width="33.375" style="75" customWidth="1"/>
    <col min="3842" max="3842" width="16.75" style="75" customWidth="1"/>
    <col min="3843" max="3844" width="21" style="75" customWidth="1"/>
    <col min="3845" max="3845" width="9.75" style="75" customWidth="1"/>
    <col min="3846" max="4096" width="10" style="75"/>
    <col min="4097" max="4097" width="33.375" style="75" customWidth="1"/>
    <col min="4098" max="4098" width="16.75" style="75" customWidth="1"/>
    <col min="4099" max="4100" width="21" style="75" customWidth="1"/>
    <col min="4101" max="4101" width="9.75" style="75" customWidth="1"/>
    <col min="4102" max="4352" width="10" style="75"/>
    <col min="4353" max="4353" width="33.375" style="75" customWidth="1"/>
    <col min="4354" max="4354" width="16.75" style="75" customWidth="1"/>
    <col min="4355" max="4356" width="21" style="75" customWidth="1"/>
    <col min="4357" max="4357" width="9.75" style="75" customWidth="1"/>
    <col min="4358" max="4608" width="10" style="75"/>
    <col min="4609" max="4609" width="33.375" style="75" customWidth="1"/>
    <col min="4610" max="4610" width="16.75" style="75" customWidth="1"/>
    <col min="4611" max="4612" width="21" style="75" customWidth="1"/>
    <col min="4613" max="4613" width="9.75" style="75" customWidth="1"/>
    <col min="4614" max="4864" width="10" style="75"/>
    <col min="4865" max="4865" width="33.375" style="75" customWidth="1"/>
    <col min="4866" max="4866" width="16.75" style="75" customWidth="1"/>
    <col min="4867" max="4868" width="21" style="75" customWidth="1"/>
    <col min="4869" max="4869" width="9.75" style="75" customWidth="1"/>
    <col min="4870" max="5120" width="10" style="75"/>
    <col min="5121" max="5121" width="33.375" style="75" customWidth="1"/>
    <col min="5122" max="5122" width="16.75" style="75" customWidth="1"/>
    <col min="5123" max="5124" width="21" style="75" customWidth="1"/>
    <col min="5125" max="5125" width="9.75" style="75" customWidth="1"/>
    <col min="5126" max="5376" width="10" style="75"/>
    <col min="5377" max="5377" width="33.375" style="75" customWidth="1"/>
    <col min="5378" max="5378" width="16.75" style="75" customWidth="1"/>
    <col min="5379" max="5380" width="21" style="75" customWidth="1"/>
    <col min="5381" max="5381" width="9.75" style="75" customWidth="1"/>
    <col min="5382" max="5632" width="10" style="75"/>
    <col min="5633" max="5633" width="33.375" style="75" customWidth="1"/>
    <col min="5634" max="5634" width="16.75" style="75" customWidth="1"/>
    <col min="5635" max="5636" width="21" style="75" customWidth="1"/>
    <col min="5637" max="5637" width="9.75" style="75" customWidth="1"/>
    <col min="5638" max="5888" width="10" style="75"/>
    <col min="5889" max="5889" width="33.375" style="75" customWidth="1"/>
    <col min="5890" max="5890" width="16.75" style="75" customWidth="1"/>
    <col min="5891" max="5892" width="21" style="75" customWidth="1"/>
    <col min="5893" max="5893" width="9.75" style="75" customWidth="1"/>
    <col min="5894" max="6144" width="10" style="75"/>
    <col min="6145" max="6145" width="33.375" style="75" customWidth="1"/>
    <col min="6146" max="6146" width="16.75" style="75" customWidth="1"/>
    <col min="6147" max="6148" width="21" style="75" customWidth="1"/>
    <col min="6149" max="6149" width="9.75" style="75" customWidth="1"/>
    <col min="6150" max="6400" width="10" style="75"/>
    <col min="6401" max="6401" width="33.375" style="75" customWidth="1"/>
    <col min="6402" max="6402" width="16.75" style="75" customWidth="1"/>
    <col min="6403" max="6404" width="21" style="75" customWidth="1"/>
    <col min="6405" max="6405" width="9.75" style="75" customWidth="1"/>
    <col min="6406" max="6656" width="10" style="75"/>
    <col min="6657" max="6657" width="33.375" style="75" customWidth="1"/>
    <col min="6658" max="6658" width="16.75" style="75" customWidth="1"/>
    <col min="6659" max="6660" width="21" style="75" customWidth="1"/>
    <col min="6661" max="6661" width="9.75" style="75" customWidth="1"/>
    <col min="6662" max="6912" width="10" style="75"/>
    <col min="6913" max="6913" width="33.375" style="75" customWidth="1"/>
    <col min="6914" max="6914" width="16.75" style="75" customWidth="1"/>
    <col min="6915" max="6916" width="21" style="75" customWidth="1"/>
    <col min="6917" max="6917" width="9.75" style="75" customWidth="1"/>
    <col min="6918" max="7168" width="10" style="75"/>
    <col min="7169" max="7169" width="33.375" style="75" customWidth="1"/>
    <col min="7170" max="7170" width="16.75" style="75" customWidth="1"/>
    <col min="7171" max="7172" width="21" style="75" customWidth="1"/>
    <col min="7173" max="7173" width="9.75" style="75" customWidth="1"/>
    <col min="7174" max="7424" width="10" style="75"/>
    <col min="7425" max="7425" width="33.375" style="75" customWidth="1"/>
    <col min="7426" max="7426" width="16.75" style="75" customWidth="1"/>
    <col min="7427" max="7428" width="21" style="75" customWidth="1"/>
    <col min="7429" max="7429" width="9.75" style="75" customWidth="1"/>
    <col min="7430" max="7680" width="10" style="75"/>
    <col min="7681" max="7681" width="33.375" style="75" customWidth="1"/>
    <col min="7682" max="7682" width="16.75" style="75" customWidth="1"/>
    <col min="7683" max="7684" width="21" style="75" customWidth="1"/>
    <col min="7685" max="7685" width="9.75" style="75" customWidth="1"/>
    <col min="7686" max="7936" width="10" style="75"/>
    <col min="7937" max="7937" width="33.375" style="75" customWidth="1"/>
    <col min="7938" max="7938" width="16.75" style="75" customWidth="1"/>
    <col min="7939" max="7940" width="21" style="75" customWidth="1"/>
    <col min="7941" max="7941" width="9.75" style="75" customWidth="1"/>
    <col min="7942" max="8192" width="10" style="75"/>
    <col min="8193" max="8193" width="33.375" style="75" customWidth="1"/>
    <col min="8194" max="8194" width="16.75" style="75" customWidth="1"/>
    <col min="8195" max="8196" width="21" style="75" customWidth="1"/>
    <col min="8197" max="8197" width="9.75" style="75" customWidth="1"/>
    <col min="8198" max="8448" width="10" style="75"/>
    <col min="8449" max="8449" width="33.375" style="75" customWidth="1"/>
    <col min="8450" max="8450" width="16.75" style="75" customWidth="1"/>
    <col min="8451" max="8452" width="21" style="75" customWidth="1"/>
    <col min="8453" max="8453" width="9.75" style="75" customWidth="1"/>
    <col min="8454" max="8704" width="10" style="75"/>
    <col min="8705" max="8705" width="33.375" style="75" customWidth="1"/>
    <col min="8706" max="8706" width="16.75" style="75" customWidth="1"/>
    <col min="8707" max="8708" width="21" style="75" customWidth="1"/>
    <col min="8709" max="8709" width="9.75" style="75" customWidth="1"/>
    <col min="8710" max="8960" width="10" style="75"/>
    <col min="8961" max="8961" width="33.375" style="75" customWidth="1"/>
    <col min="8962" max="8962" width="16.75" style="75" customWidth="1"/>
    <col min="8963" max="8964" width="21" style="75" customWidth="1"/>
    <col min="8965" max="8965" width="9.75" style="75" customWidth="1"/>
    <col min="8966" max="9216" width="10" style="75"/>
    <col min="9217" max="9217" width="33.375" style="75" customWidth="1"/>
    <col min="9218" max="9218" width="16.75" style="75" customWidth="1"/>
    <col min="9219" max="9220" width="21" style="75" customWidth="1"/>
    <col min="9221" max="9221" width="9.75" style="75" customWidth="1"/>
    <col min="9222" max="9472" width="10" style="75"/>
    <col min="9473" max="9473" width="33.375" style="75" customWidth="1"/>
    <col min="9474" max="9474" width="16.75" style="75" customWidth="1"/>
    <col min="9475" max="9476" width="21" style="75" customWidth="1"/>
    <col min="9477" max="9477" width="9.75" style="75" customWidth="1"/>
    <col min="9478" max="9728" width="10" style="75"/>
    <col min="9729" max="9729" width="33.375" style="75" customWidth="1"/>
    <col min="9730" max="9730" width="16.75" style="75" customWidth="1"/>
    <col min="9731" max="9732" width="21" style="75" customWidth="1"/>
    <col min="9733" max="9733" width="9.75" style="75" customWidth="1"/>
    <col min="9734" max="9984" width="10" style="75"/>
    <col min="9985" max="9985" width="33.375" style="75" customWidth="1"/>
    <col min="9986" max="9986" width="16.75" style="75" customWidth="1"/>
    <col min="9987" max="9988" width="21" style="75" customWidth="1"/>
    <col min="9989" max="9989" width="9.75" style="75" customWidth="1"/>
    <col min="9990" max="10240" width="10" style="75"/>
    <col min="10241" max="10241" width="33.375" style="75" customWidth="1"/>
    <col min="10242" max="10242" width="16.75" style="75" customWidth="1"/>
    <col min="10243" max="10244" width="21" style="75" customWidth="1"/>
    <col min="10245" max="10245" width="9.75" style="75" customWidth="1"/>
    <col min="10246" max="10496" width="10" style="75"/>
    <col min="10497" max="10497" width="33.375" style="75" customWidth="1"/>
    <col min="10498" max="10498" width="16.75" style="75" customWidth="1"/>
    <col min="10499" max="10500" width="21" style="75" customWidth="1"/>
    <col min="10501" max="10501" width="9.75" style="75" customWidth="1"/>
    <col min="10502" max="10752" width="10" style="75"/>
    <col min="10753" max="10753" width="33.375" style="75" customWidth="1"/>
    <col min="10754" max="10754" width="16.75" style="75" customWidth="1"/>
    <col min="10755" max="10756" width="21" style="75" customWidth="1"/>
    <col min="10757" max="10757" width="9.75" style="75" customWidth="1"/>
    <col min="10758" max="11008" width="10" style="75"/>
    <col min="11009" max="11009" width="33.375" style="75" customWidth="1"/>
    <col min="11010" max="11010" width="16.75" style="75" customWidth="1"/>
    <col min="11011" max="11012" width="21" style="75" customWidth="1"/>
    <col min="11013" max="11013" width="9.75" style="75" customWidth="1"/>
    <col min="11014" max="11264" width="10" style="75"/>
    <col min="11265" max="11265" width="33.375" style="75" customWidth="1"/>
    <col min="11266" max="11266" width="16.75" style="75" customWidth="1"/>
    <col min="11267" max="11268" width="21" style="75" customWidth="1"/>
    <col min="11269" max="11269" width="9.75" style="75" customWidth="1"/>
    <col min="11270" max="11520" width="10" style="75"/>
    <col min="11521" max="11521" width="33.375" style="75" customWidth="1"/>
    <col min="11522" max="11522" width="16.75" style="75" customWidth="1"/>
    <col min="11523" max="11524" width="21" style="75" customWidth="1"/>
    <col min="11525" max="11525" width="9.75" style="75" customWidth="1"/>
    <col min="11526" max="11776" width="10" style="75"/>
    <col min="11777" max="11777" width="33.375" style="75" customWidth="1"/>
    <col min="11778" max="11778" width="16.75" style="75" customWidth="1"/>
    <col min="11779" max="11780" width="21" style="75" customWidth="1"/>
    <col min="11781" max="11781" width="9.75" style="75" customWidth="1"/>
    <col min="11782" max="12032" width="10" style="75"/>
    <col min="12033" max="12033" width="33.375" style="75" customWidth="1"/>
    <col min="12034" max="12034" width="16.75" style="75" customWidth="1"/>
    <col min="12035" max="12036" width="21" style="75" customWidth="1"/>
    <col min="12037" max="12037" width="9.75" style="75" customWidth="1"/>
    <col min="12038" max="12288" width="10" style="75"/>
    <col min="12289" max="12289" width="33.375" style="75" customWidth="1"/>
    <col min="12290" max="12290" width="16.75" style="75" customWidth="1"/>
    <col min="12291" max="12292" width="21" style="75" customWidth="1"/>
    <col min="12293" max="12293" width="9.75" style="75" customWidth="1"/>
    <col min="12294" max="12544" width="10" style="75"/>
    <col min="12545" max="12545" width="33.375" style="75" customWidth="1"/>
    <col min="12546" max="12546" width="16.75" style="75" customWidth="1"/>
    <col min="12547" max="12548" width="21" style="75" customWidth="1"/>
    <col min="12549" max="12549" width="9.75" style="75" customWidth="1"/>
    <col min="12550" max="12800" width="10" style="75"/>
    <col min="12801" max="12801" width="33.375" style="75" customWidth="1"/>
    <col min="12802" max="12802" width="16.75" style="75" customWidth="1"/>
    <col min="12803" max="12804" width="21" style="75" customWidth="1"/>
    <col min="12805" max="12805" width="9.75" style="75" customWidth="1"/>
    <col min="12806" max="13056" width="10" style="75"/>
    <col min="13057" max="13057" width="33.375" style="75" customWidth="1"/>
    <col min="13058" max="13058" width="16.75" style="75" customWidth="1"/>
    <col min="13059" max="13060" width="21" style="75" customWidth="1"/>
    <col min="13061" max="13061" width="9.75" style="75" customWidth="1"/>
    <col min="13062" max="13312" width="10" style="75"/>
    <col min="13313" max="13313" width="33.375" style="75" customWidth="1"/>
    <col min="13314" max="13314" width="16.75" style="75" customWidth="1"/>
    <col min="13315" max="13316" width="21" style="75" customWidth="1"/>
    <col min="13317" max="13317" width="9.75" style="75" customWidth="1"/>
    <col min="13318" max="13568" width="10" style="75"/>
    <col min="13569" max="13569" width="33.375" style="75" customWidth="1"/>
    <col min="13570" max="13570" width="16.75" style="75" customWidth="1"/>
    <col min="13571" max="13572" width="21" style="75" customWidth="1"/>
    <col min="13573" max="13573" width="9.75" style="75" customWidth="1"/>
    <col min="13574" max="13824" width="10" style="75"/>
    <col min="13825" max="13825" width="33.375" style="75" customWidth="1"/>
    <col min="13826" max="13826" width="16.75" style="75" customWidth="1"/>
    <col min="13827" max="13828" width="21" style="75" customWidth="1"/>
    <col min="13829" max="13829" width="9.75" style="75" customWidth="1"/>
    <col min="13830" max="14080" width="10" style="75"/>
    <col min="14081" max="14081" width="33.375" style="75" customWidth="1"/>
    <col min="14082" max="14082" width="16.75" style="75" customWidth="1"/>
    <col min="14083" max="14084" width="21" style="75" customWidth="1"/>
    <col min="14085" max="14085" width="9.75" style="75" customWidth="1"/>
    <col min="14086" max="14336" width="10" style="75"/>
    <col min="14337" max="14337" width="33.375" style="75" customWidth="1"/>
    <col min="14338" max="14338" width="16.75" style="75" customWidth="1"/>
    <col min="14339" max="14340" width="21" style="75" customWidth="1"/>
    <col min="14341" max="14341" width="9.75" style="75" customWidth="1"/>
    <col min="14342" max="14592" width="10" style="75"/>
    <col min="14593" max="14593" width="33.375" style="75" customWidth="1"/>
    <col min="14594" max="14594" width="16.75" style="75" customWidth="1"/>
    <col min="14595" max="14596" width="21" style="75" customWidth="1"/>
    <col min="14597" max="14597" width="9.75" style="75" customWidth="1"/>
    <col min="14598" max="14848" width="10" style="75"/>
    <col min="14849" max="14849" width="33.375" style="75" customWidth="1"/>
    <col min="14850" max="14850" width="16.75" style="75" customWidth="1"/>
    <col min="14851" max="14852" width="21" style="75" customWidth="1"/>
    <col min="14853" max="14853" width="9.75" style="75" customWidth="1"/>
    <col min="14854" max="15104" width="10" style="75"/>
    <col min="15105" max="15105" width="33.375" style="75" customWidth="1"/>
    <col min="15106" max="15106" width="16.75" style="75" customWidth="1"/>
    <col min="15107" max="15108" width="21" style="75" customWidth="1"/>
    <col min="15109" max="15109" width="9.75" style="75" customWidth="1"/>
    <col min="15110" max="15360" width="10" style="75"/>
    <col min="15361" max="15361" width="33.375" style="75" customWidth="1"/>
    <col min="15362" max="15362" width="16.75" style="75" customWidth="1"/>
    <col min="15363" max="15364" width="21" style="75" customWidth="1"/>
    <col min="15365" max="15365" width="9.75" style="75" customWidth="1"/>
    <col min="15366" max="15616" width="10" style="75"/>
    <col min="15617" max="15617" width="33.375" style="75" customWidth="1"/>
    <col min="15618" max="15618" width="16.75" style="75" customWidth="1"/>
    <col min="15619" max="15620" width="21" style="75" customWidth="1"/>
    <col min="15621" max="15621" width="9.75" style="75" customWidth="1"/>
    <col min="15622" max="15872" width="10" style="75"/>
    <col min="15873" max="15873" width="33.375" style="75" customWidth="1"/>
    <col min="15874" max="15874" width="16.75" style="75" customWidth="1"/>
    <col min="15875" max="15876" width="21" style="75" customWidth="1"/>
    <col min="15877" max="15877" width="9.75" style="75" customWidth="1"/>
    <col min="15878" max="16128" width="10" style="75"/>
    <col min="16129" max="16129" width="33.375" style="75" customWidth="1"/>
    <col min="16130" max="16130" width="16.75" style="75" customWidth="1"/>
    <col min="16131" max="16132" width="21" style="75" customWidth="1"/>
    <col min="16133" max="16133" width="9.75" style="75" customWidth="1"/>
    <col min="16134" max="16384" width="10" style="75"/>
  </cols>
  <sheetData>
    <row r="1" s="73" customFormat="1" ht="24" customHeight="1" spans="1:1">
      <c r="A1" s="76" t="s">
        <v>1469</v>
      </c>
    </row>
    <row r="2" s="74" customFormat="1" ht="28.7" customHeight="1" spans="1:4">
      <c r="A2" s="77" t="s">
        <v>1470</v>
      </c>
      <c r="B2" s="77"/>
      <c r="C2" s="77"/>
      <c r="D2" s="77"/>
    </row>
    <row r="3" ht="14.25" customHeight="1" spans="4:4">
      <c r="D3" s="78" t="s">
        <v>1435</v>
      </c>
    </row>
    <row r="4" ht="28.5" customHeight="1" spans="1:4">
      <c r="A4" s="79" t="s">
        <v>1452</v>
      </c>
      <c r="B4" s="80" t="s">
        <v>1471</v>
      </c>
      <c r="C4" s="80" t="s">
        <v>1472</v>
      </c>
      <c r="D4" s="81" t="s">
        <v>1473</v>
      </c>
    </row>
    <row r="5" ht="28.5" customHeight="1" spans="1:4">
      <c r="A5" s="82" t="s">
        <v>1474</v>
      </c>
      <c r="B5" s="83" t="s">
        <v>1475</v>
      </c>
      <c r="C5" s="83">
        <v>41.93</v>
      </c>
      <c r="D5" s="84">
        <v>41.93</v>
      </c>
    </row>
    <row r="6" ht="28.5" customHeight="1" spans="1:4">
      <c r="A6" s="82" t="s">
        <v>1476</v>
      </c>
      <c r="B6" s="83" t="s">
        <v>1443</v>
      </c>
      <c r="C6" s="83">
        <v>23.85</v>
      </c>
      <c r="D6" s="84">
        <v>23.85</v>
      </c>
    </row>
    <row r="7" ht="28.5" customHeight="1" spans="1:4">
      <c r="A7" s="82" t="s">
        <v>1477</v>
      </c>
      <c r="B7" s="83" t="s">
        <v>1444</v>
      </c>
      <c r="C7" s="83">
        <v>21.15</v>
      </c>
      <c r="D7" s="84">
        <v>21.15</v>
      </c>
    </row>
    <row r="8" ht="28.5" customHeight="1" spans="1:4">
      <c r="A8" s="82" t="s">
        <v>1478</v>
      </c>
      <c r="B8" s="83" t="s">
        <v>1479</v>
      </c>
      <c r="C8" s="83">
        <v>18.08</v>
      </c>
      <c r="D8" s="84">
        <v>18.08</v>
      </c>
    </row>
    <row r="9" ht="28.5" customHeight="1" spans="1:4">
      <c r="A9" s="82" t="s">
        <v>1477</v>
      </c>
      <c r="B9" s="83" t="s">
        <v>1446</v>
      </c>
      <c r="C9" s="83">
        <v>0.08</v>
      </c>
      <c r="D9" s="84">
        <v>0.08</v>
      </c>
    </row>
    <row r="10" ht="28.5" customHeight="1" spans="1:4">
      <c r="A10" s="82" t="s">
        <v>1480</v>
      </c>
      <c r="B10" s="83" t="s">
        <v>1481</v>
      </c>
      <c r="C10" s="85">
        <v>21.23</v>
      </c>
      <c r="D10" s="86">
        <v>21.23</v>
      </c>
    </row>
    <row r="11" ht="28.5" customHeight="1" spans="1:4">
      <c r="A11" s="82" t="s">
        <v>1476</v>
      </c>
      <c r="B11" s="83" t="s">
        <v>1482</v>
      </c>
      <c r="C11" s="85">
        <v>21.15</v>
      </c>
      <c r="D11" s="86">
        <v>21.15</v>
      </c>
    </row>
    <row r="12" ht="39" customHeight="1" spans="1:4">
      <c r="A12" s="82" t="s">
        <v>1478</v>
      </c>
      <c r="B12" s="83" t="s">
        <v>1483</v>
      </c>
      <c r="C12" s="85">
        <v>0.08</v>
      </c>
      <c r="D12" s="86">
        <v>0.08</v>
      </c>
    </row>
    <row r="13" ht="28.5" customHeight="1" spans="1:4">
      <c r="A13" s="82" t="s">
        <v>1484</v>
      </c>
      <c r="B13" s="83" t="s">
        <v>1485</v>
      </c>
      <c r="C13" s="85">
        <v>6.87</v>
      </c>
      <c r="D13" s="86">
        <v>6.87</v>
      </c>
    </row>
    <row r="14" ht="28.5" customHeight="1" spans="1:4">
      <c r="A14" s="82" t="s">
        <v>1476</v>
      </c>
      <c r="B14" s="83" t="s">
        <v>1486</v>
      </c>
      <c r="C14" s="85">
        <v>2.33</v>
      </c>
      <c r="D14" s="86">
        <v>2.33</v>
      </c>
    </row>
    <row r="15" ht="28.5" customHeight="1" spans="1:4">
      <c r="A15" s="82" t="s">
        <v>1478</v>
      </c>
      <c r="B15" s="83" t="s">
        <v>1487</v>
      </c>
      <c r="C15" s="85">
        <v>4.54</v>
      </c>
      <c r="D15" s="86">
        <v>4.54</v>
      </c>
    </row>
    <row r="16" ht="28.5" customHeight="1" spans="1:4">
      <c r="A16" s="82" t="s">
        <v>1488</v>
      </c>
      <c r="B16" s="83" t="s">
        <v>1489</v>
      </c>
      <c r="C16" s="85">
        <v>24.25</v>
      </c>
      <c r="D16" s="86">
        <v>24.25</v>
      </c>
    </row>
    <row r="17" ht="28.5" customHeight="1" spans="1:4">
      <c r="A17" s="82" t="s">
        <v>1476</v>
      </c>
      <c r="B17" s="83" t="s">
        <v>1490</v>
      </c>
      <c r="C17" s="85">
        <v>9.25</v>
      </c>
      <c r="D17" s="86">
        <v>9.25</v>
      </c>
    </row>
    <row r="18" ht="28.5" customHeight="1" spans="1:4">
      <c r="A18" s="82" t="s">
        <v>1491</v>
      </c>
      <c r="B18" s="83"/>
      <c r="C18" s="85">
        <v>9.25</v>
      </c>
      <c r="D18" s="86">
        <v>9.25</v>
      </c>
    </row>
    <row r="19" ht="28.5" customHeight="1" spans="1:4">
      <c r="A19" s="82" t="s">
        <v>1492</v>
      </c>
      <c r="B19" s="83" t="s">
        <v>1493</v>
      </c>
      <c r="C19" s="85"/>
      <c r="D19" s="86"/>
    </row>
    <row r="20" ht="28.5" customHeight="1" spans="1:4">
      <c r="A20" s="82" t="s">
        <v>1478</v>
      </c>
      <c r="B20" s="83" t="s">
        <v>1494</v>
      </c>
      <c r="C20" s="85">
        <v>15</v>
      </c>
      <c r="D20" s="86">
        <v>15</v>
      </c>
    </row>
    <row r="21" ht="28.5" customHeight="1" spans="1:4">
      <c r="A21" s="82" t="s">
        <v>1491</v>
      </c>
      <c r="B21" s="83"/>
      <c r="C21" s="85">
        <v>14.7</v>
      </c>
      <c r="D21" s="86">
        <v>14.7</v>
      </c>
    </row>
    <row r="22" ht="28.5" customHeight="1" spans="1:4">
      <c r="A22" s="82" t="s">
        <v>1495</v>
      </c>
      <c r="B22" s="83" t="s">
        <v>1496</v>
      </c>
      <c r="C22" s="85">
        <v>0.3</v>
      </c>
      <c r="D22" s="86">
        <v>0.3</v>
      </c>
    </row>
    <row r="23" ht="28.5" customHeight="1" spans="1:4">
      <c r="A23" s="82" t="s">
        <v>1497</v>
      </c>
      <c r="B23" s="83" t="s">
        <v>1498</v>
      </c>
      <c r="C23" s="85">
        <v>7</v>
      </c>
      <c r="D23" s="86">
        <v>7</v>
      </c>
    </row>
    <row r="24" ht="28.5" customHeight="1" spans="1:4">
      <c r="A24" s="82" t="s">
        <v>1476</v>
      </c>
      <c r="B24" s="83" t="s">
        <v>1499</v>
      </c>
      <c r="C24" s="85">
        <v>2.17</v>
      </c>
      <c r="D24" s="86">
        <v>2.17</v>
      </c>
    </row>
    <row r="25" ht="28.5" customHeight="1" spans="1:4">
      <c r="A25" s="87" t="s">
        <v>1478</v>
      </c>
      <c r="B25" s="88" t="s">
        <v>1500</v>
      </c>
      <c r="C25" s="89">
        <v>4.83</v>
      </c>
      <c r="D25" s="90">
        <v>4.83</v>
      </c>
    </row>
    <row r="26" ht="43.5" customHeight="1" spans="1:4">
      <c r="A26" s="91" t="s">
        <v>1501</v>
      </c>
      <c r="B26" s="91"/>
      <c r="C26" s="91"/>
      <c r="D26" s="91"/>
    </row>
  </sheetData>
  <mergeCells count="2">
    <mergeCell ref="A2:D2"/>
    <mergeCell ref="A26:D26"/>
  </mergeCells>
  <printOptions horizontalCentered="1"/>
  <pageMargins left="0.393700787401575" right="0.393700787401575" top="0.511811023622047" bottom="0.393700787401575" header="0" footer="0"/>
  <pageSetup paperSize="9" firstPageNumber="82" orientation="portrait" useFirstPageNumber="1"/>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H22"/>
  <sheetViews>
    <sheetView workbookViewId="0">
      <selection activeCell="J17" sqref="J17"/>
    </sheetView>
  </sheetViews>
  <sheetFormatPr defaultColWidth="9" defaultRowHeight="13.5" outlineLevelCol="7"/>
  <cols>
    <col min="1" max="1" width="20.125" style="36" customWidth="1"/>
    <col min="2" max="2" width="15.75" style="36" customWidth="1"/>
    <col min="3" max="3" width="18.125" style="36" customWidth="1"/>
    <col min="4" max="4" width="16" style="37" customWidth="1"/>
    <col min="5" max="5" width="14.25" style="37" customWidth="1"/>
    <col min="6" max="7" width="11.25" style="37" customWidth="1"/>
    <col min="8" max="8" width="11.625" style="37" customWidth="1"/>
    <col min="9" max="16384" width="9" style="36"/>
  </cols>
  <sheetData>
    <row r="1" ht="21.75" customHeight="1" spans="1:1">
      <c r="A1" s="38" t="s">
        <v>1502</v>
      </c>
    </row>
    <row r="2" s="34" customFormat="1" ht="27" spans="1:8">
      <c r="A2" s="39" t="s">
        <v>1503</v>
      </c>
      <c r="B2" s="39"/>
      <c r="C2" s="39"/>
      <c r="D2" s="39"/>
      <c r="E2" s="39"/>
      <c r="F2" s="40"/>
      <c r="G2" s="40"/>
      <c r="H2" s="40"/>
    </row>
    <row r="3" ht="14.25" spans="1:7">
      <c r="A3" s="41" t="s">
        <v>1504</v>
      </c>
      <c r="B3" s="41"/>
      <c r="C3" s="41"/>
      <c r="D3" s="42"/>
      <c r="E3" s="43" t="s">
        <v>48</v>
      </c>
      <c r="F3" s="44"/>
      <c r="G3" s="44"/>
    </row>
    <row r="4" s="35" customFormat="1" ht="30" customHeight="1" spans="1:5">
      <c r="A4" s="45" t="s">
        <v>1505</v>
      </c>
      <c r="B4" s="46" t="s">
        <v>1506</v>
      </c>
      <c r="C4" s="46" t="s">
        <v>1507</v>
      </c>
      <c r="D4" s="47" t="s">
        <v>1508</v>
      </c>
      <c r="E4" s="48"/>
    </row>
    <row r="5" s="35" customFormat="1" ht="30" customHeight="1" spans="1:5">
      <c r="A5" s="49"/>
      <c r="B5" s="50"/>
      <c r="C5" s="50"/>
      <c r="D5" s="51" t="s">
        <v>1509</v>
      </c>
      <c r="E5" s="52" t="s">
        <v>1510</v>
      </c>
    </row>
    <row r="6" s="35" customFormat="1" ht="30" customHeight="1" spans="1:7">
      <c r="A6" s="53" t="s">
        <v>685</v>
      </c>
      <c r="B6" s="54">
        <f>SUM(B7:B9)</f>
        <v>7606.8</v>
      </c>
      <c r="C6" s="54">
        <f>SUM(C7:C9)</f>
        <v>7599.5</v>
      </c>
      <c r="D6" s="54">
        <f>C6-B6</f>
        <v>-7.30000000000018</v>
      </c>
      <c r="E6" s="55">
        <f>D6/B6</f>
        <v>-0.000959667665772754</v>
      </c>
      <c r="F6" s="56"/>
      <c r="G6" s="57"/>
    </row>
    <row r="7" s="35" customFormat="1" ht="30" customHeight="1" spans="1:7">
      <c r="A7" s="58" t="s">
        <v>1511</v>
      </c>
      <c r="B7" s="59">
        <v>200</v>
      </c>
      <c r="C7" s="60">
        <v>200</v>
      </c>
      <c r="D7" s="54">
        <f t="shared" ref="D7:D11" si="0">C7-B7</f>
        <v>0</v>
      </c>
      <c r="E7" s="61">
        <f t="shared" ref="E7:E11" si="1">D7/B7</f>
        <v>0</v>
      </c>
      <c r="F7" s="56"/>
      <c r="G7" s="57"/>
    </row>
    <row r="8" s="35" customFormat="1" ht="30" customHeight="1" spans="1:7">
      <c r="A8" s="58" t="s">
        <v>1512</v>
      </c>
      <c r="B8" s="62">
        <v>708.8</v>
      </c>
      <c r="C8" s="62">
        <v>521.5</v>
      </c>
      <c r="D8" s="63">
        <f t="shared" si="0"/>
        <v>-187.3</v>
      </c>
      <c r="E8" s="64">
        <f t="shared" si="1"/>
        <v>-0.264249435665914</v>
      </c>
      <c r="F8" s="56"/>
      <c r="G8" s="65"/>
    </row>
    <row r="9" s="35" customFormat="1" ht="30" customHeight="1" spans="1:7">
      <c r="A9" s="58" t="s">
        <v>1513</v>
      </c>
      <c r="B9" s="62">
        <v>6698</v>
      </c>
      <c r="C9" s="62">
        <f>SUM(C10:C11)</f>
        <v>6878</v>
      </c>
      <c r="D9" s="63">
        <f t="shared" si="0"/>
        <v>180</v>
      </c>
      <c r="E9" s="64">
        <f t="shared" si="1"/>
        <v>0.0268736936398925</v>
      </c>
      <c r="F9" s="56"/>
      <c r="G9" s="66"/>
    </row>
    <row r="10" s="35" customFormat="1" ht="30" customHeight="1" spans="1:7">
      <c r="A10" s="67" t="s">
        <v>1514</v>
      </c>
      <c r="B10" s="62">
        <v>964</v>
      </c>
      <c r="C10" s="62">
        <v>600</v>
      </c>
      <c r="D10" s="63">
        <f t="shared" si="0"/>
        <v>-364</v>
      </c>
      <c r="E10" s="64">
        <f t="shared" si="1"/>
        <v>-0.377593360995851</v>
      </c>
      <c r="F10" s="56"/>
      <c r="G10" s="57"/>
    </row>
    <row r="11" s="35" customFormat="1" ht="30" customHeight="1" spans="1:7">
      <c r="A11" s="68" t="s">
        <v>1515</v>
      </c>
      <c r="B11" s="69">
        <v>5734</v>
      </c>
      <c r="C11" s="69">
        <v>6278</v>
      </c>
      <c r="D11" s="70">
        <f t="shared" si="0"/>
        <v>544</v>
      </c>
      <c r="E11" s="71">
        <f t="shared" si="1"/>
        <v>0.0948726892221835</v>
      </c>
      <c r="F11" s="56"/>
      <c r="G11" s="66"/>
    </row>
    <row r="13" spans="6:7">
      <c r="F13" s="72"/>
      <c r="G13" s="72"/>
    </row>
    <row r="14" spans="6:7">
      <c r="F14" s="72"/>
      <c r="G14" s="72"/>
    </row>
    <row r="15" spans="6:7">
      <c r="F15" s="72"/>
      <c r="G15" s="72"/>
    </row>
    <row r="16" spans="6:7">
      <c r="F16" s="72"/>
      <c r="G16" s="72"/>
    </row>
    <row r="17" spans="6:7">
      <c r="F17" s="72"/>
      <c r="G17" s="72"/>
    </row>
    <row r="18" spans="4:8">
      <c r="D18" s="36"/>
      <c r="E18" s="36"/>
      <c r="F18" s="72"/>
      <c r="G18" s="72"/>
      <c r="H18" s="36"/>
    </row>
    <row r="19" spans="4:8">
      <c r="D19" s="36"/>
      <c r="E19" s="36"/>
      <c r="F19" s="72"/>
      <c r="G19" s="72"/>
      <c r="H19" s="36"/>
    </row>
    <row r="20" spans="4:8">
      <c r="D20" s="36"/>
      <c r="E20" s="36"/>
      <c r="F20" s="72"/>
      <c r="G20" s="72"/>
      <c r="H20" s="36"/>
    </row>
    <row r="21" spans="4:8">
      <c r="D21" s="36"/>
      <c r="E21" s="36"/>
      <c r="F21" s="72"/>
      <c r="G21" s="72"/>
      <c r="H21" s="36"/>
    </row>
    <row r="22" spans="4:8">
      <c r="D22" s="36"/>
      <c r="E22" s="36"/>
      <c r="F22" s="72"/>
      <c r="G22" s="72"/>
      <c r="H22" s="36"/>
    </row>
  </sheetData>
  <mergeCells count="5">
    <mergeCell ref="A2:E2"/>
    <mergeCell ref="D4:E4"/>
    <mergeCell ref="A4:A5"/>
    <mergeCell ref="B4:B5"/>
    <mergeCell ref="C4:C5"/>
  </mergeCells>
  <pageMargins left="0.708661417322835" right="0.708661417322835" top="0.748031496062992" bottom="0.748031496062992" header="0.31496062992126" footer="0.31496062992126"/>
  <pageSetup paperSize="9" firstPageNumber="83" orientation="portrait" useFirstPageNumber="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FF00"/>
    <pageSetUpPr fitToPage="1"/>
  </sheetPr>
  <dimension ref="A1:L38"/>
  <sheetViews>
    <sheetView showZeros="0" workbookViewId="0">
      <selection activeCell="A12" sqref="A12"/>
    </sheetView>
  </sheetViews>
  <sheetFormatPr defaultColWidth="9" defaultRowHeight="20.45" customHeight="1"/>
  <cols>
    <col min="1" max="1" width="36.25" style="413" customWidth="1"/>
    <col min="2" max="2" width="16.75" style="413" customWidth="1"/>
    <col min="3" max="3" width="17" style="414" customWidth="1"/>
    <col min="4" max="16384" width="9" style="413"/>
  </cols>
  <sheetData>
    <row r="1" s="313" customFormat="1" ht="27.75" customHeight="1" spans="1:12">
      <c r="A1" s="416" t="s">
        <v>86</v>
      </c>
      <c r="B1" s="416"/>
      <c r="C1" s="416"/>
      <c r="D1" s="417"/>
      <c r="E1" s="417"/>
      <c r="F1" s="417"/>
      <c r="G1" s="417"/>
      <c r="H1" s="417"/>
      <c r="I1" s="417"/>
      <c r="J1" s="417"/>
      <c r="K1" s="417"/>
      <c r="L1" s="417"/>
    </row>
    <row r="2" s="410" customFormat="1" ht="24" spans="1:3">
      <c r="A2" s="684" t="s">
        <v>87</v>
      </c>
      <c r="B2" s="664"/>
      <c r="C2" s="664"/>
    </row>
    <row r="3" s="410" customFormat="1" customHeight="1" spans="1:3">
      <c r="A3" s="413"/>
      <c r="B3" s="413"/>
      <c r="C3" s="420" t="s">
        <v>48</v>
      </c>
    </row>
    <row r="4" s="410" customFormat="1" ht="20.1" customHeight="1" spans="1:3">
      <c r="A4" s="421" t="s">
        <v>88</v>
      </c>
      <c r="B4" s="423" t="s">
        <v>50</v>
      </c>
      <c r="C4" s="424" t="s">
        <v>51</v>
      </c>
    </row>
    <row r="5" s="410" customFormat="1" ht="20.1" customHeight="1" spans="1:3">
      <c r="A5" s="425" t="s">
        <v>89</v>
      </c>
      <c r="B5" s="665">
        <v>2449676</v>
      </c>
      <c r="C5" s="428">
        <v>-7.15441429237948</v>
      </c>
    </row>
    <row r="6" s="410" customFormat="1" ht="20.1" customHeight="1" spans="1:3">
      <c r="A6" s="429" t="s">
        <v>90</v>
      </c>
      <c r="B6" s="666">
        <v>1142435</v>
      </c>
      <c r="C6" s="428">
        <v>-1.9172091218322</v>
      </c>
    </row>
    <row r="7" s="410" customFormat="1" ht="20.1" customHeight="1" spans="1:3">
      <c r="A7" s="449" t="s">
        <v>91</v>
      </c>
      <c r="B7" s="667">
        <v>88840</v>
      </c>
      <c r="C7" s="434">
        <v>-1.40282340406641</v>
      </c>
    </row>
    <row r="8" s="410" customFormat="1" ht="20.1" customHeight="1" spans="1:3">
      <c r="A8" s="449" t="s">
        <v>92</v>
      </c>
      <c r="B8" s="667">
        <v>1874</v>
      </c>
      <c r="C8" s="434">
        <v>-18.5571490656236</v>
      </c>
    </row>
    <row r="9" s="410" customFormat="1" ht="20.1" customHeight="1" spans="1:3">
      <c r="A9" s="449" t="s">
        <v>93</v>
      </c>
      <c r="B9" s="667">
        <v>99918</v>
      </c>
      <c r="C9" s="434">
        <v>-2.52758294393663</v>
      </c>
    </row>
    <row r="10" s="410" customFormat="1" ht="20.1" customHeight="1" spans="1:3">
      <c r="A10" s="449" t="s">
        <v>94</v>
      </c>
      <c r="B10" s="667">
        <v>276236</v>
      </c>
      <c r="C10" s="434">
        <v>8.28750073502029</v>
      </c>
    </row>
    <row r="11" s="410" customFormat="1" ht="20.1" customHeight="1" spans="1:3">
      <c r="A11" s="449" t="s">
        <v>95</v>
      </c>
      <c r="B11" s="667">
        <v>28994</v>
      </c>
      <c r="C11" s="434">
        <v>0.408643856489818</v>
      </c>
    </row>
    <row r="12" s="410" customFormat="1" ht="20.1" customHeight="1" spans="1:3">
      <c r="A12" s="449" t="s">
        <v>96</v>
      </c>
      <c r="B12" s="667">
        <v>15584</v>
      </c>
      <c r="C12" s="434">
        <v>-21.5386164535294</v>
      </c>
    </row>
    <row r="13" s="410" customFormat="1" ht="20.1" customHeight="1" spans="1:3">
      <c r="A13" s="449" t="s">
        <v>97</v>
      </c>
      <c r="B13" s="667">
        <v>151397</v>
      </c>
      <c r="C13" s="434">
        <v>-15.1400161427739</v>
      </c>
    </row>
    <row r="14" s="410" customFormat="1" ht="20.1" customHeight="1" spans="1:3">
      <c r="A14" s="449" t="s">
        <v>98</v>
      </c>
      <c r="B14" s="667">
        <v>143052</v>
      </c>
      <c r="C14" s="434">
        <v>42.2398106810114</v>
      </c>
    </row>
    <row r="15" s="410" customFormat="1" ht="20.1" customHeight="1" spans="1:3">
      <c r="A15" s="449" t="s">
        <v>99</v>
      </c>
      <c r="B15" s="667">
        <v>34223</v>
      </c>
      <c r="C15" s="434">
        <v>1.095947063689</v>
      </c>
    </row>
    <row r="16" s="410" customFormat="1" ht="20.1" customHeight="1" spans="1:3">
      <c r="A16" s="449" t="s">
        <v>100</v>
      </c>
      <c r="B16" s="667">
        <v>86235</v>
      </c>
      <c r="C16" s="434">
        <v>-22.2842054036517</v>
      </c>
    </row>
    <row r="17" s="410" customFormat="1" ht="20.1" customHeight="1" spans="1:3">
      <c r="A17" s="449" t="s">
        <v>101</v>
      </c>
      <c r="B17" s="667">
        <v>98663</v>
      </c>
      <c r="C17" s="434">
        <v>2.86932677169459</v>
      </c>
    </row>
    <row r="18" s="410" customFormat="1" ht="20.1" customHeight="1" spans="1:3">
      <c r="A18" s="449" t="s">
        <v>102</v>
      </c>
      <c r="B18" s="667">
        <v>20933</v>
      </c>
      <c r="C18" s="434">
        <v>44.0377072868644</v>
      </c>
    </row>
    <row r="19" s="410" customFormat="1" ht="20.1" customHeight="1" spans="1:3">
      <c r="A19" s="449" t="s">
        <v>103</v>
      </c>
      <c r="B19" s="667">
        <v>12961</v>
      </c>
      <c r="C19" s="434">
        <v>-23.6420407682338</v>
      </c>
    </row>
    <row r="20" s="410" customFormat="1" ht="20.1" customHeight="1" spans="1:3">
      <c r="A20" s="449" t="s">
        <v>104</v>
      </c>
      <c r="B20" s="667">
        <v>5299</v>
      </c>
      <c r="C20" s="434">
        <v>-32.753807106599</v>
      </c>
    </row>
    <row r="21" s="410" customFormat="1" ht="20.1" customHeight="1" spans="1:3">
      <c r="A21" s="449" t="s">
        <v>105</v>
      </c>
      <c r="B21" s="667">
        <v>2690</v>
      </c>
      <c r="C21" s="434">
        <v>-63.3514986376022</v>
      </c>
    </row>
    <row r="22" s="410" customFormat="1" ht="20.1" customHeight="1" spans="1:3">
      <c r="A22" s="449" t="s">
        <v>106</v>
      </c>
      <c r="B22" s="667">
        <v>0</v>
      </c>
      <c r="C22" s="434"/>
    </row>
    <row r="23" s="410" customFormat="1" ht="20.1" customHeight="1" spans="1:3">
      <c r="A23" s="449" t="s">
        <v>107</v>
      </c>
      <c r="B23" s="667">
        <v>1842</v>
      </c>
      <c r="C23" s="434">
        <v>-63.9459776864357</v>
      </c>
    </row>
    <row r="24" s="411" customFormat="1" ht="20.1" customHeight="1" spans="1:3">
      <c r="A24" s="449" t="s">
        <v>108</v>
      </c>
      <c r="B24" s="667">
        <v>31294</v>
      </c>
      <c r="C24" s="434">
        <v>-40.7714437126202</v>
      </c>
    </row>
    <row r="25" s="411" customFormat="1" ht="20.1" customHeight="1" spans="1:3">
      <c r="A25" s="449" t="s">
        <v>109</v>
      </c>
      <c r="B25" s="667">
        <v>5407</v>
      </c>
      <c r="C25" s="434">
        <v>169.945082376435</v>
      </c>
    </row>
    <row r="26" s="411" customFormat="1" ht="20.1" customHeight="1" spans="1:3">
      <c r="A26" s="449" t="s">
        <v>110</v>
      </c>
      <c r="B26" s="667">
        <v>12960</v>
      </c>
      <c r="C26" s="434">
        <v>-18.1404749873674</v>
      </c>
    </row>
    <row r="27" s="412" customFormat="1" ht="20.1" customHeight="1" spans="1:3">
      <c r="A27" s="449" t="s">
        <v>111</v>
      </c>
      <c r="B27" s="667">
        <v>220</v>
      </c>
      <c r="C27" s="434">
        <v>528.571428571429</v>
      </c>
    </row>
    <row r="28" s="412" customFormat="1" ht="20.1" customHeight="1" spans="1:3">
      <c r="A28" s="449" t="s">
        <v>112</v>
      </c>
      <c r="B28" s="667">
        <v>23801</v>
      </c>
      <c r="C28" s="434">
        <v>0.143055497117852</v>
      </c>
    </row>
    <row r="29" s="412" customFormat="1" ht="20.1" customHeight="1" spans="1:3">
      <c r="A29" s="449" t="s">
        <v>113</v>
      </c>
      <c r="B29" s="667">
        <v>12</v>
      </c>
      <c r="C29" s="434">
        <v>100</v>
      </c>
    </row>
    <row r="30" s="412" customFormat="1" ht="20.1" customHeight="1" spans="1:3">
      <c r="A30" s="435" t="s">
        <v>114</v>
      </c>
      <c r="B30" s="666">
        <v>662590</v>
      </c>
      <c r="C30" s="428">
        <v>-21.594312484395</v>
      </c>
    </row>
    <row r="31" s="411" customFormat="1" ht="20.1" customHeight="1" spans="1:3">
      <c r="A31" s="435" t="s">
        <v>115</v>
      </c>
      <c r="B31" s="666"/>
      <c r="C31" s="428"/>
    </row>
    <row r="32" s="411" customFormat="1" ht="20.1" customHeight="1" spans="1:3">
      <c r="A32" s="435" t="s">
        <v>116</v>
      </c>
      <c r="B32" s="666">
        <v>87268</v>
      </c>
      <c r="C32" s="428">
        <v>5.9476259272299</v>
      </c>
    </row>
    <row r="33" s="411" customFormat="1" ht="20.1" customHeight="1" spans="1:3">
      <c r="A33" s="435" t="s">
        <v>117</v>
      </c>
      <c r="B33" s="666">
        <v>214651</v>
      </c>
      <c r="C33" s="428">
        <v>-17.4787402543481</v>
      </c>
    </row>
    <row r="34" s="411" customFormat="1" ht="20.1" customHeight="1" spans="1:3">
      <c r="A34" s="435" t="s">
        <v>118</v>
      </c>
      <c r="B34" s="666">
        <v>103283</v>
      </c>
      <c r="C34" s="428">
        <v>-33.1596795278342</v>
      </c>
    </row>
    <row r="35" s="410" customFormat="1" ht="20.1" customHeight="1" spans="1:3">
      <c r="A35" s="438" t="s">
        <v>119</v>
      </c>
      <c r="B35" s="668">
        <v>239449</v>
      </c>
      <c r="C35" s="453">
        <v>81.9673376954001</v>
      </c>
    </row>
    <row r="36" s="411" customFormat="1" customHeight="1" spans="1:3">
      <c r="A36" s="413"/>
      <c r="B36" s="413"/>
      <c r="C36" s="414"/>
    </row>
    <row r="37" s="411" customFormat="1" customHeight="1" spans="1:3">
      <c r="A37" s="413"/>
      <c r="B37" s="413"/>
      <c r="C37" s="414"/>
    </row>
    <row r="38" s="411" customFormat="1" customHeight="1" spans="1:3">
      <c r="A38" s="413"/>
      <c r="B38" s="413"/>
      <c r="C38" s="414"/>
    </row>
  </sheetData>
  <mergeCells count="1">
    <mergeCell ref="A2:C2"/>
  </mergeCells>
  <printOptions horizontalCentered="1"/>
  <pageMargins left="0.236220472440945" right="0.236220472440945" top="0.511811023622047" bottom="0.31496062992126" header="0.31496062992126" footer="0.31496062992126"/>
  <pageSetup paperSize="9" firstPageNumber="2" orientation="portrait" blackAndWhite="1" useFirstPageNumber="1" errors="blank"/>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E24"/>
  <sheetViews>
    <sheetView topLeftCell="A16" workbookViewId="0">
      <selection activeCell="E3" sqref="E3"/>
    </sheetView>
  </sheetViews>
  <sheetFormatPr defaultColWidth="9" defaultRowHeight="13.5" outlineLevelCol="4"/>
  <cols>
    <col min="1" max="1" width="13.75" customWidth="1"/>
    <col min="2" max="2" width="14.125" customWidth="1"/>
    <col min="3" max="3" width="14.875" customWidth="1"/>
    <col min="4" max="4" width="12.75" style="18" customWidth="1"/>
    <col min="5" max="5" width="32.375" customWidth="1"/>
  </cols>
  <sheetData>
    <row r="1" ht="18" customHeight="1" spans="1:1">
      <c r="A1" s="19" t="s">
        <v>1516</v>
      </c>
    </row>
    <row r="2" ht="22.5" spans="1:5">
      <c r="A2" s="20" t="s">
        <v>1517</v>
      </c>
      <c r="B2" s="20"/>
      <c r="C2" s="20"/>
      <c r="D2" s="20"/>
      <c r="E2" s="20"/>
    </row>
    <row r="3" spans="1:5">
      <c r="A3" s="21"/>
      <c r="B3" s="21"/>
      <c r="D3"/>
      <c r="E3" s="22" t="s">
        <v>48</v>
      </c>
    </row>
    <row r="4" spans="1:5">
      <c r="A4" s="23" t="s">
        <v>1518</v>
      </c>
      <c r="B4" s="23" t="s">
        <v>1519</v>
      </c>
      <c r="C4" s="23" t="s">
        <v>1520</v>
      </c>
      <c r="D4" s="23" t="s">
        <v>1509</v>
      </c>
      <c r="E4" s="23" t="s">
        <v>1521</v>
      </c>
    </row>
    <row r="5" spans="1:5">
      <c r="A5" s="24" t="s">
        <v>1522</v>
      </c>
      <c r="B5" s="25"/>
      <c r="C5" s="26"/>
      <c r="D5" s="27">
        <f>SUM(D6:D24)</f>
        <v>118394.92</v>
      </c>
      <c r="E5" s="23"/>
    </row>
    <row r="6" ht="78" customHeight="1" spans="1:5">
      <c r="A6" s="28" t="s">
        <v>1523</v>
      </c>
      <c r="B6" s="28" t="s">
        <v>1524</v>
      </c>
      <c r="C6" s="28" t="s">
        <v>1525</v>
      </c>
      <c r="D6" s="29">
        <v>3400</v>
      </c>
      <c r="E6" s="30" t="s">
        <v>1526</v>
      </c>
    </row>
    <row r="7" ht="75" customHeight="1" spans="1:5">
      <c r="A7" s="28" t="s">
        <v>1527</v>
      </c>
      <c r="B7" s="28" t="s">
        <v>1528</v>
      </c>
      <c r="C7" s="28" t="s">
        <v>1529</v>
      </c>
      <c r="D7" s="29">
        <v>3196</v>
      </c>
      <c r="E7" s="31" t="s">
        <v>1530</v>
      </c>
    </row>
    <row r="8" ht="39" customHeight="1" spans="1:5">
      <c r="A8" s="28" t="s">
        <v>1531</v>
      </c>
      <c r="B8" s="28" t="s">
        <v>1532</v>
      </c>
      <c r="C8" s="28" t="s">
        <v>1533</v>
      </c>
      <c r="D8" s="29">
        <v>2645</v>
      </c>
      <c r="E8" s="31" t="s">
        <v>1534</v>
      </c>
    </row>
    <row r="9" ht="75" customHeight="1" spans="1:5">
      <c r="A9" s="28" t="s">
        <v>1531</v>
      </c>
      <c r="B9" s="28" t="s">
        <v>1535</v>
      </c>
      <c r="C9" s="28" t="s">
        <v>1536</v>
      </c>
      <c r="D9" s="29">
        <v>2194</v>
      </c>
      <c r="E9" s="31" t="s">
        <v>1537</v>
      </c>
    </row>
    <row r="10" ht="71.25" customHeight="1" spans="1:5">
      <c r="A10" s="28" t="s">
        <v>1538</v>
      </c>
      <c r="B10" s="28" t="s">
        <v>1539</v>
      </c>
      <c r="C10" s="28" t="s">
        <v>1540</v>
      </c>
      <c r="D10" s="29">
        <v>2172</v>
      </c>
      <c r="E10" s="31" t="s">
        <v>1541</v>
      </c>
    </row>
    <row r="11" ht="127.5" customHeight="1" spans="1:5">
      <c r="A11" s="28" t="s">
        <v>1542</v>
      </c>
      <c r="B11" s="28" t="s">
        <v>1543</v>
      </c>
      <c r="C11" s="28" t="s">
        <v>1544</v>
      </c>
      <c r="D11" s="29">
        <v>33148</v>
      </c>
      <c r="E11" s="30" t="s">
        <v>1545</v>
      </c>
    </row>
    <row r="12" ht="66" customHeight="1" spans="1:5">
      <c r="A12" s="28" t="s">
        <v>1546</v>
      </c>
      <c r="B12" s="28" t="s">
        <v>1547</v>
      </c>
      <c r="C12" s="28" t="s">
        <v>1548</v>
      </c>
      <c r="D12" s="29">
        <v>3000</v>
      </c>
      <c r="E12" s="31" t="s">
        <v>1549</v>
      </c>
    </row>
    <row r="13" ht="48" customHeight="1" spans="1:5">
      <c r="A13" s="28" t="s">
        <v>1546</v>
      </c>
      <c r="B13" s="28" t="s">
        <v>1547</v>
      </c>
      <c r="C13" s="28" t="s">
        <v>1550</v>
      </c>
      <c r="D13" s="29">
        <v>6779</v>
      </c>
      <c r="E13" s="31" t="s">
        <v>1551</v>
      </c>
    </row>
    <row r="14" ht="72.75" customHeight="1" spans="1:5">
      <c r="A14" s="28" t="s">
        <v>1546</v>
      </c>
      <c r="B14" s="28" t="s">
        <v>1547</v>
      </c>
      <c r="C14" s="28" t="s">
        <v>1552</v>
      </c>
      <c r="D14" s="29">
        <v>3155</v>
      </c>
      <c r="E14" s="31" t="s">
        <v>1553</v>
      </c>
    </row>
    <row r="15" ht="68.25" customHeight="1" spans="1:5">
      <c r="A15" s="28" t="s">
        <v>1554</v>
      </c>
      <c r="B15" s="28" t="s">
        <v>1555</v>
      </c>
      <c r="C15" s="28" t="s">
        <v>1556</v>
      </c>
      <c r="D15" s="29">
        <v>3500</v>
      </c>
      <c r="E15" s="31" t="s">
        <v>1557</v>
      </c>
    </row>
    <row r="16" ht="45" customHeight="1" spans="1:5">
      <c r="A16" s="28" t="s">
        <v>1554</v>
      </c>
      <c r="B16" s="28" t="s">
        <v>1555</v>
      </c>
      <c r="C16" s="28" t="s">
        <v>1558</v>
      </c>
      <c r="D16" s="29">
        <v>7034</v>
      </c>
      <c r="E16" s="31" t="s">
        <v>1559</v>
      </c>
    </row>
    <row r="17" ht="63.75" customHeight="1" spans="1:5">
      <c r="A17" s="28" t="s">
        <v>1554</v>
      </c>
      <c r="B17" s="28" t="s">
        <v>1555</v>
      </c>
      <c r="C17" s="28" t="s">
        <v>1560</v>
      </c>
      <c r="D17" s="29">
        <v>3091</v>
      </c>
      <c r="E17" s="31" t="s">
        <v>1561</v>
      </c>
    </row>
    <row r="18" ht="63.75" customHeight="1" spans="1:5">
      <c r="A18" s="28" t="s">
        <v>1562</v>
      </c>
      <c r="B18" s="28" t="s">
        <v>1563</v>
      </c>
      <c r="C18" s="28" t="s">
        <v>1564</v>
      </c>
      <c r="D18" s="29">
        <v>4180</v>
      </c>
      <c r="E18" s="31" t="s">
        <v>1565</v>
      </c>
    </row>
    <row r="19" ht="156.75" customHeight="1" spans="1:5">
      <c r="A19" s="28" t="s">
        <v>1562</v>
      </c>
      <c r="B19" s="28" t="s">
        <v>1566</v>
      </c>
      <c r="C19" s="28" t="s">
        <v>1567</v>
      </c>
      <c r="D19" s="29">
        <v>2230</v>
      </c>
      <c r="E19" s="31" t="s">
        <v>1568</v>
      </c>
    </row>
    <row r="20" ht="57" customHeight="1" spans="1:5">
      <c r="A20" s="28" t="s">
        <v>1562</v>
      </c>
      <c r="B20" s="28" t="s">
        <v>1569</v>
      </c>
      <c r="C20" s="28" t="s">
        <v>1570</v>
      </c>
      <c r="D20" s="29">
        <v>3000</v>
      </c>
      <c r="E20" s="31" t="s">
        <v>1571</v>
      </c>
    </row>
    <row r="21" ht="41.25" customHeight="1" spans="1:5">
      <c r="A21" s="28" t="s">
        <v>1572</v>
      </c>
      <c r="B21" s="28" t="s">
        <v>1573</v>
      </c>
      <c r="C21" s="28" t="s">
        <v>1574</v>
      </c>
      <c r="D21" s="29">
        <v>6000</v>
      </c>
      <c r="E21" s="31" t="s">
        <v>1575</v>
      </c>
    </row>
    <row r="22" ht="69.75" customHeight="1" spans="1:5">
      <c r="A22" s="32" t="s">
        <v>1576</v>
      </c>
      <c r="B22" s="32" t="s">
        <v>1577</v>
      </c>
      <c r="C22" s="32" t="s">
        <v>1578</v>
      </c>
      <c r="D22" s="33">
        <v>7530</v>
      </c>
      <c r="E22" s="31" t="s">
        <v>1579</v>
      </c>
    </row>
    <row r="23" ht="81" customHeight="1" spans="1:5">
      <c r="A23" s="32" t="s">
        <v>1576</v>
      </c>
      <c r="B23" s="32" t="s">
        <v>1577</v>
      </c>
      <c r="C23" s="32" t="s">
        <v>1580</v>
      </c>
      <c r="D23" s="33">
        <v>2140.92</v>
      </c>
      <c r="E23" s="31" t="s">
        <v>1581</v>
      </c>
    </row>
    <row r="24" ht="39.75" customHeight="1" spans="1:5">
      <c r="A24" s="32" t="s">
        <v>1576</v>
      </c>
      <c r="B24" s="32" t="s">
        <v>1582</v>
      </c>
      <c r="C24" s="32" t="s">
        <v>1583</v>
      </c>
      <c r="D24" s="33">
        <v>20000</v>
      </c>
      <c r="E24" s="31" t="s">
        <v>1584</v>
      </c>
    </row>
  </sheetData>
  <mergeCells count="2">
    <mergeCell ref="A2:E2"/>
    <mergeCell ref="A5:C5"/>
  </mergeCells>
  <printOptions horizontalCentered="1"/>
  <pageMargins left="0.511811023622047" right="0.511811023622047" top="0.551181102362205" bottom="0.551181102362205" header="0.31496062992126" footer="0.31496062992126"/>
  <pageSetup paperSize="9" firstPageNumber="84" orientation="portrait" useFirstPageNumber="1"/>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F51"/>
  <sheetViews>
    <sheetView tabSelected="1" topLeftCell="A43" workbookViewId="0">
      <selection activeCell="G25" sqref="G25:G26"/>
    </sheetView>
  </sheetViews>
  <sheetFormatPr defaultColWidth="9" defaultRowHeight="13.5" outlineLevelCol="5"/>
  <cols>
    <col min="1" max="1" width="16.25" style="3" customWidth="1"/>
    <col min="2" max="2" width="18.625" style="3" customWidth="1"/>
    <col min="3" max="3" width="21.75" style="3" customWidth="1"/>
    <col min="4" max="4" width="14.125" style="3" customWidth="1"/>
    <col min="5" max="5" width="63.375" style="4" customWidth="1"/>
    <col min="6" max="16384" width="9" style="3"/>
  </cols>
  <sheetData>
    <row r="1" ht="24" customHeight="1" spans="1:1">
      <c r="A1" s="5" t="s">
        <v>1585</v>
      </c>
    </row>
    <row r="2" ht="27" spans="1:5">
      <c r="A2" s="6" t="s">
        <v>1586</v>
      </c>
      <c r="B2" s="6"/>
      <c r="C2" s="6"/>
      <c r="D2" s="6"/>
      <c r="E2" s="6"/>
    </row>
    <row r="3" ht="27" spans="1:5">
      <c r="A3" s="6"/>
      <c r="B3" s="6"/>
      <c r="C3" s="6"/>
      <c r="D3" s="6"/>
      <c r="E3" s="7" t="s">
        <v>48</v>
      </c>
    </row>
    <row r="4" spans="1:5">
      <c r="A4" s="8" t="s">
        <v>1587</v>
      </c>
      <c r="B4" s="9" t="s">
        <v>1519</v>
      </c>
      <c r="C4" s="9" t="s">
        <v>1588</v>
      </c>
      <c r="D4" s="9" t="s">
        <v>1509</v>
      </c>
      <c r="E4" s="10" t="s">
        <v>1589</v>
      </c>
    </row>
    <row r="5" spans="1:5">
      <c r="A5" s="8"/>
      <c r="B5" s="9"/>
      <c r="C5" s="9"/>
      <c r="D5" s="11">
        <f>SUM(D6:D51)</f>
        <v>118904</v>
      </c>
      <c r="E5" s="10"/>
    </row>
    <row r="6" s="1" customFormat="1" ht="48" spans="1:5">
      <c r="A6" s="12" t="s">
        <v>1590</v>
      </c>
      <c r="B6" s="12" t="s">
        <v>1591</v>
      </c>
      <c r="C6" s="12" t="s">
        <v>1592</v>
      </c>
      <c r="D6" s="11">
        <v>33148</v>
      </c>
      <c r="E6" s="13" t="s">
        <v>1593</v>
      </c>
    </row>
    <row r="7" ht="35.25" customHeight="1" spans="1:5">
      <c r="A7" s="14" t="s">
        <v>1594</v>
      </c>
      <c r="B7" s="14" t="s">
        <v>1595</v>
      </c>
      <c r="C7" s="14" t="s">
        <v>1596</v>
      </c>
      <c r="D7" s="15">
        <v>6963</v>
      </c>
      <c r="E7" s="16" t="s">
        <v>1597</v>
      </c>
    </row>
    <row r="8" ht="24" spans="1:5">
      <c r="A8" s="14" t="s">
        <v>1598</v>
      </c>
      <c r="B8" s="14" t="s">
        <v>1599</v>
      </c>
      <c r="C8" s="14" t="s">
        <v>1600</v>
      </c>
      <c r="D8" s="15">
        <v>6779</v>
      </c>
      <c r="E8" s="16" t="s">
        <v>1551</v>
      </c>
    </row>
    <row r="9" s="1" customFormat="1" ht="24" spans="1:5">
      <c r="A9" s="12" t="s">
        <v>1601</v>
      </c>
      <c r="B9" s="12" t="s">
        <v>1602</v>
      </c>
      <c r="C9" s="12" t="s">
        <v>1603</v>
      </c>
      <c r="D9" s="11">
        <v>6000</v>
      </c>
      <c r="E9" s="13" t="s">
        <v>1604</v>
      </c>
    </row>
    <row r="10" ht="36" spans="1:5">
      <c r="A10" s="14" t="s">
        <v>1594</v>
      </c>
      <c r="B10" s="14" t="s">
        <v>1595</v>
      </c>
      <c r="C10" s="14" t="s">
        <v>1605</v>
      </c>
      <c r="D10" s="15">
        <v>5000</v>
      </c>
      <c r="E10" s="16" t="s">
        <v>1606</v>
      </c>
    </row>
    <row r="11" s="1" customFormat="1" ht="36" spans="1:5">
      <c r="A11" s="12" t="s">
        <v>1607</v>
      </c>
      <c r="B11" s="12" t="s">
        <v>1608</v>
      </c>
      <c r="C11" s="12" t="s">
        <v>1609</v>
      </c>
      <c r="D11" s="11">
        <v>4500</v>
      </c>
      <c r="E11" s="13" t="s">
        <v>1610</v>
      </c>
    </row>
    <row r="12" ht="24" spans="1:5">
      <c r="A12" s="14" t="s">
        <v>1611</v>
      </c>
      <c r="B12" s="14" t="s">
        <v>1612</v>
      </c>
      <c r="C12" s="14" t="s">
        <v>1613</v>
      </c>
      <c r="D12" s="15">
        <v>4180</v>
      </c>
      <c r="E12" s="16" t="s">
        <v>1565</v>
      </c>
    </row>
    <row r="13" s="1" customFormat="1" ht="24" spans="1:5">
      <c r="A13" s="12" t="s">
        <v>1614</v>
      </c>
      <c r="B13" s="12" t="s">
        <v>1615</v>
      </c>
      <c r="C13" s="12" t="s">
        <v>1616</v>
      </c>
      <c r="D13" s="11">
        <v>3586</v>
      </c>
      <c r="E13" s="13" t="s">
        <v>1617</v>
      </c>
    </row>
    <row r="14" s="1" customFormat="1" ht="36" spans="1:5">
      <c r="A14" s="12" t="s">
        <v>1607</v>
      </c>
      <c r="B14" s="12" t="s">
        <v>1618</v>
      </c>
      <c r="C14" s="12" t="s">
        <v>1609</v>
      </c>
      <c r="D14" s="11">
        <v>3255</v>
      </c>
      <c r="E14" s="13" t="s">
        <v>1610</v>
      </c>
    </row>
    <row r="15" s="1" customFormat="1" ht="36" spans="1:5">
      <c r="A15" s="12" t="s">
        <v>1619</v>
      </c>
      <c r="B15" s="12" t="s">
        <v>1620</v>
      </c>
      <c r="C15" s="12" t="s">
        <v>1621</v>
      </c>
      <c r="D15" s="11">
        <v>3196</v>
      </c>
      <c r="E15" s="13" t="s">
        <v>1622</v>
      </c>
    </row>
    <row r="16" ht="36" spans="1:5">
      <c r="A16" s="14" t="s">
        <v>1598</v>
      </c>
      <c r="B16" s="14" t="s">
        <v>1599</v>
      </c>
      <c r="C16" s="14" t="s">
        <v>1623</v>
      </c>
      <c r="D16" s="15">
        <v>3155</v>
      </c>
      <c r="E16" s="16" t="s">
        <v>1624</v>
      </c>
    </row>
    <row r="17" s="1" customFormat="1" ht="36" spans="1:5">
      <c r="A17" s="12" t="s">
        <v>1607</v>
      </c>
      <c r="B17" s="12" t="s">
        <v>1625</v>
      </c>
      <c r="C17" s="12" t="s">
        <v>1626</v>
      </c>
      <c r="D17" s="11">
        <v>2645</v>
      </c>
      <c r="E17" s="13" t="s">
        <v>1627</v>
      </c>
    </row>
    <row r="18" ht="36" spans="1:5">
      <c r="A18" s="14" t="s">
        <v>1594</v>
      </c>
      <c r="B18" s="14" t="s">
        <v>1595</v>
      </c>
      <c r="C18" s="14" t="s">
        <v>1605</v>
      </c>
      <c r="D18" s="15">
        <v>2530</v>
      </c>
      <c r="E18" s="16" t="s">
        <v>1606</v>
      </c>
    </row>
    <row r="19" ht="48" spans="1:5">
      <c r="A19" s="14" t="s">
        <v>1628</v>
      </c>
      <c r="B19" s="14" t="s">
        <v>1629</v>
      </c>
      <c r="C19" s="14" t="s">
        <v>1630</v>
      </c>
      <c r="D19" s="15">
        <v>2172</v>
      </c>
      <c r="E19" s="16" t="s">
        <v>1631</v>
      </c>
    </row>
    <row r="20" ht="24" spans="1:5">
      <c r="A20" s="14" t="s">
        <v>1594</v>
      </c>
      <c r="B20" s="14" t="s">
        <v>1595</v>
      </c>
      <c r="C20" s="14" t="s">
        <v>1632</v>
      </c>
      <c r="D20" s="15">
        <v>2141</v>
      </c>
      <c r="E20" s="16" t="s">
        <v>1633</v>
      </c>
    </row>
    <row r="21" ht="24" spans="1:5">
      <c r="A21" s="14" t="s">
        <v>1634</v>
      </c>
      <c r="B21" s="14" t="s">
        <v>1635</v>
      </c>
      <c r="C21" s="14" t="s">
        <v>1636</v>
      </c>
      <c r="D21" s="15">
        <v>1700</v>
      </c>
      <c r="E21" s="16" t="s">
        <v>1637</v>
      </c>
    </row>
    <row r="22" s="2" customFormat="1" ht="24" spans="1:5">
      <c r="A22" s="12" t="s">
        <v>1638</v>
      </c>
      <c r="B22" s="12" t="s">
        <v>1639</v>
      </c>
      <c r="C22" s="12" t="s">
        <v>1640</v>
      </c>
      <c r="D22" s="11">
        <v>1700</v>
      </c>
      <c r="E22" s="13" t="s">
        <v>1641</v>
      </c>
    </row>
    <row r="23" ht="24" spans="1:5">
      <c r="A23" s="14" t="s">
        <v>1607</v>
      </c>
      <c r="B23" s="14" t="s">
        <v>1625</v>
      </c>
      <c r="C23" s="14" t="s">
        <v>1642</v>
      </c>
      <c r="D23" s="15">
        <v>1646</v>
      </c>
      <c r="E23" s="16" t="s">
        <v>1643</v>
      </c>
    </row>
    <row r="24" s="1" customFormat="1" ht="24" spans="1:5">
      <c r="A24" s="12" t="s">
        <v>1601</v>
      </c>
      <c r="B24" s="12" t="s">
        <v>1602</v>
      </c>
      <c r="C24" s="12" t="s">
        <v>1644</v>
      </c>
      <c r="D24" s="11">
        <v>1600</v>
      </c>
      <c r="E24" s="13" t="s">
        <v>1604</v>
      </c>
    </row>
    <row r="25" ht="44.25" customHeight="1" spans="1:5">
      <c r="A25" s="14" t="s">
        <v>1634</v>
      </c>
      <c r="B25" s="14" t="s">
        <v>1635</v>
      </c>
      <c r="C25" s="14" t="s">
        <v>1645</v>
      </c>
      <c r="D25" s="15">
        <v>1399</v>
      </c>
      <c r="E25" s="16" t="s">
        <v>1646</v>
      </c>
    </row>
    <row r="26" s="1" customFormat="1" ht="32.25" customHeight="1" spans="1:5">
      <c r="A26" s="12" t="s">
        <v>1590</v>
      </c>
      <c r="B26" s="12" t="s">
        <v>1647</v>
      </c>
      <c r="C26" s="12" t="s">
        <v>1648</v>
      </c>
      <c r="D26" s="11">
        <v>1279</v>
      </c>
      <c r="E26" s="13" t="s">
        <v>1649</v>
      </c>
    </row>
    <row r="27" s="1" customFormat="1" ht="34.5" customHeight="1" spans="1:5">
      <c r="A27" s="12" t="s">
        <v>1628</v>
      </c>
      <c r="B27" s="12" t="s">
        <v>1650</v>
      </c>
      <c r="C27" s="12" t="s">
        <v>1651</v>
      </c>
      <c r="D27" s="11">
        <v>1232</v>
      </c>
      <c r="E27" s="13" t="s">
        <v>1652</v>
      </c>
    </row>
    <row r="28" s="1" customFormat="1" ht="30.75" customHeight="1" spans="1:5">
      <c r="A28" s="12" t="s">
        <v>1628</v>
      </c>
      <c r="B28" s="12" t="s">
        <v>1650</v>
      </c>
      <c r="C28" s="12" t="s">
        <v>1653</v>
      </c>
      <c r="D28" s="11">
        <v>1207</v>
      </c>
      <c r="E28" s="13" t="s">
        <v>1652</v>
      </c>
    </row>
    <row r="29" ht="30.75" customHeight="1" spans="1:5">
      <c r="A29" s="14" t="s">
        <v>1638</v>
      </c>
      <c r="B29" s="14" t="s">
        <v>1639</v>
      </c>
      <c r="C29" s="14" t="s">
        <v>1654</v>
      </c>
      <c r="D29" s="15">
        <v>1135</v>
      </c>
      <c r="E29" s="16" t="s">
        <v>1655</v>
      </c>
    </row>
    <row r="30" s="1" customFormat="1" ht="36" spans="1:5">
      <c r="A30" s="12" t="s">
        <v>1607</v>
      </c>
      <c r="B30" s="12" t="s">
        <v>1656</v>
      </c>
      <c r="C30" s="12" t="s">
        <v>1609</v>
      </c>
      <c r="D30" s="11">
        <v>1096</v>
      </c>
      <c r="E30" s="13" t="s">
        <v>1610</v>
      </c>
    </row>
    <row r="31" ht="24" spans="1:5">
      <c r="A31" s="14" t="s">
        <v>1657</v>
      </c>
      <c r="B31" s="14" t="s">
        <v>1658</v>
      </c>
      <c r="C31" s="14" t="s">
        <v>718</v>
      </c>
      <c r="D31" s="15">
        <v>1005</v>
      </c>
      <c r="E31" s="16" t="s">
        <v>1659</v>
      </c>
    </row>
    <row r="32" ht="44.25" customHeight="1" spans="1:5">
      <c r="A32" s="14" t="s">
        <v>1594</v>
      </c>
      <c r="B32" s="14" t="s">
        <v>1595</v>
      </c>
      <c r="C32" s="14" t="s">
        <v>1605</v>
      </c>
      <c r="D32" s="15">
        <v>1000</v>
      </c>
      <c r="E32" s="16" t="s">
        <v>1606</v>
      </c>
    </row>
    <row r="33" s="1" customFormat="1" ht="42.75" customHeight="1" spans="1:5">
      <c r="A33" s="12" t="s">
        <v>1660</v>
      </c>
      <c r="B33" s="12" t="s">
        <v>1661</v>
      </c>
      <c r="C33" s="12" t="s">
        <v>1662</v>
      </c>
      <c r="D33" s="11">
        <v>1000</v>
      </c>
      <c r="E33" s="17" t="s">
        <v>1663</v>
      </c>
    </row>
    <row r="34" s="1" customFormat="1" ht="30.75" customHeight="1" spans="1:5">
      <c r="A34" s="12" t="s">
        <v>1590</v>
      </c>
      <c r="B34" s="12" t="s">
        <v>1664</v>
      </c>
      <c r="C34" s="12" t="s">
        <v>747</v>
      </c>
      <c r="D34" s="11">
        <v>1000</v>
      </c>
      <c r="E34" s="13" t="s">
        <v>1665</v>
      </c>
    </row>
    <row r="35" ht="102" customHeight="1" spans="1:5">
      <c r="A35" s="14" t="s">
        <v>1598</v>
      </c>
      <c r="B35" s="14" t="s">
        <v>1666</v>
      </c>
      <c r="C35" s="14" t="s">
        <v>1667</v>
      </c>
      <c r="D35" s="15">
        <v>1000</v>
      </c>
      <c r="E35" s="16" t="s">
        <v>1668</v>
      </c>
    </row>
    <row r="36" s="1" customFormat="1" ht="50.1" customHeight="1" spans="1:5">
      <c r="A36" s="12" t="s">
        <v>1619</v>
      </c>
      <c r="B36" s="12" t="s">
        <v>1620</v>
      </c>
      <c r="C36" s="12" t="s">
        <v>1669</v>
      </c>
      <c r="D36" s="11">
        <v>980</v>
      </c>
      <c r="E36" s="13" t="s">
        <v>1622</v>
      </c>
    </row>
    <row r="37" s="1" customFormat="1" ht="50.1" customHeight="1" spans="1:6">
      <c r="A37" s="12" t="s">
        <v>1607</v>
      </c>
      <c r="B37" s="12" t="s">
        <v>1608</v>
      </c>
      <c r="C37" s="12" t="s">
        <v>1670</v>
      </c>
      <c r="D37" s="11">
        <v>967</v>
      </c>
      <c r="E37" s="13" t="s">
        <v>1671</v>
      </c>
      <c r="F37" s="2"/>
    </row>
    <row r="38" s="1" customFormat="1" ht="50.1" customHeight="1" spans="1:5">
      <c r="A38" s="12" t="s">
        <v>1601</v>
      </c>
      <c r="B38" s="12" t="s">
        <v>1602</v>
      </c>
      <c r="C38" s="12" t="s">
        <v>1672</v>
      </c>
      <c r="D38" s="11">
        <v>928</v>
      </c>
      <c r="E38" s="13" t="s">
        <v>1673</v>
      </c>
    </row>
    <row r="39" s="1" customFormat="1" ht="64.5" customHeight="1" spans="1:5">
      <c r="A39" s="12" t="s">
        <v>1590</v>
      </c>
      <c r="B39" s="12" t="s">
        <v>1674</v>
      </c>
      <c r="C39" s="12" t="s">
        <v>1675</v>
      </c>
      <c r="D39" s="11">
        <v>909</v>
      </c>
      <c r="E39" s="13" t="s">
        <v>1676</v>
      </c>
    </row>
    <row r="40" ht="50.1" customHeight="1" spans="1:5">
      <c r="A40" s="14" t="s">
        <v>1638</v>
      </c>
      <c r="B40" s="14" t="s">
        <v>1639</v>
      </c>
      <c r="C40" s="14" t="s">
        <v>1677</v>
      </c>
      <c r="D40" s="15">
        <v>850</v>
      </c>
      <c r="E40" s="16" t="s">
        <v>1678</v>
      </c>
    </row>
    <row r="41" s="1" customFormat="1" ht="50.1" customHeight="1" spans="1:5">
      <c r="A41" s="12" t="s">
        <v>1628</v>
      </c>
      <c r="B41" s="12" t="s">
        <v>1679</v>
      </c>
      <c r="C41" s="12" t="s">
        <v>1680</v>
      </c>
      <c r="D41" s="11">
        <v>800</v>
      </c>
      <c r="E41" s="13" t="s">
        <v>1681</v>
      </c>
    </row>
    <row r="42" ht="50.1" customHeight="1" spans="1:5">
      <c r="A42" s="14" t="s">
        <v>1594</v>
      </c>
      <c r="B42" s="14" t="s">
        <v>1595</v>
      </c>
      <c r="C42" s="14" t="s">
        <v>1682</v>
      </c>
      <c r="D42" s="15">
        <v>789</v>
      </c>
      <c r="E42" s="16" t="s">
        <v>1683</v>
      </c>
    </row>
    <row r="43" ht="42" customHeight="1" spans="1:5">
      <c r="A43" s="14" t="s">
        <v>1634</v>
      </c>
      <c r="B43" s="14" t="s">
        <v>1635</v>
      </c>
      <c r="C43" s="14" t="s">
        <v>1684</v>
      </c>
      <c r="D43" s="15">
        <v>767</v>
      </c>
      <c r="E43" s="16" t="s">
        <v>1685</v>
      </c>
    </row>
    <row r="44" ht="56.25" customHeight="1" spans="1:5">
      <c r="A44" s="14" t="s">
        <v>1686</v>
      </c>
      <c r="B44" s="14" t="s">
        <v>1687</v>
      </c>
      <c r="C44" s="14" t="s">
        <v>1688</v>
      </c>
      <c r="D44" s="15">
        <v>756</v>
      </c>
      <c r="E44" s="16" t="s">
        <v>1689</v>
      </c>
    </row>
    <row r="45" s="1" customFormat="1" ht="50.1" customHeight="1" spans="1:5">
      <c r="A45" s="12" t="s">
        <v>1628</v>
      </c>
      <c r="B45" s="12" t="s">
        <v>1679</v>
      </c>
      <c r="C45" s="12" t="s">
        <v>1690</v>
      </c>
      <c r="D45" s="11">
        <v>667</v>
      </c>
      <c r="E45" s="13" t="s">
        <v>1691</v>
      </c>
    </row>
    <row r="46" s="1" customFormat="1" ht="50.1" customHeight="1" spans="1:5">
      <c r="A46" s="12" t="s">
        <v>1628</v>
      </c>
      <c r="B46" s="12" t="s">
        <v>1679</v>
      </c>
      <c r="C46" s="12" t="s">
        <v>1692</v>
      </c>
      <c r="D46" s="11">
        <v>500</v>
      </c>
      <c r="E46" s="13" t="s">
        <v>1693</v>
      </c>
    </row>
    <row r="47" ht="50.1" customHeight="1" spans="1:5">
      <c r="A47" s="14" t="s">
        <v>1607</v>
      </c>
      <c r="B47" s="14" t="s">
        <v>1625</v>
      </c>
      <c r="C47" s="14" t="s">
        <v>1694</v>
      </c>
      <c r="D47" s="15">
        <v>450</v>
      </c>
      <c r="E47" s="16" t="s">
        <v>1695</v>
      </c>
    </row>
    <row r="48" ht="50.1" customHeight="1" spans="1:5">
      <c r="A48" s="14" t="s">
        <v>1628</v>
      </c>
      <c r="B48" s="14" t="s">
        <v>1679</v>
      </c>
      <c r="C48" s="14" t="s">
        <v>1696</v>
      </c>
      <c r="D48" s="15">
        <v>400</v>
      </c>
      <c r="E48" s="16" t="s">
        <v>1697</v>
      </c>
    </row>
    <row r="49" ht="50.1" customHeight="1" spans="1:5">
      <c r="A49" s="14" t="s">
        <v>1628</v>
      </c>
      <c r="B49" s="14" t="s">
        <v>1679</v>
      </c>
      <c r="C49" s="14" t="s">
        <v>1698</v>
      </c>
      <c r="D49" s="15">
        <v>396</v>
      </c>
      <c r="E49" s="16" t="s">
        <v>1699</v>
      </c>
    </row>
    <row r="50" s="1" customFormat="1" ht="50.1" customHeight="1" spans="1:5">
      <c r="A50" s="12" t="s">
        <v>1628</v>
      </c>
      <c r="B50" s="12" t="s">
        <v>1679</v>
      </c>
      <c r="C50" s="12" t="s">
        <v>1700</v>
      </c>
      <c r="D50" s="11">
        <v>346</v>
      </c>
      <c r="E50" s="13" t="s">
        <v>1701</v>
      </c>
    </row>
    <row r="51" ht="55.5" customHeight="1" spans="1:5">
      <c r="A51" s="14" t="s">
        <v>1628</v>
      </c>
      <c r="B51" s="14" t="s">
        <v>1679</v>
      </c>
      <c r="C51" s="14" t="s">
        <v>1702</v>
      </c>
      <c r="D51" s="15">
        <v>150</v>
      </c>
      <c r="E51" s="16" t="s">
        <v>1703</v>
      </c>
    </row>
  </sheetData>
  <mergeCells count="1">
    <mergeCell ref="A2:E2"/>
  </mergeCells>
  <printOptions horizontalCentered="1"/>
  <pageMargins left="0.31496062992126" right="0.31496062992126" top="0.551181102362205" bottom="0.551181102362205" header="0.31496062992126" footer="0.31496062992126"/>
  <pageSetup paperSize="9" firstPageNumber="86" orientation="landscape" useFirstPageNumber="1"/>
  <headerFooter>
    <oddFooter>&amp;C&amp;10&amp;P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FF00"/>
  </sheetPr>
  <dimension ref="A1:J40"/>
  <sheetViews>
    <sheetView showZeros="0" workbookViewId="0">
      <pane xSplit="1" ySplit="6" topLeftCell="B7" activePane="bottomRight" state="frozen"/>
      <selection/>
      <selection pane="topRight"/>
      <selection pane="bottomLeft"/>
      <selection pane="bottomRight" activeCell="F12" sqref="F12"/>
    </sheetView>
  </sheetViews>
  <sheetFormatPr defaultColWidth="9" defaultRowHeight="21.95" customHeight="1"/>
  <cols>
    <col min="1" max="1" width="27.125" style="442" customWidth="1"/>
    <col min="2" max="5" width="9.875" style="442" customWidth="1"/>
    <col min="6" max="6" width="25.25" style="442" customWidth="1"/>
    <col min="7" max="7" width="9" style="442" customWidth="1"/>
    <col min="8" max="8" width="9.5" style="442" customWidth="1"/>
    <col min="9" max="10" width="9.875" style="442" customWidth="1"/>
    <col min="11" max="241" width="9" style="442"/>
    <col min="242" max="242" width="4.875" style="442" customWidth="1"/>
    <col min="243" max="243" width="30.625" style="442" customWidth="1"/>
    <col min="244" max="244" width="17" style="442" customWidth="1"/>
    <col min="245" max="245" width="13.5" style="442" customWidth="1"/>
    <col min="246" max="246" width="32.125" style="442" customWidth="1"/>
    <col min="247" max="247" width="15.5" style="442" customWidth="1"/>
    <col min="248" max="248" width="12.25" style="442" customWidth="1"/>
    <col min="249" max="497" width="9" style="442"/>
    <col min="498" max="498" width="4.875" style="442" customWidth="1"/>
    <col min="499" max="499" width="30.625" style="442" customWidth="1"/>
    <col min="500" max="500" width="17" style="442" customWidth="1"/>
    <col min="501" max="501" width="13.5" style="442" customWidth="1"/>
    <col min="502" max="502" width="32.125" style="442" customWidth="1"/>
    <col min="503" max="503" width="15.5" style="442" customWidth="1"/>
    <col min="504" max="504" width="12.25" style="442" customWidth="1"/>
    <col min="505" max="753" width="9" style="442"/>
    <col min="754" max="754" width="4.875" style="442" customWidth="1"/>
    <col min="755" max="755" width="30.625" style="442" customWidth="1"/>
    <col min="756" max="756" width="17" style="442" customWidth="1"/>
    <col min="757" max="757" width="13.5" style="442" customWidth="1"/>
    <col min="758" max="758" width="32.125" style="442" customWidth="1"/>
    <col min="759" max="759" width="15.5" style="442" customWidth="1"/>
    <col min="760" max="760" width="12.25" style="442" customWidth="1"/>
    <col min="761" max="1009" width="9" style="442"/>
    <col min="1010" max="1010" width="4.875" style="442" customWidth="1"/>
    <col min="1011" max="1011" width="30.625" style="442" customWidth="1"/>
    <col min="1012" max="1012" width="17" style="442" customWidth="1"/>
    <col min="1013" max="1013" width="13.5" style="442" customWidth="1"/>
    <col min="1014" max="1014" width="32.125" style="442" customWidth="1"/>
    <col min="1015" max="1015" width="15.5" style="442" customWidth="1"/>
    <col min="1016" max="1016" width="12.25" style="442" customWidth="1"/>
    <col min="1017" max="1265" width="9" style="442"/>
    <col min="1266" max="1266" width="4.875" style="442" customWidth="1"/>
    <col min="1267" max="1267" width="30.625" style="442" customWidth="1"/>
    <col min="1268" max="1268" width="17" style="442" customWidth="1"/>
    <col min="1269" max="1269" width="13.5" style="442" customWidth="1"/>
    <col min="1270" max="1270" width="32.125" style="442" customWidth="1"/>
    <col min="1271" max="1271" width="15.5" style="442" customWidth="1"/>
    <col min="1272" max="1272" width="12.25" style="442" customWidth="1"/>
    <col min="1273" max="1521" width="9" style="442"/>
    <col min="1522" max="1522" width="4.875" style="442" customWidth="1"/>
    <col min="1523" max="1523" width="30.625" style="442" customWidth="1"/>
    <col min="1524" max="1524" width="17" style="442" customWidth="1"/>
    <col min="1525" max="1525" width="13.5" style="442" customWidth="1"/>
    <col min="1526" max="1526" width="32.125" style="442" customWidth="1"/>
    <col min="1527" max="1527" width="15.5" style="442" customWidth="1"/>
    <col min="1528" max="1528" width="12.25" style="442" customWidth="1"/>
    <col min="1529" max="1777" width="9" style="442"/>
    <col min="1778" max="1778" width="4.875" style="442" customWidth="1"/>
    <col min="1779" max="1779" width="30.625" style="442" customWidth="1"/>
    <col min="1780" max="1780" width="17" style="442" customWidth="1"/>
    <col min="1781" max="1781" width="13.5" style="442" customWidth="1"/>
    <col min="1782" max="1782" width="32.125" style="442" customWidth="1"/>
    <col min="1783" max="1783" width="15.5" style="442" customWidth="1"/>
    <col min="1784" max="1784" width="12.25" style="442" customWidth="1"/>
    <col min="1785" max="2033" width="9" style="442"/>
    <col min="2034" max="2034" width="4.875" style="442" customWidth="1"/>
    <col min="2035" max="2035" width="30.625" style="442" customWidth="1"/>
    <col min="2036" max="2036" width="17" style="442" customWidth="1"/>
    <col min="2037" max="2037" width="13.5" style="442" customWidth="1"/>
    <col min="2038" max="2038" width="32.125" style="442" customWidth="1"/>
    <col min="2039" max="2039" width="15.5" style="442" customWidth="1"/>
    <col min="2040" max="2040" width="12.25" style="442" customWidth="1"/>
    <col min="2041" max="2289" width="9" style="442"/>
    <col min="2290" max="2290" width="4.875" style="442" customWidth="1"/>
    <col min="2291" max="2291" width="30.625" style="442" customWidth="1"/>
    <col min="2292" max="2292" width="17" style="442" customWidth="1"/>
    <col min="2293" max="2293" width="13.5" style="442" customWidth="1"/>
    <col min="2294" max="2294" width="32.125" style="442" customWidth="1"/>
    <col min="2295" max="2295" width="15.5" style="442" customWidth="1"/>
    <col min="2296" max="2296" width="12.25" style="442" customWidth="1"/>
    <col min="2297" max="2545" width="9" style="442"/>
    <col min="2546" max="2546" width="4.875" style="442" customWidth="1"/>
    <col min="2547" max="2547" width="30.625" style="442" customWidth="1"/>
    <col min="2548" max="2548" width="17" style="442" customWidth="1"/>
    <col min="2549" max="2549" width="13.5" style="442" customWidth="1"/>
    <col min="2550" max="2550" width="32.125" style="442" customWidth="1"/>
    <col min="2551" max="2551" width="15.5" style="442" customWidth="1"/>
    <col min="2552" max="2552" width="12.25" style="442" customWidth="1"/>
    <col min="2553" max="2801" width="9" style="442"/>
    <col min="2802" max="2802" width="4.875" style="442" customWidth="1"/>
    <col min="2803" max="2803" width="30.625" style="442" customWidth="1"/>
    <col min="2804" max="2804" width="17" style="442" customWidth="1"/>
    <col min="2805" max="2805" width="13.5" style="442" customWidth="1"/>
    <col min="2806" max="2806" width="32.125" style="442" customWidth="1"/>
    <col min="2807" max="2807" width="15.5" style="442" customWidth="1"/>
    <col min="2808" max="2808" width="12.25" style="442" customWidth="1"/>
    <col min="2809" max="3057" width="9" style="442"/>
    <col min="3058" max="3058" width="4.875" style="442" customWidth="1"/>
    <col min="3059" max="3059" width="30.625" style="442" customWidth="1"/>
    <col min="3060" max="3060" width="17" style="442" customWidth="1"/>
    <col min="3061" max="3061" width="13.5" style="442" customWidth="1"/>
    <col min="3062" max="3062" width="32.125" style="442" customWidth="1"/>
    <col min="3063" max="3063" width="15.5" style="442" customWidth="1"/>
    <col min="3064" max="3064" width="12.25" style="442" customWidth="1"/>
    <col min="3065" max="3313" width="9" style="442"/>
    <col min="3314" max="3314" width="4.875" style="442" customWidth="1"/>
    <col min="3315" max="3315" width="30.625" style="442" customWidth="1"/>
    <col min="3316" max="3316" width="17" style="442" customWidth="1"/>
    <col min="3317" max="3317" width="13.5" style="442" customWidth="1"/>
    <col min="3318" max="3318" width="32.125" style="442" customWidth="1"/>
    <col min="3319" max="3319" width="15.5" style="442" customWidth="1"/>
    <col min="3320" max="3320" width="12.25" style="442" customWidth="1"/>
    <col min="3321" max="3569" width="9" style="442"/>
    <col min="3570" max="3570" width="4.875" style="442" customWidth="1"/>
    <col min="3571" max="3571" width="30.625" style="442" customWidth="1"/>
    <col min="3572" max="3572" width="17" style="442" customWidth="1"/>
    <col min="3573" max="3573" width="13.5" style="442" customWidth="1"/>
    <col min="3574" max="3574" width="32.125" style="442" customWidth="1"/>
    <col min="3575" max="3575" width="15.5" style="442" customWidth="1"/>
    <col min="3576" max="3576" width="12.25" style="442" customWidth="1"/>
    <col min="3577" max="3825" width="9" style="442"/>
    <col min="3826" max="3826" width="4.875" style="442" customWidth="1"/>
    <col min="3827" max="3827" width="30.625" style="442" customWidth="1"/>
    <col min="3828" max="3828" width="17" style="442" customWidth="1"/>
    <col min="3829" max="3829" width="13.5" style="442" customWidth="1"/>
    <col min="3830" max="3830" width="32.125" style="442" customWidth="1"/>
    <col min="3831" max="3831" width="15.5" style="442" customWidth="1"/>
    <col min="3832" max="3832" width="12.25" style="442" customWidth="1"/>
    <col min="3833" max="4081" width="9" style="442"/>
    <col min="4082" max="4082" width="4.875" style="442" customWidth="1"/>
    <col min="4083" max="4083" width="30.625" style="442" customWidth="1"/>
    <col min="4084" max="4084" width="17" style="442" customWidth="1"/>
    <col min="4085" max="4085" width="13.5" style="442" customWidth="1"/>
    <col min="4086" max="4086" width="32.125" style="442" customWidth="1"/>
    <col min="4087" max="4087" width="15.5" style="442" customWidth="1"/>
    <col min="4088" max="4088" width="12.25" style="442" customWidth="1"/>
    <col min="4089" max="4337" width="9" style="442"/>
    <col min="4338" max="4338" width="4.875" style="442" customWidth="1"/>
    <col min="4339" max="4339" width="30.625" style="442" customWidth="1"/>
    <col min="4340" max="4340" width="17" style="442" customWidth="1"/>
    <col min="4341" max="4341" width="13.5" style="442" customWidth="1"/>
    <col min="4342" max="4342" width="32.125" style="442" customWidth="1"/>
    <col min="4343" max="4343" width="15.5" style="442" customWidth="1"/>
    <col min="4344" max="4344" width="12.25" style="442" customWidth="1"/>
    <col min="4345" max="4593" width="9" style="442"/>
    <col min="4594" max="4594" width="4.875" style="442" customWidth="1"/>
    <col min="4595" max="4595" width="30.625" style="442" customWidth="1"/>
    <col min="4596" max="4596" width="17" style="442" customWidth="1"/>
    <col min="4597" max="4597" width="13.5" style="442" customWidth="1"/>
    <col min="4598" max="4598" width="32.125" style="442" customWidth="1"/>
    <col min="4599" max="4599" width="15.5" style="442" customWidth="1"/>
    <col min="4600" max="4600" width="12.25" style="442" customWidth="1"/>
    <col min="4601" max="4849" width="9" style="442"/>
    <col min="4850" max="4850" width="4.875" style="442" customWidth="1"/>
    <col min="4851" max="4851" width="30.625" style="442" customWidth="1"/>
    <col min="4852" max="4852" width="17" style="442" customWidth="1"/>
    <col min="4853" max="4853" width="13.5" style="442" customWidth="1"/>
    <col min="4854" max="4854" width="32.125" style="442" customWidth="1"/>
    <col min="4855" max="4855" width="15.5" style="442" customWidth="1"/>
    <col min="4856" max="4856" width="12.25" style="442" customWidth="1"/>
    <col min="4857" max="5105" width="9" style="442"/>
    <col min="5106" max="5106" width="4.875" style="442" customWidth="1"/>
    <col min="5107" max="5107" width="30.625" style="442" customWidth="1"/>
    <col min="5108" max="5108" width="17" style="442" customWidth="1"/>
    <col min="5109" max="5109" width="13.5" style="442" customWidth="1"/>
    <col min="5110" max="5110" width="32.125" style="442" customWidth="1"/>
    <col min="5111" max="5111" width="15.5" style="442" customWidth="1"/>
    <col min="5112" max="5112" width="12.25" style="442" customWidth="1"/>
    <col min="5113" max="5361" width="9" style="442"/>
    <col min="5362" max="5362" width="4.875" style="442" customWidth="1"/>
    <col min="5363" max="5363" width="30.625" style="442" customWidth="1"/>
    <col min="5364" max="5364" width="17" style="442" customWidth="1"/>
    <col min="5365" max="5365" width="13.5" style="442" customWidth="1"/>
    <col min="5366" max="5366" width="32.125" style="442" customWidth="1"/>
    <col min="5367" max="5367" width="15.5" style="442" customWidth="1"/>
    <col min="5368" max="5368" width="12.25" style="442" customWidth="1"/>
    <col min="5369" max="5617" width="9" style="442"/>
    <col min="5618" max="5618" width="4.875" style="442" customWidth="1"/>
    <col min="5619" max="5619" width="30.625" style="442" customWidth="1"/>
    <col min="5620" max="5620" width="17" style="442" customWidth="1"/>
    <col min="5621" max="5621" width="13.5" style="442" customWidth="1"/>
    <col min="5622" max="5622" width="32.125" style="442" customWidth="1"/>
    <col min="5623" max="5623" width="15.5" style="442" customWidth="1"/>
    <col min="5624" max="5624" width="12.25" style="442" customWidth="1"/>
    <col min="5625" max="5873" width="9" style="442"/>
    <col min="5874" max="5874" width="4.875" style="442" customWidth="1"/>
    <col min="5875" max="5875" width="30.625" style="442" customWidth="1"/>
    <col min="5876" max="5876" width="17" style="442" customWidth="1"/>
    <col min="5877" max="5877" width="13.5" style="442" customWidth="1"/>
    <col min="5878" max="5878" width="32.125" style="442" customWidth="1"/>
    <col min="5879" max="5879" width="15.5" style="442" customWidth="1"/>
    <col min="5880" max="5880" width="12.25" style="442" customWidth="1"/>
    <col min="5881" max="6129" width="9" style="442"/>
    <col min="6130" max="6130" width="4.875" style="442" customWidth="1"/>
    <col min="6131" max="6131" width="30.625" style="442" customWidth="1"/>
    <col min="6132" max="6132" width="17" style="442" customWidth="1"/>
    <col min="6133" max="6133" width="13.5" style="442" customWidth="1"/>
    <col min="6134" max="6134" width="32.125" style="442" customWidth="1"/>
    <col min="6135" max="6135" width="15.5" style="442" customWidth="1"/>
    <col min="6136" max="6136" width="12.25" style="442" customWidth="1"/>
    <col min="6137" max="6385" width="9" style="442"/>
    <col min="6386" max="6386" width="4.875" style="442" customWidth="1"/>
    <col min="6387" max="6387" width="30.625" style="442" customWidth="1"/>
    <col min="6388" max="6388" width="17" style="442" customWidth="1"/>
    <col min="6389" max="6389" width="13.5" style="442" customWidth="1"/>
    <col min="6390" max="6390" width="32.125" style="442" customWidth="1"/>
    <col min="6391" max="6391" width="15.5" style="442" customWidth="1"/>
    <col min="6392" max="6392" width="12.25" style="442" customWidth="1"/>
    <col min="6393" max="6641" width="9" style="442"/>
    <col min="6642" max="6642" width="4.875" style="442" customWidth="1"/>
    <col min="6643" max="6643" width="30.625" style="442" customWidth="1"/>
    <col min="6644" max="6644" width="17" style="442" customWidth="1"/>
    <col min="6645" max="6645" width="13.5" style="442" customWidth="1"/>
    <col min="6646" max="6646" width="32.125" style="442" customWidth="1"/>
    <col min="6647" max="6647" width="15.5" style="442" customWidth="1"/>
    <col min="6648" max="6648" width="12.25" style="442" customWidth="1"/>
    <col min="6649" max="6897" width="9" style="442"/>
    <col min="6898" max="6898" width="4.875" style="442" customWidth="1"/>
    <col min="6899" max="6899" width="30.625" style="442" customWidth="1"/>
    <col min="6900" max="6900" width="17" style="442" customWidth="1"/>
    <col min="6901" max="6901" width="13.5" style="442" customWidth="1"/>
    <col min="6902" max="6902" width="32.125" style="442" customWidth="1"/>
    <col min="6903" max="6903" width="15.5" style="442" customWidth="1"/>
    <col min="6904" max="6904" width="12.25" style="442" customWidth="1"/>
    <col min="6905" max="7153" width="9" style="442"/>
    <col min="7154" max="7154" width="4.875" style="442" customWidth="1"/>
    <col min="7155" max="7155" width="30.625" style="442" customWidth="1"/>
    <col min="7156" max="7156" width="17" style="442" customWidth="1"/>
    <col min="7157" max="7157" width="13.5" style="442" customWidth="1"/>
    <col min="7158" max="7158" width="32.125" style="442" customWidth="1"/>
    <col min="7159" max="7159" width="15.5" style="442" customWidth="1"/>
    <col min="7160" max="7160" width="12.25" style="442" customWidth="1"/>
    <col min="7161" max="7409" width="9" style="442"/>
    <col min="7410" max="7410" width="4.875" style="442" customWidth="1"/>
    <col min="7411" max="7411" width="30.625" style="442" customWidth="1"/>
    <col min="7412" max="7412" width="17" style="442" customWidth="1"/>
    <col min="7413" max="7413" width="13.5" style="442" customWidth="1"/>
    <col min="7414" max="7414" width="32.125" style="442" customWidth="1"/>
    <col min="7415" max="7415" width="15.5" style="442" customWidth="1"/>
    <col min="7416" max="7416" width="12.25" style="442" customWidth="1"/>
    <col min="7417" max="7665" width="9" style="442"/>
    <col min="7666" max="7666" width="4.875" style="442" customWidth="1"/>
    <col min="7667" max="7667" width="30.625" style="442" customWidth="1"/>
    <col min="7668" max="7668" width="17" style="442" customWidth="1"/>
    <col min="7669" max="7669" width="13.5" style="442" customWidth="1"/>
    <col min="7670" max="7670" width="32.125" style="442" customWidth="1"/>
    <col min="7671" max="7671" width="15.5" style="442" customWidth="1"/>
    <col min="7672" max="7672" width="12.25" style="442" customWidth="1"/>
    <col min="7673" max="7921" width="9" style="442"/>
    <col min="7922" max="7922" width="4.875" style="442" customWidth="1"/>
    <col min="7923" max="7923" width="30.625" style="442" customWidth="1"/>
    <col min="7924" max="7924" width="17" style="442" customWidth="1"/>
    <col min="7925" max="7925" width="13.5" style="442" customWidth="1"/>
    <col min="7926" max="7926" width="32.125" style="442" customWidth="1"/>
    <col min="7927" max="7927" width="15.5" style="442" customWidth="1"/>
    <col min="7928" max="7928" width="12.25" style="442" customWidth="1"/>
    <col min="7929" max="8177" width="9" style="442"/>
    <col min="8178" max="8178" width="4.875" style="442" customWidth="1"/>
    <col min="8179" max="8179" width="30.625" style="442" customWidth="1"/>
    <col min="8180" max="8180" width="17" style="442" customWidth="1"/>
    <col min="8181" max="8181" width="13.5" style="442" customWidth="1"/>
    <col min="8182" max="8182" width="32.125" style="442" customWidth="1"/>
    <col min="8183" max="8183" width="15.5" style="442" customWidth="1"/>
    <col min="8184" max="8184" width="12.25" style="442" customWidth="1"/>
    <col min="8185" max="8433" width="9" style="442"/>
    <col min="8434" max="8434" width="4.875" style="442" customWidth="1"/>
    <col min="8435" max="8435" width="30.625" style="442" customWidth="1"/>
    <col min="8436" max="8436" width="17" style="442" customWidth="1"/>
    <col min="8437" max="8437" width="13.5" style="442" customWidth="1"/>
    <col min="8438" max="8438" width="32.125" style="442" customWidth="1"/>
    <col min="8439" max="8439" width="15.5" style="442" customWidth="1"/>
    <col min="8440" max="8440" width="12.25" style="442" customWidth="1"/>
    <col min="8441" max="8689" width="9" style="442"/>
    <col min="8690" max="8690" width="4.875" style="442" customWidth="1"/>
    <col min="8691" max="8691" width="30.625" style="442" customWidth="1"/>
    <col min="8692" max="8692" width="17" style="442" customWidth="1"/>
    <col min="8693" max="8693" width="13.5" style="442" customWidth="1"/>
    <col min="8694" max="8694" width="32.125" style="442" customWidth="1"/>
    <col min="8695" max="8695" width="15.5" style="442" customWidth="1"/>
    <col min="8696" max="8696" width="12.25" style="442" customWidth="1"/>
    <col min="8697" max="8945" width="9" style="442"/>
    <col min="8946" max="8946" width="4.875" style="442" customWidth="1"/>
    <col min="8947" max="8947" width="30.625" style="442" customWidth="1"/>
    <col min="8948" max="8948" width="17" style="442" customWidth="1"/>
    <col min="8949" max="8949" width="13.5" style="442" customWidth="1"/>
    <col min="8950" max="8950" width="32.125" style="442" customWidth="1"/>
    <col min="8951" max="8951" width="15.5" style="442" customWidth="1"/>
    <col min="8952" max="8952" width="12.25" style="442" customWidth="1"/>
    <col min="8953" max="9201" width="9" style="442"/>
    <col min="9202" max="9202" width="4.875" style="442" customWidth="1"/>
    <col min="9203" max="9203" width="30.625" style="442" customWidth="1"/>
    <col min="9204" max="9204" width="17" style="442" customWidth="1"/>
    <col min="9205" max="9205" width="13.5" style="442" customWidth="1"/>
    <col min="9206" max="9206" width="32.125" style="442" customWidth="1"/>
    <col min="9207" max="9207" width="15.5" style="442" customWidth="1"/>
    <col min="9208" max="9208" width="12.25" style="442" customWidth="1"/>
    <col min="9209" max="9457" width="9" style="442"/>
    <col min="9458" max="9458" width="4.875" style="442" customWidth="1"/>
    <col min="9459" max="9459" width="30.625" style="442" customWidth="1"/>
    <col min="9460" max="9460" width="17" style="442" customWidth="1"/>
    <col min="9461" max="9461" width="13.5" style="442" customWidth="1"/>
    <col min="9462" max="9462" width="32.125" style="442" customWidth="1"/>
    <col min="9463" max="9463" width="15.5" style="442" customWidth="1"/>
    <col min="9464" max="9464" width="12.25" style="442" customWidth="1"/>
    <col min="9465" max="9713" width="9" style="442"/>
    <col min="9714" max="9714" width="4.875" style="442" customWidth="1"/>
    <col min="9715" max="9715" width="30.625" style="442" customWidth="1"/>
    <col min="9716" max="9716" width="17" style="442" customWidth="1"/>
    <col min="9717" max="9717" width="13.5" style="442" customWidth="1"/>
    <col min="9718" max="9718" width="32.125" style="442" customWidth="1"/>
    <col min="9719" max="9719" width="15.5" style="442" customWidth="1"/>
    <col min="9720" max="9720" width="12.25" style="442" customWidth="1"/>
    <col min="9721" max="9969" width="9" style="442"/>
    <col min="9970" max="9970" width="4.875" style="442" customWidth="1"/>
    <col min="9971" max="9971" width="30.625" style="442" customWidth="1"/>
    <col min="9972" max="9972" width="17" style="442" customWidth="1"/>
    <col min="9973" max="9973" width="13.5" style="442" customWidth="1"/>
    <col min="9974" max="9974" width="32.125" style="442" customWidth="1"/>
    <col min="9975" max="9975" width="15.5" style="442" customWidth="1"/>
    <col min="9976" max="9976" width="12.25" style="442" customWidth="1"/>
    <col min="9977" max="10225" width="9" style="442"/>
    <col min="10226" max="10226" width="4.875" style="442" customWidth="1"/>
    <col min="10227" max="10227" width="30.625" style="442" customWidth="1"/>
    <col min="10228" max="10228" width="17" style="442" customWidth="1"/>
    <col min="10229" max="10229" width="13.5" style="442" customWidth="1"/>
    <col min="10230" max="10230" width="32.125" style="442" customWidth="1"/>
    <col min="10231" max="10231" width="15.5" style="442" customWidth="1"/>
    <col min="10232" max="10232" width="12.25" style="442" customWidth="1"/>
    <col min="10233" max="10481" width="9" style="442"/>
    <col min="10482" max="10482" width="4.875" style="442" customWidth="1"/>
    <col min="10483" max="10483" width="30.625" style="442" customWidth="1"/>
    <col min="10484" max="10484" width="17" style="442" customWidth="1"/>
    <col min="10485" max="10485" width="13.5" style="442" customWidth="1"/>
    <col min="10486" max="10486" width="32.125" style="442" customWidth="1"/>
    <col min="10487" max="10487" width="15.5" style="442" customWidth="1"/>
    <col min="10488" max="10488" width="12.25" style="442" customWidth="1"/>
    <col min="10489" max="10737" width="9" style="442"/>
    <col min="10738" max="10738" width="4.875" style="442" customWidth="1"/>
    <col min="10739" max="10739" width="30.625" style="442" customWidth="1"/>
    <col min="10740" max="10740" width="17" style="442" customWidth="1"/>
    <col min="10741" max="10741" width="13.5" style="442" customWidth="1"/>
    <col min="10742" max="10742" width="32.125" style="442" customWidth="1"/>
    <col min="10743" max="10743" width="15.5" style="442" customWidth="1"/>
    <col min="10744" max="10744" width="12.25" style="442" customWidth="1"/>
    <col min="10745" max="10993" width="9" style="442"/>
    <col min="10994" max="10994" width="4.875" style="442" customWidth="1"/>
    <col min="10995" max="10995" width="30.625" style="442" customWidth="1"/>
    <col min="10996" max="10996" width="17" style="442" customWidth="1"/>
    <col min="10997" max="10997" width="13.5" style="442" customWidth="1"/>
    <col min="10998" max="10998" width="32.125" style="442" customWidth="1"/>
    <col min="10999" max="10999" width="15.5" style="442" customWidth="1"/>
    <col min="11000" max="11000" width="12.25" style="442" customWidth="1"/>
    <col min="11001" max="11249" width="9" style="442"/>
    <col min="11250" max="11250" width="4.875" style="442" customWidth="1"/>
    <col min="11251" max="11251" width="30.625" style="442" customWidth="1"/>
    <col min="11252" max="11252" width="17" style="442" customWidth="1"/>
    <col min="11253" max="11253" width="13.5" style="442" customWidth="1"/>
    <col min="11254" max="11254" width="32.125" style="442" customWidth="1"/>
    <col min="11255" max="11255" width="15.5" style="442" customWidth="1"/>
    <col min="11256" max="11256" width="12.25" style="442" customWidth="1"/>
    <col min="11257" max="11505" width="9" style="442"/>
    <col min="11506" max="11506" width="4.875" style="442" customWidth="1"/>
    <col min="11507" max="11507" width="30.625" style="442" customWidth="1"/>
    <col min="11508" max="11508" width="17" style="442" customWidth="1"/>
    <col min="11509" max="11509" width="13.5" style="442" customWidth="1"/>
    <col min="11510" max="11510" width="32.125" style="442" customWidth="1"/>
    <col min="11511" max="11511" width="15.5" style="442" customWidth="1"/>
    <col min="11512" max="11512" width="12.25" style="442" customWidth="1"/>
    <col min="11513" max="11761" width="9" style="442"/>
    <col min="11762" max="11762" width="4.875" style="442" customWidth="1"/>
    <col min="11763" max="11763" width="30.625" style="442" customWidth="1"/>
    <col min="11764" max="11764" width="17" style="442" customWidth="1"/>
    <col min="11765" max="11765" width="13.5" style="442" customWidth="1"/>
    <col min="11766" max="11766" width="32.125" style="442" customWidth="1"/>
    <col min="11767" max="11767" width="15.5" style="442" customWidth="1"/>
    <col min="11768" max="11768" width="12.25" style="442" customWidth="1"/>
    <col min="11769" max="12017" width="9" style="442"/>
    <col min="12018" max="12018" width="4.875" style="442" customWidth="1"/>
    <col min="12019" max="12019" width="30.625" style="442" customWidth="1"/>
    <col min="12020" max="12020" width="17" style="442" customWidth="1"/>
    <col min="12021" max="12021" width="13.5" style="442" customWidth="1"/>
    <col min="12022" max="12022" width="32.125" style="442" customWidth="1"/>
    <col min="12023" max="12023" width="15.5" style="442" customWidth="1"/>
    <col min="12024" max="12024" width="12.25" style="442" customWidth="1"/>
    <col min="12025" max="12273" width="9" style="442"/>
    <col min="12274" max="12274" width="4.875" style="442" customWidth="1"/>
    <col min="12275" max="12275" width="30.625" style="442" customWidth="1"/>
    <col min="12276" max="12276" width="17" style="442" customWidth="1"/>
    <col min="12277" max="12277" width="13.5" style="442" customWidth="1"/>
    <col min="12278" max="12278" width="32.125" style="442" customWidth="1"/>
    <col min="12279" max="12279" width="15.5" style="442" customWidth="1"/>
    <col min="12280" max="12280" width="12.25" style="442" customWidth="1"/>
    <col min="12281" max="12529" width="9" style="442"/>
    <col min="12530" max="12530" width="4.875" style="442" customWidth="1"/>
    <col min="12531" max="12531" width="30.625" style="442" customWidth="1"/>
    <col min="12532" max="12532" width="17" style="442" customWidth="1"/>
    <col min="12533" max="12533" width="13.5" style="442" customWidth="1"/>
    <col min="12534" max="12534" width="32.125" style="442" customWidth="1"/>
    <col min="12535" max="12535" width="15.5" style="442" customWidth="1"/>
    <col min="12536" max="12536" width="12.25" style="442" customWidth="1"/>
    <col min="12537" max="12785" width="9" style="442"/>
    <col min="12786" max="12786" width="4.875" style="442" customWidth="1"/>
    <col min="12787" max="12787" width="30.625" style="442" customWidth="1"/>
    <col min="12788" max="12788" width="17" style="442" customWidth="1"/>
    <col min="12789" max="12789" width="13.5" style="442" customWidth="1"/>
    <col min="12790" max="12790" width="32.125" style="442" customWidth="1"/>
    <col min="12791" max="12791" width="15.5" style="442" customWidth="1"/>
    <col min="12792" max="12792" width="12.25" style="442" customWidth="1"/>
    <col min="12793" max="13041" width="9" style="442"/>
    <col min="13042" max="13042" width="4.875" style="442" customWidth="1"/>
    <col min="13043" max="13043" width="30.625" style="442" customWidth="1"/>
    <col min="13044" max="13044" width="17" style="442" customWidth="1"/>
    <col min="13045" max="13045" width="13.5" style="442" customWidth="1"/>
    <col min="13046" max="13046" width="32.125" style="442" customWidth="1"/>
    <col min="13047" max="13047" width="15.5" style="442" customWidth="1"/>
    <col min="13048" max="13048" width="12.25" style="442" customWidth="1"/>
    <col min="13049" max="13297" width="9" style="442"/>
    <col min="13298" max="13298" width="4.875" style="442" customWidth="1"/>
    <col min="13299" max="13299" width="30.625" style="442" customWidth="1"/>
    <col min="13300" max="13300" width="17" style="442" customWidth="1"/>
    <col min="13301" max="13301" width="13.5" style="442" customWidth="1"/>
    <col min="13302" max="13302" width="32.125" style="442" customWidth="1"/>
    <col min="13303" max="13303" width="15.5" style="442" customWidth="1"/>
    <col min="13304" max="13304" width="12.25" style="442" customWidth="1"/>
    <col min="13305" max="13553" width="9" style="442"/>
    <col min="13554" max="13554" width="4.875" style="442" customWidth="1"/>
    <col min="13555" max="13555" width="30.625" style="442" customWidth="1"/>
    <col min="13556" max="13556" width="17" style="442" customWidth="1"/>
    <col min="13557" max="13557" width="13.5" style="442" customWidth="1"/>
    <col min="13558" max="13558" width="32.125" style="442" customWidth="1"/>
    <col min="13559" max="13559" width="15.5" style="442" customWidth="1"/>
    <col min="13560" max="13560" width="12.25" style="442" customWidth="1"/>
    <col min="13561" max="13809" width="9" style="442"/>
    <col min="13810" max="13810" width="4.875" style="442" customWidth="1"/>
    <col min="13811" max="13811" width="30.625" style="442" customWidth="1"/>
    <col min="13812" max="13812" width="17" style="442" customWidth="1"/>
    <col min="13813" max="13813" width="13.5" style="442" customWidth="1"/>
    <col min="13814" max="13814" width="32.125" style="442" customWidth="1"/>
    <col min="13815" max="13815" width="15.5" style="442" customWidth="1"/>
    <col min="13816" max="13816" width="12.25" style="442" customWidth="1"/>
    <col min="13817" max="14065" width="9" style="442"/>
    <col min="14066" max="14066" width="4.875" style="442" customWidth="1"/>
    <col min="14067" max="14067" width="30.625" style="442" customWidth="1"/>
    <col min="14068" max="14068" width="17" style="442" customWidth="1"/>
    <col min="14069" max="14069" width="13.5" style="442" customWidth="1"/>
    <col min="14070" max="14070" width="32.125" style="442" customWidth="1"/>
    <col min="14071" max="14071" width="15.5" style="442" customWidth="1"/>
    <col min="14072" max="14072" width="12.25" style="442" customWidth="1"/>
    <col min="14073" max="14321" width="9" style="442"/>
    <col min="14322" max="14322" width="4.875" style="442" customWidth="1"/>
    <col min="14323" max="14323" width="30.625" style="442" customWidth="1"/>
    <col min="14324" max="14324" width="17" style="442" customWidth="1"/>
    <col min="14325" max="14325" width="13.5" style="442" customWidth="1"/>
    <col min="14326" max="14326" width="32.125" style="442" customWidth="1"/>
    <col min="14327" max="14327" width="15.5" style="442" customWidth="1"/>
    <col min="14328" max="14328" width="12.25" style="442" customWidth="1"/>
    <col min="14329" max="14577" width="9" style="442"/>
    <col min="14578" max="14578" width="4.875" style="442" customWidth="1"/>
    <col min="14579" max="14579" width="30.625" style="442" customWidth="1"/>
    <col min="14580" max="14580" width="17" style="442" customWidth="1"/>
    <col min="14581" max="14581" width="13.5" style="442" customWidth="1"/>
    <col min="14582" max="14582" width="32.125" style="442" customWidth="1"/>
    <col min="14583" max="14583" width="15.5" style="442" customWidth="1"/>
    <col min="14584" max="14584" width="12.25" style="442" customWidth="1"/>
    <col min="14585" max="14833" width="9" style="442"/>
    <col min="14834" max="14834" width="4.875" style="442" customWidth="1"/>
    <col min="14835" max="14835" width="30.625" style="442" customWidth="1"/>
    <col min="14836" max="14836" width="17" style="442" customWidth="1"/>
    <col min="14837" max="14837" width="13.5" style="442" customWidth="1"/>
    <col min="14838" max="14838" width="32.125" style="442" customWidth="1"/>
    <col min="14839" max="14839" width="15.5" style="442" customWidth="1"/>
    <col min="14840" max="14840" width="12.25" style="442" customWidth="1"/>
    <col min="14841" max="15089" width="9" style="442"/>
    <col min="15090" max="15090" width="4.875" style="442" customWidth="1"/>
    <col min="15091" max="15091" width="30.625" style="442" customWidth="1"/>
    <col min="15092" max="15092" width="17" style="442" customWidth="1"/>
    <col min="15093" max="15093" width="13.5" style="442" customWidth="1"/>
    <col min="15094" max="15094" width="32.125" style="442" customWidth="1"/>
    <col min="15095" max="15095" width="15.5" style="442" customWidth="1"/>
    <col min="15096" max="15096" width="12.25" style="442" customWidth="1"/>
    <col min="15097" max="15345" width="9" style="442"/>
    <col min="15346" max="15346" width="4.875" style="442" customWidth="1"/>
    <col min="15347" max="15347" width="30.625" style="442" customWidth="1"/>
    <col min="15348" max="15348" width="17" style="442" customWidth="1"/>
    <col min="15349" max="15349" width="13.5" style="442" customWidth="1"/>
    <col min="15350" max="15350" width="32.125" style="442" customWidth="1"/>
    <col min="15351" max="15351" width="15.5" style="442" customWidth="1"/>
    <col min="15352" max="15352" width="12.25" style="442" customWidth="1"/>
    <col min="15353" max="15601" width="9" style="442"/>
    <col min="15602" max="15602" width="4.875" style="442" customWidth="1"/>
    <col min="15603" max="15603" width="30.625" style="442" customWidth="1"/>
    <col min="15604" max="15604" width="17" style="442" customWidth="1"/>
    <col min="15605" max="15605" width="13.5" style="442" customWidth="1"/>
    <col min="15606" max="15606" width="32.125" style="442" customWidth="1"/>
    <col min="15607" max="15607" width="15.5" style="442" customWidth="1"/>
    <col min="15608" max="15608" width="12.25" style="442" customWidth="1"/>
    <col min="15609" max="15857" width="9" style="442"/>
    <col min="15858" max="15858" width="4.875" style="442" customWidth="1"/>
    <col min="15859" max="15859" width="30.625" style="442" customWidth="1"/>
    <col min="15860" max="15860" width="17" style="442" customWidth="1"/>
    <col min="15861" max="15861" width="13.5" style="442" customWidth="1"/>
    <col min="15862" max="15862" width="32.125" style="442" customWidth="1"/>
    <col min="15863" max="15863" width="15.5" style="442" customWidth="1"/>
    <col min="15864" max="15864" width="12.25" style="442" customWidth="1"/>
    <col min="15865" max="16113" width="9" style="442"/>
    <col min="16114" max="16114" width="4.875" style="442" customWidth="1"/>
    <col min="16115" max="16115" width="30.625" style="442" customWidth="1"/>
    <col min="16116" max="16116" width="17" style="442" customWidth="1"/>
    <col min="16117" max="16117" width="13.5" style="442" customWidth="1"/>
    <col min="16118" max="16118" width="32.125" style="442" customWidth="1"/>
    <col min="16119" max="16119" width="15.5" style="442" customWidth="1"/>
    <col min="16120" max="16120" width="12.25" style="442" customWidth="1"/>
    <col min="16121" max="16384" width="9" style="442"/>
  </cols>
  <sheetData>
    <row r="1" ht="21" customHeight="1" spans="1:10">
      <c r="A1" s="106" t="s">
        <v>120</v>
      </c>
      <c r="B1" s="106"/>
      <c r="C1" s="106"/>
      <c r="D1" s="106"/>
      <c r="E1" s="106"/>
      <c r="F1" s="106"/>
      <c r="G1" s="106"/>
      <c r="H1" s="106"/>
      <c r="I1" s="106"/>
      <c r="J1" s="106"/>
    </row>
    <row r="2" ht="21" customHeight="1" spans="1:10">
      <c r="A2" s="635" t="s">
        <v>121</v>
      </c>
      <c r="B2" s="635"/>
      <c r="C2" s="635"/>
      <c r="D2" s="635"/>
      <c r="E2" s="635"/>
      <c r="F2" s="635"/>
      <c r="G2" s="635"/>
      <c r="H2" s="635"/>
      <c r="I2" s="635"/>
      <c r="J2" s="635"/>
    </row>
    <row r="3" ht="18" customHeight="1" spans="1:10">
      <c r="A3" s="636"/>
      <c r="B3" s="636"/>
      <c r="C3" s="636"/>
      <c r="D3" s="636"/>
      <c r="E3" s="636"/>
      <c r="F3" s="636"/>
      <c r="G3" s="636"/>
      <c r="H3" s="636"/>
      <c r="I3" s="636"/>
      <c r="J3" s="655" t="s">
        <v>48</v>
      </c>
    </row>
    <row r="4" ht="36" spans="1:10">
      <c r="A4" s="457" t="s">
        <v>49</v>
      </c>
      <c r="B4" s="458" t="s">
        <v>122</v>
      </c>
      <c r="C4" s="458" t="s">
        <v>123</v>
      </c>
      <c r="D4" s="458" t="s">
        <v>50</v>
      </c>
      <c r="E4" s="459" t="s">
        <v>124</v>
      </c>
      <c r="F4" s="460" t="s">
        <v>125</v>
      </c>
      <c r="G4" s="458" t="s">
        <v>122</v>
      </c>
      <c r="H4" s="458" t="s">
        <v>123</v>
      </c>
      <c r="I4" s="458" t="s">
        <v>50</v>
      </c>
      <c r="J4" s="481" t="s">
        <v>124</v>
      </c>
    </row>
    <row r="5" ht="15.75" customHeight="1" spans="1:10">
      <c r="A5" s="490" t="s">
        <v>126</v>
      </c>
      <c r="B5" s="637">
        <v>1538541</v>
      </c>
      <c r="C5" s="637">
        <v>1597773</v>
      </c>
      <c r="D5" s="637">
        <v>1629213</v>
      </c>
      <c r="E5" s="638">
        <v>2.53780941411929</v>
      </c>
      <c r="F5" s="639" t="s">
        <v>126</v>
      </c>
      <c r="G5" s="637">
        <v>1538541</v>
      </c>
      <c r="H5" s="637">
        <v>1597773</v>
      </c>
      <c r="I5" s="637">
        <v>1629213</v>
      </c>
      <c r="J5" s="657">
        <v>2.53200166144319</v>
      </c>
    </row>
    <row r="6" ht="15.75" customHeight="1" spans="1:10">
      <c r="A6" s="640" t="s">
        <v>127</v>
      </c>
      <c r="B6" s="637">
        <v>775510</v>
      </c>
      <c r="C6" s="637">
        <v>581081</v>
      </c>
      <c r="D6" s="637">
        <v>589551</v>
      </c>
      <c r="E6" s="638">
        <v>-20.205215244561</v>
      </c>
      <c r="F6" s="641" t="s">
        <v>128</v>
      </c>
      <c r="G6" s="637">
        <v>1250503</v>
      </c>
      <c r="H6" s="637">
        <v>1294295</v>
      </c>
      <c r="I6" s="637">
        <v>1142435</v>
      </c>
      <c r="J6" s="657">
        <v>-1.9172091218322</v>
      </c>
    </row>
    <row r="7" ht="15.75" customHeight="1" spans="1:10">
      <c r="A7" s="560" t="s">
        <v>129</v>
      </c>
      <c r="B7" s="642">
        <v>714110</v>
      </c>
      <c r="C7" s="642">
        <v>455500</v>
      </c>
      <c r="D7" s="642">
        <v>467603</v>
      </c>
      <c r="E7" s="643">
        <v>-30.590982229268</v>
      </c>
      <c r="F7" s="644" t="s">
        <v>130</v>
      </c>
      <c r="G7" s="642">
        <v>99658</v>
      </c>
      <c r="H7" s="642">
        <v>100324</v>
      </c>
      <c r="I7" s="642">
        <v>88840</v>
      </c>
      <c r="J7" s="658">
        <v>-1.40282340406641</v>
      </c>
    </row>
    <row r="8" ht="15.75" customHeight="1" spans="1:10">
      <c r="A8" s="645" t="s">
        <v>55</v>
      </c>
      <c r="B8" s="642">
        <v>133440</v>
      </c>
      <c r="C8" s="661">
        <v>84713</v>
      </c>
      <c r="D8" s="561">
        <v>86283</v>
      </c>
      <c r="E8" s="643">
        <v>-34.0076636557627</v>
      </c>
      <c r="F8" s="646" t="s">
        <v>92</v>
      </c>
      <c r="G8" s="642">
        <v>1280</v>
      </c>
      <c r="H8" s="661">
        <v>2358</v>
      </c>
      <c r="I8" s="642">
        <v>1874</v>
      </c>
      <c r="J8" s="658">
        <v>-18.5571490656236</v>
      </c>
    </row>
    <row r="9" ht="15.75" customHeight="1" spans="1:10">
      <c r="A9" s="645" t="s">
        <v>56</v>
      </c>
      <c r="B9" s="642">
        <v>78210</v>
      </c>
      <c r="C9" s="661">
        <v>67821</v>
      </c>
      <c r="D9" s="561">
        <v>63235</v>
      </c>
      <c r="E9" s="643">
        <v>-14.30178348783</v>
      </c>
      <c r="F9" s="646" t="s">
        <v>93</v>
      </c>
      <c r="G9" s="642">
        <v>109822</v>
      </c>
      <c r="H9" s="661">
        <v>108673</v>
      </c>
      <c r="I9" s="642">
        <v>99918</v>
      </c>
      <c r="J9" s="658">
        <v>-2.52758294393663</v>
      </c>
    </row>
    <row r="10" ht="15.75" customHeight="1" spans="1:10">
      <c r="A10" s="645" t="s">
        <v>57</v>
      </c>
      <c r="B10" s="642">
        <v>28250</v>
      </c>
      <c r="C10" s="661">
        <v>26216</v>
      </c>
      <c r="D10" s="561">
        <v>26972</v>
      </c>
      <c r="E10" s="643">
        <v>-0.0555823174120873</v>
      </c>
      <c r="F10" s="646" t="s">
        <v>94</v>
      </c>
      <c r="G10" s="642">
        <v>265334</v>
      </c>
      <c r="H10" s="661">
        <v>292086</v>
      </c>
      <c r="I10" s="642">
        <v>276236</v>
      </c>
      <c r="J10" s="658">
        <v>8.28750073502029</v>
      </c>
    </row>
    <row r="11" ht="15.75" customHeight="1" spans="1:10">
      <c r="A11" s="645" t="s">
        <v>58</v>
      </c>
      <c r="B11" s="642">
        <v>500</v>
      </c>
      <c r="C11" s="661">
        <v>260</v>
      </c>
      <c r="D11" s="561">
        <v>245</v>
      </c>
      <c r="E11" s="643">
        <v>-53.9473684210526</v>
      </c>
      <c r="F11" s="646" t="s">
        <v>95</v>
      </c>
      <c r="G11" s="642">
        <v>15930</v>
      </c>
      <c r="H11" s="661">
        <v>21409</v>
      </c>
      <c r="I11" s="642">
        <v>28994</v>
      </c>
      <c r="J11" s="658">
        <v>0.408643856489818</v>
      </c>
    </row>
    <row r="12" ht="15.75" customHeight="1" spans="1:10">
      <c r="A12" s="645" t="s">
        <v>59</v>
      </c>
      <c r="B12" s="642">
        <v>26754</v>
      </c>
      <c r="C12" s="661">
        <v>20456</v>
      </c>
      <c r="D12" s="561">
        <v>21713</v>
      </c>
      <c r="E12" s="643">
        <v>-16.626348730945</v>
      </c>
      <c r="F12" s="646" t="s">
        <v>96</v>
      </c>
      <c r="G12" s="642">
        <v>18393</v>
      </c>
      <c r="H12" s="661">
        <v>17511</v>
      </c>
      <c r="I12" s="642">
        <v>15584</v>
      </c>
      <c r="J12" s="658">
        <v>-21.5386164535294</v>
      </c>
    </row>
    <row r="13" ht="15.75" customHeight="1" spans="1:10">
      <c r="A13" s="645" t="s">
        <v>60</v>
      </c>
      <c r="B13" s="642">
        <v>26336</v>
      </c>
      <c r="C13" s="661">
        <v>24744</v>
      </c>
      <c r="D13" s="561">
        <v>33370</v>
      </c>
      <c r="E13" s="643">
        <v>36.0985358293568</v>
      </c>
      <c r="F13" s="646" t="s">
        <v>97</v>
      </c>
      <c r="G13" s="642">
        <v>151830</v>
      </c>
      <c r="H13" s="661">
        <v>163094</v>
      </c>
      <c r="I13" s="642">
        <v>151397</v>
      </c>
      <c r="J13" s="658">
        <v>-15.1400161427739</v>
      </c>
    </row>
    <row r="14" ht="15.75" customHeight="1" spans="1:10">
      <c r="A14" s="645" t="s">
        <v>61</v>
      </c>
      <c r="B14" s="642">
        <v>27430</v>
      </c>
      <c r="C14" s="661">
        <v>28934</v>
      </c>
      <c r="D14" s="561">
        <v>30133</v>
      </c>
      <c r="E14" s="643">
        <v>21.1036090346435</v>
      </c>
      <c r="F14" s="646" t="s">
        <v>98</v>
      </c>
      <c r="G14" s="642">
        <v>89781</v>
      </c>
      <c r="H14" s="661">
        <v>135155</v>
      </c>
      <c r="I14" s="642">
        <v>143052</v>
      </c>
      <c r="J14" s="658">
        <v>42.2398106810114</v>
      </c>
    </row>
    <row r="15" ht="15.75" customHeight="1" spans="1:10">
      <c r="A15" s="647" t="s">
        <v>62</v>
      </c>
      <c r="B15" s="642">
        <v>56730</v>
      </c>
      <c r="C15" s="661">
        <v>34766</v>
      </c>
      <c r="D15" s="561">
        <v>45427</v>
      </c>
      <c r="E15" s="643">
        <v>8.82021799017846</v>
      </c>
      <c r="F15" s="646" t="s">
        <v>99</v>
      </c>
      <c r="G15" s="642">
        <v>24053</v>
      </c>
      <c r="H15" s="661">
        <v>23011</v>
      </c>
      <c r="I15" s="642">
        <v>34223</v>
      </c>
      <c r="J15" s="658">
        <v>1.095947063689</v>
      </c>
    </row>
    <row r="16" ht="15.75" customHeight="1" spans="1:10">
      <c r="A16" s="645" t="s">
        <v>63</v>
      </c>
      <c r="B16" s="642">
        <v>85000</v>
      </c>
      <c r="C16" s="661">
        <v>81554</v>
      </c>
      <c r="D16" s="561">
        <v>74660</v>
      </c>
      <c r="E16" s="643">
        <v>3.48029771722408</v>
      </c>
      <c r="F16" s="646" t="s">
        <v>100</v>
      </c>
      <c r="G16" s="642">
        <v>111099</v>
      </c>
      <c r="H16" s="642">
        <v>110808</v>
      </c>
      <c r="I16" s="642">
        <v>86235</v>
      </c>
      <c r="J16" s="658">
        <v>-22.2842054036517</v>
      </c>
    </row>
    <row r="17" ht="15.75" customHeight="1" spans="1:10">
      <c r="A17" s="647" t="s">
        <v>64</v>
      </c>
      <c r="B17" s="642">
        <v>180</v>
      </c>
      <c r="C17" s="661">
        <v>5721</v>
      </c>
      <c r="D17" s="561">
        <v>5061</v>
      </c>
      <c r="E17" s="643">
        <v>2859.64912280702</v>
      </c>
      <c r="F17" s="646" t="s">
        <v>101</v>
      </c>
      <c r="G17" s="642">
        <v>98280</v>
      </c>
      <c r="H17" s="642">
        <v>129506</v>
      </c>
      <c r="I17" s="642">
        <v>98663</v>
      </c>
      <c r="J17" s="658">
        <v>2.86932677169459</v>
      </c>
    </row>
    <row r="18" ht="15.75" customHeight="1" spans="1:10">
      <c r="A18" s="647" t="s">
        <v>65</v>
      </c>
      <c r="B18" s="642">
        <v>251220</v>
      </c>
      <c r="C18" s="661">
        <v>80125</v>
      </c>
      <c r="D18" s="561">
        <v>80263</v>
      </c>
      <c r="E18" s="643">
        <v>-68.157437455864</v>
      </c>
      <c r="F18" s="646" t="s">
        <v>102</v>
      </c>
      <c r="G18" s="642">
        <v>28083</v>
      </c>
      <c r="H18" s="642">
        <v>31010</v>
      </c>
      <c r="I18" s="642">
        <v>20933</v>
      </c>
      <c r="J18" s="658">
        <v>44.0377072868644</v>
      </c>
    </row>
    <row r="19" ht="15.75" customHeight="1" spans="1:10">
      <c r="A19" s="647" t="s">
        <v>66</v>
      </c>
      <c r="B19" s="642">
        <v>60</v>
      </c>
      <c r="C19" s="661">
        <v>120</v>
      </c>
      <c r="D19" s="561">
        <v>168</v>
      </c>
      <c r="E19" s="643">
        <v>150.746268656716</v>
      </c>
      <c r="F19" s="646" t="s">
        <v>103</v>
      </c>
      <c r="G19" s="642">
        <v>32585</v>
      </c>
      <c r="H19" s="642">
        <v>30842</v>
      </c>
      <c r="I19" s="642">
        <v>12961</v>
      </c>
      <c r="J19" s="658">
        <v>-23.6420407682338</v>
      </c>
    </row>
    <row r="20" ht="15.75" customHeight="1" spans="1:10">
      <c r="A20" s="647" t="s">
        <v>67</v>
      </c>
      <c r="B20" s="642"/>
      <c r="C20" s="661">
        <v>70</v>
      </c>
      <c r="D20" s="561">
        <v>73</v>
      </c>
      <c r="E20" s="643"/>
      <c r="F20" s="646" t="s">
        <v>104</v>
      </c>
      <c r="G20" s="642">
        <v>9301</v>
      </c>
      <c r="H20" s="642">
        <v>8751</v>
      </c>
      <c r="I20" s="642">
        <v>5299</v>
      </c>
      <c r="J20" s="658">
        <v>-32.753807106599</v>
      </c>
    </row>
    <row r="21" ht="15.75" customHeight="1" spans="1:10">
      <c r="A21" s="560" t="s">
        <v>131</v>
      </c>
      <c r="B21" s="642">
        <v>61400</v>
      </c>
      <c r="C21" s="642">
        <v>125581</v>
      </c>
      <c r="D21" s="642">
        <v>121948</v>
      </c>
      <c r="E21" s="643">
        <v>87.2033403948298</v>
      </c>
      <c r="F21" s="646" t="s">
        <v>105</v>
      </c>
      <c r="G21" s="642">
        <v>4467</v>
      </c>
      <c r="H21" s="642">
        <v>3203</v>
      </c>
      <c r="I21" s="642">
        <v>2690</v>
      </c>
      <c r="J21" s="658">
        <v>-63.3514986376022</v>
      </c>
    </row>
    <row r="22" ht="15.75" customHeight="1" spans="1:10">
      <c r="A22" s="560" t="s">
        <v>132</v>
      </c>
      <c r="B22" s="642">
        <v>28690</v>
      </c>
      <c r="C22" s="642">
        <v>20990</v>
      </c>
      <c r="D22" s="642">
        <v>24053</v>
      </c>
      <c r="E22" s="643">
        <v>-11.099201655825</v>
      </c>
      <c r="F22" s="646" t="s">
        <v>106</v>
      </c>
      <c r="G22" s="642">
        <v>100</v>
      </c>
      <c r="H22" s="642">
        <v>0</v>
      </c>
      <c r="I22" s="642">
        <v>0</v>
      </c>
      <c r="J22" s="658"/>
    </row>
    <row r="23" ht="15.75" customHeight="1" spans="1:10">
      <c r="A23" s="560" t="s">
        <v>133</v>
      </c>
      <c r="B23" s="642">
        <v>1800</v>
      </c>
      <c r="C23" s="661">
        <v>1800</v>
      </c>
      <c r="D23" s="642">
        <v>1306</v>
      </c>
      <c r="E23" s="643">
        <v>-24.0255962769052</v>
      </c>
      <c r="F23" s="646" t="s">
        <v>107</v>
      </c>
      <c r="G23" s="642">
        <v>3599</v>
      </c>
      <c r="H23" s="642">
        <v>3627</v>
      </c>
      <c r="I23" s="642">
        <v>1842</v>
      </c>
      <c r="J23" s="658">
        <v>-63.9459776864357</v>
      </c>
    </row>
    <row r="24" ht="15.75" customHeight="1" spans="1:10">
      <c r="A24" s="560" t="s">
        <v>134</v>
      </c>
      <c r="B24" s="642">
        <v>14200</v>
      </c>
      <c r="C24" s="661">
        <v>10200</v>
      </c>
      <c r="D24" s="642">
        <v>9407</v>
      </c>
      <c r="E24" s="643">
        <v>-35.7006151742994</v>
      </c>
      <c r="F24" s="646" t="s">
        <v>108</v>
      </c>
      <c r="G24" s="642">
        <v>68718</v>
      </c>
      <c r="H24" s="642">
        <v>70482</v>
      </c>
      <c r="I24" s="642">
        <v>31294</v>
      </c>
      <c r="J24" s="658">
        <v>-40.7714437126202</v>
      </c>
    </row>
    <row r="25" ht="15.75" customHeight="1" spans="1:10">
      <c r="A25" s="302" t="s">
        <v>135</v>
      </c>
      <c r="B25" s="642">
        <v>14630</v>
      </c>
      <c r="C25" s="661">
        <v>88283</v>
      </c>
      <c r="D25" s="642">
        <v>82883</v>
      </c>
      <c r="E25" s="643">
        <v>322.247694737378</v>
      </c>
      <c r="F25" s="646" t="s">
        <v>109</v>
      </c>
      <c r="G25" s="642">
        <v>1798</v>
      </c>
      <c r="H25" s="642">
        <v>3140</v>
      </c>
      <c r="I25" s="642">
        <v>5407</v>
      </c>
      <c r="J25" s="658">
        <v>169.945082376435</v>
      </c>
    </row>
    <row r="26" ht="15.75" customHeight="1" spans="1:10">
      <c r="A26" s="302" t="s">
        <v>136</v>
      </c>
      <c r="B26" s="642">
        <v>0</v>
      </c>
      <c r="C26" s="303"/>
      <c r="D26" s="642">
        <v>0</v>
      </c>
      <c r="E26" s="643"/>
      <c r="F26" s="646" t="s">
        <v>110</v>
      </c>
      <c r="G26" s="642">
        <v>15699</v>
      </c>
      <c r="H26" s="642">
        <v>15446</v>
      </c>
      <c r="I26" s="642">
        <v>12960</v>
      </c>
      <c r="J26" s="658">
        <v>-18.1404749873674</v>
      </c>
    </row>
    <row r="27" ht="15.75" customHeight="1" spans="1:10">
      <c r="A27" s="302" t="s">
        <v>137</v>
      </c>
      <c r="B27" s="642">
        <v>80</v>
      </c>
      <c r="C27" s="303">
        <v>80</v>
      </c>
      <c r="D27" s="642">
        <v>71</v>
      </c>
      <c r="E27" s="643">
        <v>-19.3181818181818</v>
      </c>
      <c r="F27" s="646" t="s">
        <v>138</v>
      </c>
      <c r="G27" s="648">
        <v>31033</v>
      </c>
      <c r="H27" s="642">
        <v>0</v>
      </c>
      <c r="I27" s="642"/>
      <c r="J27" s="658"/>
    </row>
    <row r="28" ht="15.75" customHeight="1" spans="1:10">
      <c r="A28" s="302" t="s">
        <v>139</v>
      </c>
      <c r="B28" s="642">
        <v>2000</v>
      </c>
      <c r="C28" s="303">
        <v>4228</v>
      </c>
      <c r="D28" s="642">
        <v>4228</v>
      </c>
      <c r="E28" s="643">
        <v>109.306930693069</v>
      </c>
      <c r="F28" s="646" t="s">
        <v>111</v>
      </c>
      <c r="G28" s="648">
        <v>46007</v>
      </c>
      <c r="H28" s="642">
        <v>206</v>
      </c>
      <c r="I28" s="642">
        <v>220</v>
      </c>
      <c r="J28" s="658">
        <v>528.571428571429</v>
      </c>
    </row>
    <row r="29" ht="15.75" customHeight="1" spans="1:10">
      <c r="A29" s="301"/>
      <c r="B29" s="642"/>
      <c r="C29" s="303"/>
      <c r="D29" s="561"/>
      <c r="E29" s="643"/>
      <c r="F29" s="646" t="s">
        <v>112</v>
      </c>
      <c r="G29" s="648">
        <v>23641</v>
      </c>
      <c r="H29" s="642">
        <v>23641</v>
      </c>
      <c r="I29" s="642">
        <v>23801</v>
      </c>
      <c r="J29" s="658">
        <v>0.143055497117852</v>
      </c>
    </row>
    <row r="30" ht="15.75" customHeight="1" spans="1:10">
      <c r="A30" s="302"/>
      <c r="B30" s="648"/>
      <c r="C30" s="303"/>
      <c r="D30" s="303"/>
      <c r="E30" s="643"/>
      <c r="F30" s="646" t="s">
        <v>113</v>
      </c>
      <c r="G30" s="648">
        <v>12</v>
      </c>
      <c r="H30" s="642">
        <v>12</v>
      </c>
      <c r="I30" s="642">
        <v>12</v>
      </c>
      <c r="J30" s="658">
        <v>100</v>
      </c>
    </row>
    <row r="31" ht="15.75" customHeight="1" spans="1:10">
      <c r="A31" s="640" t="s">
        <v>140</v>
      </c>
      <c r="B31" s="637">
        <v>763031</v>
      </c>
      <c r="C31" s="637">
        <v>1016692</v>
      </c>
      <c r="D31" s="637">
        <v>1039662</v>
      </c>
      <c r="E31" s="638">
        <v>22.3051187215901</v>
      </c>
      <c r="F31" s="641" t="s">
        <v>141</v>
      </c>
      <c r="G31" s="637">
        <v>288038</v>
      </c>
      <c r="H31" s="637">
        <v>303478</v>
      </c>
      <c r="I31" s="637">
        <v>486778</v>
      </c>
      <c r="J31" s="658">
        <v>84.3602456696719</v>
      </c>
    </row>
    <row r="32" ht="15.75" customHeight="1" spans="1:10">
      <c r="A32" s="570" t="s">
        <v>142</v>
      </c>
      <c r="B32" s="561">
        <v>245079</v>
      </c>
      <c r="C32" s="571">
        <v>386503</v>
      </c>
      <c r="D32" s="561">
        <v>417871</v>
      </c>
      <c r="E32" s="643">
        <v>9.62247272364772</v>
      </c>
      <c r="F32" s="571" t="s">
        <v>143</v>
      </c>
      <c r="G32" s="561">
        <v>74257</v>
      </c>
      <c r="H32" s="561">
        <v>74257</v>
      </c>
      <c r="I32" s="561">
        <v>87077</v>
      </c>
      <c r="J32" s="658">
        <v>6.0517854533054</v>
      </c>
    </row>
    <row r="33" ht="15.75" customHeight="1" spans="1:10">
      <c r="A33" s="570" t="s">
        <v>144</v>
      </c>
      <c r="B33" s="561">
        <v>154568</v>
      </c>
      <c r="C33" s="571">
        <v>169962</v>
      </c>
      <c r="D33" s="561">
        <v>154522</v>
      </c>
      <c r="E33" s="643">
        <v>29.634725414856</v>
      </c>
      <c r="F33" s="571" t="s">
        <v>145</v>
      </c>
      <c r="G33" s="561">
        <v>213781</v>
      </c>
      <c r="H33" s="561">
        <v>213781</v>
      </c>
      <c r="I33" s="561">
        <v>213851</v>
      </c>
      <c r="J33" s="658">
        <v>120.201614564027</v>
      </c>
    </row>
    <row r="34" ht="15.75" customHeight="1" spans="1:10">
      <c r="A34" s="570" t="s">
        <v>146</v>
      </c>
      <c r="B34" s="561">
        <v>62671</v>
      </c>
      <c r="C34" s="571">
        <v>131259</v>
      </c>
      <c r="D34" s="561">
        <v>138301</v>
      </c>
      <c r="E34" s="643">
        <v>1.84542877130969</v>
      </c>
      <c r="F34" s="571" t="s">
        <v>147</v>
      </c>
      <c r="G34" s="561">
        <v>211500</v>
      </c>
      <c r="H34" s="561">
        <v>211500</v>
      </c>
      <c r="I34" s="561">
        <v>211500</v>
      </c>
      <c r="J34" s="658">
        <v>122.631578947368</v>
      </c>
    </row>
    <row r="35" ht="15.75" customHeight="1" spans="1:10">
      <c r="A35" s="570" t="s">
        <v>148</v>
      </c>
      <c r="B35" s="561">
        <v>211500</v>
      </c>
      <c r="C35" s="571">
        <v>238500</v>
      </c>
      <c r="D35" s="561">
        <v>238500</v>
      </c>
      <c r="E35" s="643">
        <v>107.391304347826</v>
      </c>
      <c r="F35" s="571" t="s">
        <v>149</v>
      </c>
      <c r="G35" s="561">
        <v>2281</v>
      </c>
      <c r="H35" s="561">
        <v>2281</v>
      </c>
      <c r="I35" s="561">
        <v>2351</v>
      </c>
      <c r="J35" s="658">
        <v>11.1058601134216</v>
      </c>
    </row>
    <row r="36" ht="15.75" customHeight="1" spans="1:10">
      <c r="A36" s="570" t="s">
        <v>150</v>
      </c>
      <c r="B36" s="561"/>
      <c r="C36" s="571">
        <v>27000</v>
      </c>
      <c r="D36" s="561">
        <v>27000</v>
      </c>
      <c r="E36" s="643">
        <v>35</v>
      </c>
      <c r="F36" s="571" t="s">
        <v>151</v>
      </c>
      <c r="G36" s="561"/>
      <c r="H36" s="561">
        <v>15440</v>
      </c>
      <c r="I36" s="561">
        <v>103283</v>
      </c>
      <c r="J36" s="658">
        <v>-33.1596795278342</v>
      </c>
    </row>
    <row r="37" ht="15.75" customHeight="1" spans="1:10">
      <c r="A37" s="570" t="s">
        <v>152</v>
      </c>
      <c r="B37" s="561">
        <v>211500</v>
      </c>
      <c r="C37" s="571">
        <v>211500</v>
      </c>
      <c r="D37" s="561">
        <v>211500</v>
      </c>
      <c r="E37" s="643">
        <v>122.631578947368</v>
      </c>
      <c r="F37" s="571" t="s">
        <v>153</v>
      </c>
      <c r="G37" s="561"/>
      <c r="H37" s="571"/>
      <c r="I37" s="561">
        <v>82567</v>
      </c>
      <c r="J37" s="658">
        <v>-8.73347481982579</v>
      </c>
    </row>
    <row r="38" ht="15.75" customHeight="1" spans="1:10">
      <c r="A38" s="302" t="s">
        <v>154</v>
      </c>
      <c r="B38" s="303"/>
      <c r="C38" s="303"/>
      <c r="D38" s="561"/>
      <c r="E38" s="643"/>
      <c r="F38" s="571" t="s">
        <v>155</v>
      </c>
      <c r="G38" s="303"/>
      <c r="H38" s="303"/>
      <c r="I38" s="561"/>
      <c r="J38" s="662"/>
    </row>
    <row r="39" ht="15.75" customHeight="1" spans="1:10">
      <c r="A39" s="649" t="s">
        <v>156</v>
      </c>
      <c r="B39" s="652">
        <v>89213</v>
      </c>
      <c r="C39" s="652">
        <v>90468</v>
      </c>
      <c r="D39" s="650">
        <v>90468</v>
      </c>
      <c r="E39" s="651">
        <v>-8.4998786309572</v>
      </c>
      <c r="F39" s="652"/>
      <c r="G39" s="652"/>
      <c r="H39" s="652"/>
      <c r="I39" s="650"/>
      <c r="J39" s="663"/>
    </row>
    <row r="40" s="634" customFormat="1" ht="67.5" customHeight="1" spans="1:10">
      <c r="A40" s="653" t="s">
        <v>157</v>
      </c>
      <c r="B40" s="653"/>
      <c r="C40" s="653"/>
      <c r="D40" s="653"/>
      <c r="E40" s="653"/>
      <c r="F40" s="653"/>
      <c r="G40" s="653"/>
      <c r="H40" s="653"/>
      <c r="I40" s="653"/>
      <c r="J40" s="653"/>
    </row>
  </sheetData>
  <mergeCells count="3">
    <mergeCell ref="A1:J1"/>
    <mergeCell ref="A2:J2"/>
    <mergeCell ref="A40:J40"/>
  </mergeCells>
  <printOptions horizontalCentered="1"/>
  <pageMargins left="0.31496062992126" right="0.31496062992126" top="0.236220472440945" bottom="0.354330708661417" header="0.15748031496063" footer="0.196850393700787"/>
  <pageSetup paperSize="9" scale="73" firstPageNumber="3" fitToWidth="0" orientation="landscape" blackAndWhite="1" useFirstPageNumber="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FF00"/>
  </sheetPr>
  <dimension ref="A1:K41"/>
  <sheetViews>
    <sheetView showZeros="0" workbookViewId="0">
      <pane xSplit="1" ySplit="5" topLeftCell="B6" activePane="bottomRight" state="frozen"/>
      <selection/>
      <selection pane="topRight"/>
      <selection pane="bottomLeft"/>
      <selection pane="bottomRight" activeCell="O12" sqref="O12"/>
    </sheetView>
  </sheetViews>
  <sheetFormatPr defaultColWidth="9" defaultRowHeight="21.95" customHeight="1"/>
  <cols>
    <col min="1" max="1" width="27.125" style="442" customWidth="1"/>
    <col min="2" max="5" width="9.875" style="442" customWidth="1"/>
    <col min="6" max="6" width="22.25" style="442" customWidth="1"/>
    <col min="7" max="7" width="9" style="442" customWidth="1"/>
    <col min="8" max="8" width="9.5" style="442" customWidth="1"/>
    <col min="9" max="10" width="9.875" style="442" customWidth="1"/>
    <col min="11" max="11" width="12.75" style="442" hidden="1" customWidth="1"/>
    <col min="12" max="12" width="10.75" style="442" hidden="1" customWidth="1"/>
    <col min="13" max="14" width="9" style="442" hidden="1" customWidth="1"/>
    <col min="15" max="250" width="9" style="442"/>
    <col min="251" max="251" width="4.875" style="442" customWidth="1"/>
    <col min="252" max="252" width="30.625" style="442" customWidth="1"/>
    <col min="253" max="253" width="17" style="442" customWidth="1"/>
    <col min="254" max="254" width="13.5" style="442" customWidth="1"/>
    <col min="255" max="255" width="32.125" style="442" customWidth="1"/>
    <col min="256" max="256" width="15.5" style="442" customWidth="1"/>
    <col min="257" max="257" width="12.25" style="442" customWidth="1"/>
    <col min="258" max="506" width="9" style="442"/>
    <col min="507" max="507" width="4.875" style="442" customWidth="1"/>
    <col min="508" max="508" width="30.625" style="442" customWidth="1"/>
    <col min="509" max="509" width="17" style="442" customWidth="1"/>
    <col min="510" max="510" width="13.5" style="442" customWidth="1"/>
    <col min="511" max="511" width="32.125" style="442" customWidth="1"/>
    <col min="512" max="512" width="15.5" style="442" customWidth="1"/>
    <col min="513" max="513" width="12.25" style="442" customWidth="1"/>
    <col min="514" max="762" width="9" style="442"/>
    <col min="763" max="763" width="4.875" style="442" customWidth="1"/>
    <col min="764" max="764" width="30.625" style="442" customWidth="1"/>
    <col min="765" max="765" width="17" style="442" customWidth="1"/>
    <col min="766" max="766" width="13.5" style="442" customWidth="1"/>
    <col min="767" max="767" width="32.125" style="442" customWidth="1"/>
    <col min="768" max="768" width="15.5" style="442" customWidth="1"/>
    <col min="769" max="769" width="12.25" style="442" customWidth="1"/>
    <col min="770" max="1018" width="9" style="442"/>
    <col min="1019" max="1019" width="4.875" style="442" customWidth="1"/>
    <col min="1020" max="1020" width="30.625" style="442" customWidth="1"/>
    <col min="1021" max="1021" width="17" style="442" customWidth="1"/>
    <col min="1022" max="1022" width="13.5" style="442" customWidth="1"/>
    <col min="1023" max="1023" width="32.125" style="442" customWidth="1"/>
    <col min="1024" max="1024" width="15.5" style="442" customWidth="1"/>
    <col min="1025" max="1025" width="12.25" style="442" customWidth="1"/>
    <col min="1026" max="1274" width="9" style="442"/>
    <col min="1275" max="1275" width="4.875" style="442" customWidth="1"/>
    <col min="1276" max="1276" width="30.625" style="442" customWidth="1"/>
    <col min="1277" max="1277" width="17" style="442" customWidth="1"/>
    <col min="1278" max="1278" width="13.5" style="442" customWidth="1"/>
    <col min="1279" max="1279" width="32.125" style="442" customWidth="1"/>
    <col min="1280" max="1280" width="15.5" style="442" customWidth="1"/>
    <col min="1281" max="1281" width="12.25" style="442" customWidth="1"/>
    <col min="1282" max="1530" width="9" style="442"/>
    <col min="1531" max="1531" width="4.875" style="442" customWidth="1"/>
    <col min="1532" max="1532" width="30.625" style="442" customWidth="1"/>
    <col min="1533" max="1533" width="17" style="442" customWidth="1"/>
    <col min="1534" max="1534" width="13.5" style="442" customWidth="1"/>
    <col min="1535" max="1535" width="32.125" style="442" customWidth="1"/>
    <col min="1536" max="1536" width="15.5" style="442" customWidth="1"/>
    <col min="1537" max="1537" width="12.25" style="442" customWidth="1"/>
    <col min="1538" max="1786" width="9" style="442"/>
    <col min="1787" max="1787" width="4.875" style="442" customWidth="1"/>
    <col min="1788" max="1788" width="30.625" style="442" customWidth="1"/>
    <col min="1789" max="1789" width="17" style="442" customWidth="1"/>
    <col min="1790" max="1790" width="13.5" style="442" customWidth="1"/>
    <col min="1791" max="1791" width="32.125" style="442" customWidth="1"/>
    <col min="1792" max="1792" width="15.5" style="442" customWidth="1"/>
    <col min="1793" max="1793" width="12.25" style="442" customWidth="1"/>
    <col min="1794" max="2042" width="9" style="442"/>
    <col min="2043" max="2043" width="4.875" style="442" customWidth="1"/>
    <col min="2044" max="2044" width="30.625" style="442" customWidth="1"/>
    <col min="2045" max="2045" width="17" style="442" customWidth="1"/>
    <col min="2046" max="2046" width="13.5" style="442" customWidth="1"/>
    <col min="2047" max="2047" width="32.125" style="442" customWidth="1"/>
    <col min="2048" max="2048" width="15.5" style="442" customWidth="1"/>
    <col min="2049" max="2049" width="12.25" style="442" customWidth="1"/>
    <col min="2050" max="2298" width="9" style="442"/>
    <col min="2299" max="2299" width="4.875" style="442" customWidth="1"/>
    <col min="2300" max="2300" width="30.625" style="442" customWidth="1"/>
    <col min="2301" max="2301" width="17" style="442" customWidth="1"/>
    <col min="2302" max="2302" width="13.5" style="442" customWidth="1"/>
    <col min="2303" max="2303" width="32.125" style="442" customWidth="1"/>
    <col min="2304" max="2304" width="15.5" style="442" customWidth="1"/>
    <col min="2305" max="2305" width="12.25" style="442" customWidth="1"/>
    <col min="2306" max="2554" width="9" style="442"/>
    <col min="2555" max="2555" width="4.875" style="442" customWidth="1"/>
    <col min="2556" max="2556" width="30.625" style="442" customWidth="1"/>
    <col min="2557" max="2557" width="17" style="442" customWidth="1"/>
    <col min="2558" max="2558" width="13.5" style="442" customWidth="1"/>
    <col min="2559" max="2559" width="32.125" style="442" customWidth="1"/>
    <col min="2560" max="2560" width="15.5" style="442" customWidth="1"/>
    <col min="2561" max="2561" width="12.25" style="442" customWidth="1"/>
    <col min="2562" max="2810" width="9" style="442"/>
    <col min="2811" max="2811" width="4.875" style="442" customWidth="1"/>
    <col min="2812" max="2812" width="30.625" style="442" customWidth="1"/>
    <col min="2813" max="2813" width="17" style="442" customWidth="1"/>
    <col min="2814" max="2814" width="13.5" style="442" customWidth="1"/>
    <col min="2815" max="2815" width="32.125" style="442" customWidth="1"/>
    <col min="2816" max="2816" width="15.5" style="442" customWidth="1"/>
    <col min="2817" max="2817" width="12.25" style="442" customWidth="1"/>
    <col min="2818" max="3066" width="9" style="442"/>
    <col min="3067" max="3067" width="4.875" style="442" customWidth="1"/>
    <col min="3068" max="3068" width="30.625" style="442" customWidth="1"/>
    <col min="3069" max="3069" width="17" style="442" customWidth="1"/>
    <col min="3070" max="3070" width="13.5" style="442" customWidth="1"/>
    <col min="3071" max="3071" width="32.125" style="442" customWidth="1"/>
    <col min="3072" max="3072" width="15.5" style="442" customWidth="1"/>
    <col min="3073" max="3073" width="12.25" style="442" customWidth="1"/>
    <col min="3074" max="3322" width="9" style="442"/>
    <col min="3323" max="3323" width="4.875" style="442" customWidth="1"/>
    <col min="3324" max="3324" width="30.625" style="442" customWidth="1"/>
    <col min="3325" max="3325" width="17" style="442" customWidth="1"/>
    <col min="3326" max="3326" width="13.5" style="442" customWidth="1"/>
    <col min="3327" max="3327" width="32.125" style="442" customWidth="1"/>
    <col min="3328" max="3328" width="15.5" style="442" customWidth="1"/>
    <col min="3329" max="3329" width="12.25" style="442" customWidth="1"/>
    <col min="3330" max="3578" width="9" style="442"/>
    <col min="3579" max="3579" width="4.875" style="442" customWidth="1"/>
    <col min="3580" max="3580" width="30.625" style="442" customWidth="1"/>
    <col min="3581" max="3581" width="17" style="442" customWidth="1"/>
    <col min="3582" max="3582" width="13.5" style="442" customWidth="1"/>
    <col min="3583" max="3583" width="32.125" style="442" customWidth="1"/>
    <col min="3584" max="3584" width="15.5" style="442" customWidth="1"/>
    <col min="3585" max="3585" width="12.25" style="442" customWidth="1"/>
    <col min="3586" max="3834" width="9" style="442"/>
    <col min="3835" max="3835" width="4.875" style="442" customWidth="1"/>
    <col min="3836" max="3836" width="30.625" style="442" customWidth="1"/>
    <col min="3837" max="3837" width="17" style="442" customWidth="1"/>
    <col min="3838" max="3838" width="13.5" style="442" customWidth="1"/>
    <col min="3839" max="3839" width="32.125" style="442" customWidth="1"/>
    <col min="3840" max="3840" width="15.5" style="442" customWidth="1"/>
    <col min="3841" max="3841" width="12.25" style="442" customWidth="1"/>
    <col min="3842" max="4090" width="9" style="442"/>
    <col min="4091" max="4091" width="4.875" style="442" customWidth="1"/>
    <col min="4092" max="4092" width="30.625" style="442" customWidth="1"/>
    <col min="4093" max="4093" width="17" style="442" customWidth="1"/>
    <col min="4094" max="4094" width="13.5" style="442" customWidth="1"/>
    <col min="4095" max="4095" width="32.125" style="442" customWidth="1"/>
    <col min="4096" max="4096" width="15.5" style="442" customWidth="1"/>
    <col min="4097" max="4097" width="12.25" style="442" customWidth="1"/>
    <col min="4098" max="4346" width="9" style="442"/>
    <col min="4347" max="4347" width="4.875" style="442" customWidth="1"/>
    <col min="4348" max="4348" width="30.625" style="442" customWidth="1"/>
    <col min="4349" max="4349" width="17" style="442" customWidth="1"/>
    <col min="4350" max="4350" width="13.5" style="442" customWidth="1"/>
    <col min="4351" max="4351" width="32.125" style="442" customWidth="1"/>
    <col min="4352" max="4352" width="15.5" style="442" customWidth="1"/>
    <col min="4353" max="4353" width="12.25" style="442" customWidth="1"/>
    <col min="4354" max="4602" width="9" style="442"/>
    <col min="4603" max="4603" width="4.875" style="442" customWidth="1"/>
    <col min="4604" max="4604" width="30.625" style="442" customWidth="1"/>
    <col min="4605" max="4605" width="17" style="442" customWidth="1"/>
    <col min="4606" max="4606" width="13.5" style="442" customWidth="1"/>
    <col min="4607" max="4607" width="32.125" style="442" customWidth="1"/>
    <col min="4608" max="4608" width="15.5" style="442" customWidth="1"/>
    <col min="4609" max="4609" width="12.25" style="442" customWidth="1"/>
    <col min="4610" max="4858" width="9" style="442"/>
    <col min="4859" max="4859" width="4.875" style="442" customWidth="1"/>
    <col min="4860" max="4860" width="30.625" style="442" customWidth="1"/>
    <col min="4861" max="4861" width="17" style="442" customWidth="1"/>
    <col min="4862" max="4862" width="13.5" style="442" customWidth="1"/>
    <col min="4863" max="4863" width="32.125" style="442" customWidth="1"/>
    <col min="4864" max="4864" width="15.5" style="442" customWidth="1"/>
    <col min="4865" max="4865" width="12.25" style="442" customWidth="1"/>
    <col min="4866" max="5114" width="9" style="442"/>
    <col min="5115" max="5115" width="4.875" style="442" customWidth="1"/>
    <col min="5116" max="5116" width="30.625" style="442" customWidth="1"/>
    <col min="5117" max="5117" width="17" style="442" customWidth="1"/>
    <col min="5118" max="5118" width="13.5" style="442" customWidth="1"/>
    <col min="5119" max="5119" width="32.125" style="442" customWidth="1"/>
    <col min="5120" max="5120" width="15.5" style="442" customWidth="1"/>
    <col min="5121" max="5121" width="12.25" style="442" customWidth="1"/>
    <col min="5122" max="5370" width="9" style="442"/>
    <col min="5371" max="5371" width="4.875" style="442" customWidth="1"/>
    <col min="5372" max="5372" width="30.625" style="442" customWidth="1"/>
    <col min="5373" max="5373" width="17" style="442" customWidth="1"/>
    <col min="5374" max="5374" width="13.5" style="442" customWidth="1"/>
    <col min="5375" max="5375" width="32.125" style="442" customWidth="1"/>
    <col min="5376" max="5376" width="15.5" style="442" customWidth="1"/>
    <col min="5377" max="5377" width="12.25" style="442" customWidth="1"/>
    <col min="5378" max="5626" width="9" style="442"/>
    <col min="5627" max="5627" width="4.875" style="442" customWidth="1"/>
    <col min="5628" max="5628" width="30.625" style="442" customWidth="1"/>
    <col min="5629" max="5629" width="17" style="442" customWidth="1"/>
    <col min="5630" max="5630" width="13.5" style="442" customWidth="1"/>
    <col min="5631" max="5631" width="32.125" style="442" customWidth="1"/>
    <col min="5632" max="5632" width="15.5" style="442" customWidth="1"/>
    <col min="5633" max="5633" width="12.25" style="442" customWidth="1"/>
    <col min="5634" max="5882" width="9" style="442"/>
    <col min="5883" max="5883" width="4.875" style="442" customWidth="1"/>
    <col min="5884" max="5884" width="30.625" style="442" customWidth="1"/>
    <col min="5885" max="5885" width="17" style="442" customWidth="1"/>
    <col min="5886" max="5886" width="13.5" style="442" customWidth="1"/>
    <col min="5887" max="5887" width="32.125" style="442" customWidth="1"/>
    <col min="5888" max="5888" width="15.5" style="442" customWidth="1"/>
    <col min="5889" max="5889" width="12.25" style="442" customWidth="1"/>
    <col min="5890" max="6138" width="9" style="442"/>
    <col min="6139" max="6139" width="4.875" style="442" customWidth="1"/>
    <col min="6140" max="6140" width="30.625" style="442" customWidth="1"/>
    <col min="6141" max="6141" width="17" style="442" customWidth="1"/>
    <col min="6142" max="6142" width="13.5" style="442" customWidth="1"/>
    <col min="6143" max="6143" width="32.125" style="442" customWidth="1"/>
    <col min="6144" max="6144" width="15.5" style="442" customWidth="1"/>
    <col min="6145" max="6145" width="12.25" style="442" customWidth="1"/>
    <col min="6146" max="6394" width="9" style="442"/>
    <col min="6395" max="6395" width="4.875" style="442" customWidth="1"/>
    <col min="6396" max="6396" width="30.625" style="442" customWidth="1"/>
    <col min="6397" max="6397" width="17" style="442" customWidth="1"/>
    <col min="6398" max="6398" width="13.5" style="442" customWidth="1"/>
    <col min="6399" max="6399" width="32.125" style="442" customWidth="1"/>
    <col min="6400" max="6400" width="15.5" style="442" customWidth="1"/>
    <col min="6401" max="6401" width="12.25" style="442" customWidth="1"/>
    <col min="6402" max="6650" width="9" style="442"/>
    <col min="6651" max="6651" width="4.875" style="442" customWidth="1"/>
    <col min="6652" max="6652" width="30.625" style="442" customWidth="1"/>
    <col min="6653" max="6653" width="17" style="442" customWidth="1"/>
    <col min="6654" max="6654" width="13.5" style="442" customWidth="1"/>
    <col min="6655" max="6655" width="32.125" style="442" customWidth="1"/>
    <col min="6656" max="6656" width="15.5" style="442" customWidth="1"/>
    <col min="6657" max="6657" width="12.25" style="442" customWidth="1"/>
    <col min="6658" max="6906" width="9" style="442"/>
    <col min="6907" max="6907" width="4.875" style="442" customWidth="1"/>
    <col min="6908" max="6908" width="30.625" style="442" customWidth="1"/>
    <col min="6909" max="6909" width="17" style="442" customWidth="1"/>
    <col min="6910" max="6910" width="13.5" style="442" customWidth="1"/>
    <col min="6911" max="6911" width="32.125" style="442" customWidth="1"/>
    <col min="6912" max="6912" width="15.5" style="442" customWidth="1"/>
    <col min="6913" max="6913" width="12.25" style="442" customWidth="1"/>
    <col min="6914" max="7162" width="9" style="442"/>
    <col min="7163" max="7163" width="4.875" style="442" customWidth="1"/>
    <col min="7164" max="7164" width="30.625" style="442" customWidth="1"/>
    <col min="7165" max="7165" width="17" style="442" customWidth="1"/>
    <col min="7166" max="7166" width="13.5" style="442" customWidth="1"/>
    <col min="7167" max="7167" width="32.125" style="442" customWidth="1"/>
    <col min="7168" max="7168" width="15.5" style="442" customWidth="1"/>
    <col min="7169" max="7169" width="12.25" style="442" customWidth="1"/>
    <col min="7170" max="7418" width="9" style="442"/>
    <col min="7419" max="7419" width="4.875" style="442" customWidth="1"/>
    <col min="7420" max="7420" width="30.625" style="442" customWidth="1"/>
    <col min="7421" max="7421" width="17" style="442" customWidth="1"/>
    <col min="7422" max="7422" width="13.5" style="442" customWidth="1"/>
    <col min="7423" max="7423" width="32.125" style="442" customWidth="1"/>
    <col min="7424" max="7424" width="15.5" style="442" customWidth="1"/>
    <col min="7425" max="7425" width="12.25" style="442" customWidth="1"/>
    <col min="7426" max="7674" width="9" style="442"/>
    <col min="7675" max="7675" width="4.875" style="442" customWidth="1"/>
    <col min="7676" max="7676" width="30.625" style="442" customWidth="1"/>
    <col min="7677" max="7677" width="17" style="442" customWidth="1"/>
    <col min="7678" max="7678" width="13.5" style="442" customWidth="1"/>
    <col min="7679" max="7679" width="32.125" style="442" customWidth="1"/>
    <col min="7680" max="7680" width="15.5" style="442" customWidth="1"/>
    <col min="7681" max="7681" width="12.25" style="442" customWidth="1"/>
    <col min="7682" max="7930" width="9" style="442"/>
    <col min="7931" max="7931" width="4.875" style="442" customWidth="1"/>
    <col min="7932" max="7932" width="30.625" style="442" customWidth="1"/>
    <col min="7933" max="7933" width="17" style="442" customWidth="1"/>
    <col min="7934" max="7934" width="13.5" style="442" customWidth="1"/>
    <col min="7935" max="7935" width="32.125" style="442" customWidth="1"/>
    <col min="7936" max="7936" width="15.5" style="442" customWidth="1"/>
    <col min="7937" max="7937" width="12.25" style="442" customWidth="1"/>
    <col min="7938" max="8186" width="9" style="442"/>
    <col min="8187" max="8187" width="4.875" style="442" customWidth="1"/>
    <col min="8188" max="8188" width="30.625" style="442" customWidth="1"/>
    <col min="8189" max="8189" width="17" style="442" customWidth="1"/>
    <col min="8190" max="8190" width="13.5" style="442" customWidth="1"/>
    <col min="8191" max="8191" width="32.125" style="442" customWidth="1"/>
    <col min="8192" max="8192" width="15.5" style="442" customWidth="1"/>
    <col min="8193" max="8193" width="12.25" style="442" customWidth="1"/>
    <col min="8194" max="8442" width="9" style="442"/>
    <col min="8443" max="8443" width="4.875" style="442" customWidth="1"/>
    <col min="8444" max="8444" width="30.625" style="442" customWidth="1"/>
    <col min="8445" max="8445" width="17" style="442" customWidth="1"/>
    <col min="8446" max="8446" width="13.5" style="442" customWidth="1"/>
    <col min="8447" max="8447" width="32.125" style="442" customWidth="1"/>
    <col min="8448" max="8448" width="15.5" style="442" customWidth="1"/>
    <col min="8449" max="8449" width="12.25" style="442" customWidth="1"/>
    <col min="8450" max="8698" width="9" style="442"/>
    <col min="8699" max="8699" width="4.875" style="442" customWidth="1"/>
    <col min="8700" max="8700" width="30.625" style="442" customWidth="1"/>
    <col min="8701" max="8701" width="17" style="442" customWidth="1"/>
    <col min="8702" max="8702" width="13.5" style="442" customWidth="1"/>
    <col min="8703" max="8703" width="32.125" style="442" customWidth="1"/>
    <col min="8704" max="8704" width="15.5" style="442" customWidth="1"/>
    <col min="8705" max="8705" width="12.25" style="442" customWidth="1"/>
    <col min="8706" max="8954" width="9" style="442"/>
    <col min="8955" max="8955" width="4.875" style="442" customWidth="1"/>
    <col min="8956" max="8956" width="30.625" style="442" customWidth="1"/>
    <col min="8957" max="8957" width="17" style="442" customWidth="1"/>
    <col min="8958" max="8958" width="13.5" style="442" customWidth="1"/>
    <col min="8959" max="8959" width="32.125" style="442" customWidth="1"/>
    <col min="8960" max="8960" width="15.5" style="442" customWidth="1"/>
    <col min="8961" max="8961" width="12.25" style="442" customWidth="1"/>
    <col min="8962" max="9210" width="9" style="442"/>
    <col min="9211" max="9211" width="4.875" style="442" customWidth="1"/>
    <col min="9212" max="9212" width="30.625" style="442" customWidth="1"/>
    <col min="9213" max="9213" width="17" style="442" customWidth="1"/>
    <col min="9214" max="9214" width="13.5" style="442" customWidth="1"/>
    <col min="9215" max="9215" width="32.125" style="442" customWidth="1"/>
    <col min="9216" max="9216" width="15.5" style="442" customWidth="1"/>
    <col min="9217" max="9217" width="12.25" style="442" customWidth="1"/>
    <col min="9218" max="9466" width="9" style="442"/>
    <col min="9467" max="9467" width="4.875" style="442" customWidth="1"/>
    <col min="9468" max="9468" width="30.625" style="442" customWidth="1"/>
    <col min="9469" max="9469" width="17" style="442" customWidth="1"/>
    <col min="9470" max="9470" width="13.5" style="442" customWidth="1"/>
    <col min="9471" max="9471" width="32.125" style="442" customWidth="1"/>
    <col min="9472" max="9472" width="15.5" style="442" customWidth="1"/>
    <col min="9473" max="9473" width="12.25" style="442" customWidth="1"/>
    <col min="9474" max="9722" width="9" style="442"/>
    <col min="9723" max="9723" width="4.875" style="442" customWidth="1"/>
    <col min="9724" max="9724" width="30.625" style="442" customWidth="1"/>
    <col min="9725" max="9725" width="17" style="442" customWidth="1"/>
    <col min="9726" max="9726" width="13.5" style="442" customWidth="1"/>
    <col min="9727" max="9727" width="32.125" style="442" customWidth="1"/>
    <col min="9728" max="9728" width="15.5" style="442" customWidth="1"/>
    <col min="9729" max="9729" width="12.25" style="442" customWidth="1"/>
    <col min="9730" max="9978" width="9" style="442"/>
    <col min="9979" max="9979" width="4.875" style="442" customWidth="1"/>
    <col min="9980" max="9980" width="30.625" style="442" customWidth="1"/>
    <col min="9981" max="9981" width="17" style="442" customWidth="1"/>
    <col min="9982" max="9982" width="13.5" style="442" customWidth="1"/>
    <col min="9983" max="9983" width="32.125" style="442" customWidth="1"/>
    <col min="9984" max="9984" width="15.5" style="442" customWidth="1"/>
    <col min="9985" max="9985" width="12.25" style="442" customWidth="1"/>
    <col min="9986" max="10234" width="9" style="442"/>
    <col min="10235" max="10235" width="4.875" style="442" customWidth="1"/>
    <col min="10236" max="10236" width="30.625" style="442" customWidth="1"/>
    <col min="10237" max="10237" width="17" style="442" customWidth="1"/>
    <col min="10238" max="10238" width="13.5" style="442" customWidth="1"/>
    <col min="10239" max="10239" width="32.125" style="442" customWidth="1"/>
    <col min="10240" max="10240" width="15.5" style="442" customWidth="1"/>
    <col min="10241" max="10241" width="12.25" style="442" customWidth="1"/>
    <col min="10242" max="10490" width="9" style="442"/>
    <col min="10491" max="10491" width="4.875" style="442" customWidth="1"/>
    <col min="10492" max="10492" width="30.625" style="442" customWidth="1"/>
    <col min="10493" max="10493" width="17" style="442" customWidth="1"/>
    <col min="10494" max="10494" width="13.5" style="442" customWidth="1"/>
    <col min="10495" max="10495" width="32.125" style="442" customWidth="1"/>
    <col min="10496" max="10496" width="15.5" style="442" customWidth="1"/>
    <col min="10497" max="10497" width="12.25" style="442" customWidth="1"/>
    <col min="10498" max="10746" width="9" style="442"/>
    <col min="10747" max="10747" width="4.875" style="442" customWidth="1"/>
    <col min="10748" max="10748" width="30.625" style="442" customWidth="1"/>
    <col min="10749" max="10749" width="17" style="442" customWidth="1"/>
    <col min="10750" max="10750" width="13.5" style="442" customWidth="1"/>
    <col min="10751" max="10751" width="32.125" style="442" customWidth="1"/>
    <col min="10752" max="10752" width="15.5" style="442" customWidth="1"/>
    <col min="10753" max="10753" width="12.25" style="442" customWidth="1"/>
    <col min="10754" max="11002" width="9" style="442"/>
    <col min="11003" max="11003" width="4.875" style="442" customWidth="1"/>
    <col min="11004" max="11004" width="30.625" style="442" customWidth="1"/>
    <col min="11005" max="11005" width="17" style="442" customWidth="1"/>
    <col min="11006" max="11006" width="13.5" style="442" customWidth="1"/>
    <col min="11007" max="11007" width="32.125" style="442" customWidth="1"/>
    <col min="11008" max="11008" width="15.5" style="442" customWidth="1"/>
    <col min="11009" max="11009" width="12.25" style="442" customWidth="1"/>
    <col min="11010" max="11258" width="9" style="442"/>
    <col min="11259" max="11259" width="4.875" style="442" customWidth="1"/>
    <col min="11260" max="11260" width="30.625" style="442" customWidth="1"/>
    <col min="11261" max="11261" width="17" style="442" customWidth="1"/>
    <col min="11262" max="11262" width="13.5" style="442" customWidth="1"/>
    <col min="11263" max="11263" width="32.125" style="442" customWidth="1"/>
    <col min="11264" max="11264" width="15.5" style="442" customWidth="1"/>
    <col min="11265" max="11265" width="12.25" style="442" customWidth="1"/>
    <col min="11266" max="11514" width="9" style="442"/>
    <col min="11515" max="11515" width="4.875" style="442" customWidth="1"/>
    <col min="11516" max="11516" width="30.625" style="442" customWidth="1"/>
    <col min="11517" max="11517" width="17" style="442" customWidth="1"/>
    <col min="11518" max="11518" width="13.5" style="442" customWidth="1"/>
    <col min="11519" max="11519" width="32.125" style="442" customWidth="1"/>
    <col min="11520" max="11520" width="15.5" style="442" customWidth="1"/>
    <col min="11521" max="11521" width="12.25" style="442" customWidth="1"/>
    <col min="11522" max="11770" width="9" style="442"/>
    <col min="11771" max="11771" width="4.875" style="442" customWidth="1"/>
    <col min="11772" max="11772" width="30.625" style="442" customWidth="1"/>
    <col min="11773" max="11773" width="17" style="442" customWidth="1"/>
    <col min="11774" max="11774" width="13.5" style="442" customWidth="1"/>
    <col min="11775" max="11775" width="32.125" style="442" customWidth="1"/>
    <col min="11776" max="11776" width="15.5" style="442" customWidth="1"/>
    <col min="11777" max="11777" width="12.25" style="442" customWidth="1"/>
    <col min="11778" max="12026" width="9" style="442"/>
    <col min="12027" max="12027" width="4.875" style="442" customWidth="1"/>
    <col min="12028" max="12028" width="30.625" style="442" customWidth="1"/>
    <col min="12029" max="12029" width="17" style="442" customWidth="1"/>
    <col min="12030" max="12030" width="13.5" style="442" customWidth="1"/>
    <col min="12031" max="12031" width="32.125" style="442" customWidth="1"/>
    <col min="12032" max="12032" width="15.5" style="442" customWidth="1"/>
    <col min="12033" max="12033" width="12.25" style="442" customWidth="1"/>
    <col min="12034" max="12282" width="9" style="442"/>
    <col min="12283" max="12283" width="4.875" style="442" customWidth="1"/>
    <col min="12284" max="12284" width="30.625" style="442" customWidth="1"/>
    <col min="12285" max="12285" width="17" style="442" customWidth="1"/>
    <col min="12286" max="12286" width="13.5" style="442" customWidth="1"/>
    <col min="12287" max="12287" width="32.125" style="442" customWidth="1"/>
    <col min="12288" max="12288" width="15.5" style="442" customWidth="1"/>
    <col min="12289" max="12289" width="12.25" style="442" customWidth="1"/>
    <col min="12290" max="12538" width="9" style="442"/>
    <col min="12539" max="12539" width="4.875" style="442" customWidth="1"/>
    <col min="12540" max="12540" width="30.625" style="442" customWidth="1"/>
    <col min="12541" max="12541" width="17" style="442" customWidth="1"/>
    <col min="12542" max="12542" width="13.5" style="442" customWidth="1"/>
    <col min="12543" max="12543" width="32.125" style="442" customWidth="1"/>
    <col min="12544" max="12544" width="15.5" style="442" customWidth="1"/>
    <col min="12545" max="12545" width="12.25" style="442" customWidth="1"/>
    <col min="12546" max="12794" width="9" style="442"/>
    <col min="12795" max="12795" width="4.875" style="442" customWidth="1"/>
    <col min="12796" max="12796" width="30.625" style="442" customWidth="1"/>
    <col min="12797" max="12797" width="17" style="442" customWidth="1"/>
    <col min="12798" max="12798" width="13.5" style="442" customWidth="1"/>
    <col min="12799" max="12799" width="32.125" style="442" customWidth="1"/>
    <col min="12800" max="12800" width="15.5" style="442" customWidth="1"/>
    <col min="12801" max="12801" width="12.25" style="442" customWidth="1"/>
    <col min="12802" max="13050" width="9" style="442"/>
    <col min="13051" max="13051" width="4.875" style="442" customWidth="1"/>
    <col min="13052" max="13052" width="30.625" style="442" customWidth="1"/>
    <col min="13053" max="13053" width="17" style="442" customWidth="1"/>
    <col min="13054" max="13054" width="13.5" style="442" customWidth="1"/>
    <col min="13055" max="13055" width="32.125" style="442" customWidth="1"/>
    <col min="13056" max="13056" width="15.5" style="442" customWidth="1"/>
    <col min="13057" max="13057" width="12.25" style="442" customWidth="1"/>
    <col min="13058" max="13306" width="9" style="442"/>
    <col min="13307" max="13307" width="4.875" style="442" customWidth="1"/>
    <col min="13308" max="13308" width="30.625" style="442" customWidth="1"/>
    <col min="13309" max="13309" width="17" style="442" customWidth="1"/>
    <col min="13310" max="13310" width="13.5" style="442" customWidth="1"/>
    <col min="13311" max="13311" width="32.125" style="442" customWidth="1"/>
    <col min="13312" max="13312" width="15.5" style="442" customWidth="1"/>
    <col min="13313" max="13313" width="12.25" style="442" customWidth="1"/>
    <col min="13314" max="13562" width="9" style="442"/>
    <col min="13563" max="13563" width="4.875" style="442" customWidth="1"/>
    <col min="13564" max="13564" width="30.625" style="442" customWidth="1"/>
    <col min="13565" max="13565" width="17" style="442" customWidth="1"/>
    <col min="13566" max="13566" width="13.5" style="442" customWidth="1"/>
    <col min="13567" max="13567" width="32.125" style="442" customWidth="1"/>
    <col min="13568" max="13568" width="15.5" style="442" customWidth="1"/>
    <col min="13569" max="13569" width="12.25" style="442" customWidth="1"/>
    <col min="13570" max="13818" width="9" style="442"/>
    <col min="13819" max="13819" width="4.875" style="442" customWidth="1"/>
    <col min="13820" max="13820" width="30.625" style="442" customWidth="1"/>
    <col min="13821" max="13821" width="17" style="442" customWidth="1"/>
    <col min="13822" max="13822" width="13.5" style="442" customWidth="1"/>
    <col min="13823" max="13823" width="32.125" style="442" customWidth="1"/>
    <col min="13824" max="13824" width="15.5" style="442" customWidth="1"/>
    <col min="13825" max="13825" width="12.25" style="442" customWidth="1"/>
    <col min="13826" max="14074" width="9" style="442"/>
    <col min="14075" max="14075" width="4.875" style="442" customWidth="1"/>
    <col min="14076" max="14076" width="30.625" style="442" customWidth="1"/>
    <col min="14077" max="14077" width="17" style="442" customWidth="1"/>
    <col min="14078" max="14078" width="13.5" style="442" customWidth="1"/>
    <col min="14079" max="14079" width="32.125" style="442" customWidth="1"/>
    <col min="14080" max="14080" width="15.5" style="442" customWidth="1"/>
    <col min="14081" max="14081" width="12.25" style="442" customWidth="1"/>
    <col min="14082" max="14330" width="9" style="442"/>
    <col min="14331" max="14331" width="4.875" style="442" customWidth="1"/>
    <col min="14332" max="14332" width="30.625" style="442" customWidth="1"/>
    <col min="14333" max="14333" width="17" style="442" customWidth="1"/>
    <col min="14334" max="14334" width="13.5" style="442" customWidth="1"/>
    <col min="14335" max="14335" width="32.125" style="442" customWidth="1"/>
    <col min="14336" max="14336" width="15.5" style="442" customWidth="1"/>
    <col min="14337" max="14337" width="12.25" style="442" customWidth="1"/>
    <col min="14338" max="14586" width="9" style="442"/>
    <col min="14587" max="14587" width="4.875" style="442" customWidth="1"/>
    <col min="14588" max="14588" width="30.625" style="442" customWidth="1"/>
    <col min="14589" max="14589" width="17" style="442" customWidth="1"/>
    <col min="14590" max="14590" width="13.5" style="442" customWidth="1"/>
    <col min="14591" max="14591" width="32.125" style="442" customWidth="1"/>
    <col min="14592" max="14592" width="15.5" style="442" customWidth="1"/>
    <col min="14593" max="14593" width="12.25" style="442" customWidth="1"/>
    <col min="14594" max="14842" width="9" style="442"/>
    <col min="14843" max="14843" width="4.875" style="442" customWidth="1"/>
    <col min="14844" max="14844" width="30.625" style="442" customWidth="1"/>
    <col min="14845" max="14845" width="17" style="442" customWidth="1"/>
    <col min="14846" max="14846" width="13.5" style="442" customWidth="1"/>
    <col min="14847" max="14847" width="32.125" style="442" customWidth="1"/>
    <col min="14848" max="14848" width="15.5" style="442" customWidth="1"/>
    <col min="14849" max="14849" width="12.25" style="442" customWidth="1"/>
    <col min="14850" max="15098" width="9" style="442"/>
    <col min="15099" max="15099" width="4.875" style="442" customWidth="1"/>
    <col min="15100" max="15100" width="30.625" style="442" customWidth="1"/>
    <col min="15101" max="15101" width="17" style="442" customWidth="1"/>
    <col min="15102" max="15102" width="13.5" style="442" customWidth="1"/>
    <col min="15103" max="15103" width="32.125" style="442" customWidth="1"/>
    <col min="15104" max="15104" width="15.5" style="442" customWidth="1"/>
    <col min="15105" max="15105" width="12.25" style="442" customWidth="1"/>
    <col min="15106" max="15354" width="9" style="442"/>
    <col min="15355" max="15355" width="4.875" style="442" customWidth="1"/>
    <col min="15356" max="15356" width="30.625" style="442" customWidth="1"/>
    <col min="15357" max="15357" width="17" style="442" customWidth="1"/>
    <col min="15358" max="15358" width="13.5" style="442" customWidth="1"/>
    <col min="15359" max="15359" width="32.125" style="442" customWidth="1"/>
    <col min="15360" max="15360" width="15.5" style="442" customWidth="1"/>
    <col min="15361" max="15361" width="12.25" style="442" customWidth="1"/>
    <col min="15362" max="15610" width="9" style="442"/>
    <col min="15611" max="15611" width="4.875" style="442" customWidth="1"/>
    <col min="15612" max="15612" width="30.625" style="442" customWidth="1"/>
    <col min="15613" max="15613" width="17" style="442" customWidth="1"/>
    <col min="15614" max="15614" width="13.5" style="442" customWidth="1"/>
    <col min="15615" max="15615" width="32.125" style="442" customWidth="1"/>
    <col min="15616" max="15616" width="15.5" style="442" customWidth="1"/>
    <col min="15617" max="15617" width="12.25" style="442" customWidth="1"/>
    <col min="15618" max="15866" width="9" style="442"/>
    <col min="15867" max="15867" width="4.875" style="442" customWidth="1"/>
    <col min="15868" max="15868" width="30.625" style="442" customWidth="1"/>
    <col min="15869" max="15869" width="17" style="442" customWidth="1"/>
    <col min="15870" max="15870" width="13.5" style="442" customWidth="1"/>
    <col min="15871" max="15871" width="32.125" style="442" customWidth="1"/>
    <col min="15872" max="15872" width="15.5" style="442" customWidth="1"/>
    <col min="15873" max="15873" width="12.25" style="442" customWidth="1"/>
    <col min="15874" max="16122" width="9" style="442"/>
    <col min="16123" max="16123" width="4.875" style="442" customWidth="1"/>
    <col min="16124" max="16124" width="30.625" style="442" customWidth="1"/>
    <col min="16125" max="16125" width="17" style="442" customWidth="1"/>
    <col min="16126" max="16126" width="13.5" style="442" customWidth="1"/>
    <col min="16127" max="16127" width="32.125" style="442" customWidth="1"/>
    <col min="16128" max="16128" width="15.5" style="442" customWidth="1"/>
    <col min="16129" max="16129" width="12.25" style="442" customWidth="1"/>
    <col min="16130" max="16384" width="9" style="442"/>
  </cols>
  <sheetData>
    <row r="1" ht="21" customHeight="1" spans="1:10">
      <c r="A1" s="106" t="s">
        <v>158</v>
      </c>
      <c r="B1" s="106"/>
      <c r="C1" s="106"/>
      <c r="D1" s="106"/>
      <c r="E1" s="106"/>
      <c r="F1" s="106"/>
      <c r="G1" s="106"/>
      <c r="H1" s="106"/>
      <c r="I1" s="106"/>
      <c r="J1" s="106"/>
    </row>
    <row r="2" ht="21" customHeight="1" spans="1:10">
      <c r="A2" s="635" t="s">
        <v>159</v>
      </c>
      <c r="B2" s="635"/>
      <c r="C2" s="635"/>
      <c r="D2" s="635"/>
      <c r="E2" s="635"/>
      <c r="F2" s="635"/>
      <c r="G2" s="635"/>
      <c r="H2" s="635"/>
      <c r="I2" s="635"/>
      <c r="J2" s="635"/>
    </row>
    <row r="3" ht="18" customHeight="1" spans="1:11">
      <c r="A3" s="636"/>
      <c r="B3" s="636"/>
      <c r="C3" s="636"/>
      <c r="D3" s="636"/>
      <c r="E3" s="636"/>
      <c r="F3" s="636"/>
      <c r="G3" s="636"/>
      <c r="H3" s="636"/>
      <c r="I3" s="654"/>
      <c r="J3" s="655" t="s">
        <v>48</v>
      </c>
      <c r="K3" s="656" t="e">
        <f>#REF!-#REF!</f>
        <v>#REF!</v>
      </c>
    </row>
    <row r="4" ht="36" spans="1:10">
      <c r="A4" s="457" t="s">
        <v>49</v>
      </c>
      <c r="B4" s="458" t="s">
        <v>122</v>
      </c>
      <c r="C4" s="458" t="s">
        <v>123</v>
      </c>
      <c r="D4" s="458" t="s">
        <v>50</v>
      </c>
      <c r="E4" s="459" t="s">
        <v>124</v>
      </c>
      <c r="F4" s="460" t="s">
        <v>125</v>
      </c>
      <c r="G4" s="458" t="s">
        <v>122</v>
      </c>
      <c r="H4" s="458" t="s">
        <v>123</v>
      </c>
      <c r="I4" s="458" t="s">
        <v>50</v>
      </c>
      <c r="J4" s="481" t="s">
        <v>124</v>
      </c>
    </row>
    <row r="5" ht="15.75" customHeight="1" spans="1:10">
      <c r="A5" s="490" t="s">
        <v>126</v>
      </c>
      <c r="B5" s="637">
        <v>1484008</v>
      </c>
      <c r="C5" s="637">
        <v>1543240</v>
      </c>
      <c r="D5" s="637">
        <v>1576377</v>
      </c>
      <c r="E5" s="638">
        <v>2.95507046751715</v>
      </c>
      <c r="F5" s="639" t="s">
        <v>126</v>
      </c>
      <c r="G5" s="637">
        <v>1484008</v>
      </c>
      <c r="H5" s="637">
        <v>1543240</v>
      </c>
      <c r="I5" s="637">
        <v>1576377</v>
      </c>
      <c r="J5" s="657">
        <v>2.95507046751715</v>
      </c>
    </row>
    <row r="6" ht="15.75" customHeight="1" spans="1:10">
      <c r="A6" s="640" t="s">
        <v>127</v>
      </c>
      <c r="B6" s="637">
        <v>749869</v>
      </c>
      <c r="C6" s="637">
        <v>555440</v>
      </c>
      <c r="D6" s="637">
        <v>553009</v>
      </c>
      <c r="E6" s="638">
        <v>-22.4742507952218</v>
      </c>
      <c r="F6" s="641" t="s">
        <v>128</v>
      </c>
      <c r="G6" s="637">
        <v>1115804</v>
      </c>
      <c r="H6" s="637">
        <v>1128523</v>
      </c>
      <c r="I6" s="637">
        <v>1008868</v>
      </c>
      <c r="J6" s="657">
        <v>-2.38118506749545</v>
      </c>
    </row>
    <row r="7" ht="15.75" customHeight="1" spans="1:10">
      <c r="A7" s="560" t="s">
        <v>129</v>
      </c>
      <c r="B7" s="642">
        <v>688662</v>
      </c>
      <c r="C7" s="642">
        <v>430052</v>
      </c>
      <c r="D7" s="642">
        <v>431061</v>
      </c>
      <c r="E7" s="643">
        <v>-33.5830933572462</v>
      </c>
      <c r="F7" s="644" t="s">
        <v>130</v>
      </c>
      <c r="G7" s="642">
        <v>82681</v>
      </c>
      <c r="H7" s="642">
        <v>81768</v>
      </c>
      <c r="I7" s="642">
        <v>72036</v>
      </c>
      <c r="J7" s="658">
        <v>-0.220236858508207</v>
      </c>
    </row>
    <row r="8" ht="15.75" customHeight="1" spans="1:10">
      <c r="A8" s="645" t="s">
        <v>55</v>
      </c>
      <c r="B8" s="642">
        <v>123567</v>
      </c>
      <c r="C8" s="642">
        <v>74840</v>
      </c>
      <c r="D8" s="561">
        <v>75553</v>
      </c>
      <c r="E8" s="643">
        <v>-37.5739498297915</v>
      </c>
      <c r="F8" s="646" t="s">
        <v>92</v>
      </c>
      <c r="G8" s="642">
        <v>1187</v>
      </c>
      <c r="H8" s="642">
        <v>2276</v>
      </c>
      <c r="I8" s="642">
        <v>1829</v>
      </c>
      <c r="J8" s="658">
        <v>-17.9084380610413</v>
      </c>
    </row>
    <row r="9" ht="15.75" customHeight="1" spans="1:10">
      <c r="A9" s="645" t="s">
        <v>56</v>
      </c>
      <c r="B9" s="642">
        <v>70105</v>
      </c>
      <c r="C9" s="642">
        <v>59716</v>
      </c>
      <c r="D9" s="561">
        <v>54080</v>
      </c>
      <c r="E9" s="643">
        <v>-18.4780970183002</v>
      </c>
      <c r="F9" s="646" t="s">
        <v>93</v>
      </c>
      <c r="G9" s="642">
        <v>104582</v>
      </c>
      <c r="H9" s="642">
        <v>103472</v>
      </c>
      <c r="I9" s="642">
        <v>95294</v>
      </c>
      <c r="J9" s="658">
        <v>-2.79792323306507</v>
      </c>
    </row>
    <row r="10" ht="15.75" customHeight="1" spans="1:10">
      <c r="A10" s="645" t="s">
        <v>57</v>
      </c>
      <c r="B10" s="642">
        <v>25433</v>
      </c>
      <c r="C10" s="642">
        <v>23399</v>
      </c>
      <c r="D10" s="561">
        <v>21733</v>
      </c>
      <c r="E10" s="643">
        <v>-10.9230264775801</v>
      </c>
      <c r="F10" s="646" t="s">
        <v>94</v>
      </c>
      <c r="G10" s="642">
        <v>265319</v>
      </c>
      <c r="H10" s="642">
        <v>292086</v>
      </c>
      <c r="I10" s="642">
        <v>276233</v>
      </c>
      <c r="J10" s="658">
        <v>8.28759819986515</v>
      </c>
    </row>
    <row r="11" ht="15.75" customHeight="1" spans="1:10">
      <c r="A11" s="645" t="s">
        <v>58</v>
      </c>
      <c r="B11" s="642">
        <v>468</v>
      </c>
      <c r="C11" s="642">
        <v>228</v>
      </c>
      <c r="D11" s="561">
        <v>124</v>
      </c>
      <c r="E11" s="643">
        <v>-65.7458563535912</v>
      </c>
      <c r="F11" s="646" t="s">
        <v>95</v>
      </c>
      <c r="G11" s="642">
        <v>15930</v>
      </c>
      <c r="H11" s="642">
        <v>21409</v>
      </c>
      <c r="I11" s="642">
        <v>28994</v>
      </c>
      <c r="J11" s="658">
        <v>0.408643856489818</v>
      </c>
    </row>
    <row r="12" ht="15.75" customHeight="1" spans="1:10">
      <c r="A12" s="645" t="s">
        <v>59</v>
      </c>
      <c r="B12" s="642">
        <v>26041</v>
      </c>
      <c r="C12" s="642">
        <v>19743</v>
      </c>
      <c r="D12" s="561">
        <v>21713</v>
      </c>
      <c r="E12" s="643">
        <v>-16.626348730945</v>
      </c>
      <c r="F12" s="646" t="s">
        <v>96</v>
      </c>
      <c r="G12" s="642">
        <v>16094</v>
      </c>
      <c r="H12" s="642">
        <v>14348</v>
      </c>
      <c r="I12" s="642">
        <v>13636</v>
      </c>
      <c r="J12" s="658">
        <v>-21.8119266055046</v>
      </c>
    </row>
    <row r="13" ht="15.75" customHeight="1" spans="1:10">
      <c r="A13" s="645" t="s">
        <v>60</v>
      </c>
      <c r="B13" s="642">
        <v>23312</v>
      </c>
      <c r="C13" s="642">
        <v>21720</v>
      </c>
      <c r="D13" s="561">
        <v>30829</v>
      </c>
      <c r="E13" s="643">
        <v>32.7691645133506</v>
      </c>
      <c r="F13" s="646" t="s">
        <v>97</v>
      </c>
      <c r="G13" s="642">
        <v>119817</v>
      </c>
      <c r="H13" s="642">
        <v>127876</v>
      </c>
      <c r="I13" s="642">
        <v>119354</v>
      </c>
      <c r="J13" s="658">
        <v>-19.3417807062004</v>
      </c>
    </row>
    <row r="14" ht="15.75" customHeight="1" spans="1:10">
      <c r="A14" s="645" t="s">
        <v>61</v>
      </c>
      <c r="B14" s="642">
        <v>27430</v>
      </c>
      <c r="C14" s="642">
        <v>28934</v>
      </c>
      <c r="D14" s="561">
        <v>30133</v>
      </c>
      <c r="E14" s="643">
        <v>21.1036090346435</v>
      </c>
      <c r="F14" s="646" t="s">
        <v>98</v>
      </c>
      <c r="G14" s="642">
        <v>84627</v>
      </c>
      <c r="H14" s="642">
        <v>126734</v>
      </c>
      <c r="I14" s="642">
        <v>133633</v>
      </c>
      <c r="J14" s="658">
        <v>42.649900191078</v>
      </c>
    </row>
    <row r="15" ht="15.75" customHeight="1" spans="1:10">
      <c r="A15" s="647" t="s">
        <v>62</v>
      </c>
      <c r="B15" s="642">
        <v>55846</v>
      </c>
      <c r="C15" s="642">
        <v>33882</v>
      </c>
      <c r="D15" s="561">
        <v>36671</v>
      </c>
      <c r="E15" s="643">
        <v>-4.26076286452758</v>
      </c>
      <c r="F15" s="646" t="s">
        <v>99</v>
      </c>
      <c r="G15" s="642">
        <v>18371</v>
      </c>
      <c r="H15" s="642">
        <v>18295</v>
      </c>
      <c r="I15" s="642">
        <v>30086</v>
      </c>
      <c r="J15" s="658">
        <v>2.469261946119</v>
      </c>
    </row>
    <row r="16" ht="15.75" customHeight="1" spans="1:10">
      <c r="A16" s="645" t="s">
        <v>63</v>
      </c>
      <c r="B16" s="642">
        <v>85000</v>
      </c>
      <c r="C16" s="642">
        <v>81554</v>
      </c>
      <c r="D16" s="561">
        <v>74660</v>
      </c>
      <c r="E16" s="643">
        <v>3.48029771722408</v>
      </c>
      <c r="F16" s="646" t="s">
        <v>100</v>
      </c>
      <c r="G16" s="642">
        <v>99391</v>
      </c>
      <c r="H16" s="642">
        <v>96929</v>
      </c>
      <c r="I16" s="642">
        <v>76401</v>
      </c>
      <c r="J16" s="658">
        <v>-23.3814031850455</v>
      </c>
    </row>
    <row r="17" ht="15.75" customHeight="1" spans="1:10">
      <c r="A17" s="647" t="s">
        <v>64</v>
      </c>
      <c r="B17" s="642">
        <v>180</v>
      </c>
      <c r="C17" s="642">
        <v>5721</v>
      </c>
      <c r="D17" s="561">
        <v>5061</v>
      </c>
      <c r="E17" s="643">
        <v>2859.64912280702</v>
      </c>
      <c r="F17" s="646" t="s">
        <v>101</v>
      </c>
      <c r="G17" s="642">
        <v>56586</v>
      </c>
      <c r="H17" s="642">
        <v>72184</v>
      </c>
      <c r="I17" s="642">
        <v>56949</v>
      </c>
      <c r="J17" s="658">
        <v>9.2316249808194</v>
      </c>
    </row>
    <row r="18" ht="15.75" customHeight="1" spans="1:10">
      <c r="A18" s="647" t="s">
        <v>65</v>
      </c>
      <c r="B18" s="642">
        <v>251220</v>
      </c>
      <c r="C18" s="642">
        <v>80125</v>
      </c>
      <c r="D18" s="561">
        <v>80263</v>
      </c>
      <c r="E18" s="643">
        <v>-68.157437455864</v>
      </c>
      <c r="F18" s="646" t="s">
        <v>102</v>
      </c>
      <c r="G18" s="642">
        <v>27978</v>
      </c>
      <c r="H18" s="642">
        <v>22217</v>
      </c>
      <c r="I18" s="642">
        <v>15003</v>
      </c>
      <c r="J18" s="658">
        <v>20.024</v>
      </c>
    </row>
    <row r="19" ht="15.75" customHeight="1" spans="1:10">
      <c r="A19" s="647" t="s">
        <v>66</v>
      </c>
      <c r="B19" s="642">
        <v>60</v>
      </c>
      <c r="C19" s="642">
        <v>120</v>
      </c>
      <c r="D19" s="561">
        <v>168</v>
      </c>
      <c r="E19" s="643">
        <v>150.746268656716</v>
      </c>
      <c r="F19" s="646" t="s">
        <v>103</v>
      </c>
      <c r="G19" s="642">
        <v>32585</v>
      </c>
      <c r="H19" s="642">
        <v>30842</v>
      </c>
      <c r="I19" s="642">
        <v>12961</v>
      </c>
      <c r="J19" s="658">
        <v>-23.6420407682338</v>
      </c>
    </row>
    <row r="20" ht="15.75" customHeight="1" spans="1:10">
      <c r="A20" s="647" t="s">
        <v>67</v>
      </c>
      <c r="B20" s="642">
        <v>0</v>
      </c>
      <c r="C20" s="642">
        <v>70</v>
      </c>
      <c r="D20" s="561">
        <v>73</v>
      </c>
      <c r="E20" s="643"/>
      <c r="F20" s="646" t="s">
        <v>104</v>
      </c>
      <c r="G20" s="642">
        <v>9224</v>
      </c>
      <c r="H20" s="642">
        <v>8673</v>
      </c>
      <c r="I20" s="642">
        <v>5248</v>
      </c>
      <c r="J20" s="658">
        <v>-32.4668639814696</v>
      </c>
    </row>
    <row r="21" ht="15.75" customHeight="1" spans="1:10">
      <c r="A21" s="560" t="s">
        <v>131</v>
      </c>
      <c r="B21" s="642">
        <v>61207</v>
      </c>
      <c r="C21" s="642">
        <v>125388</v>
      </c>
      <c r="D21" s="642">
        <v>121948</v>
      </c>
      <c r="E21" s="643">
        <v>89.6547433903577</v>
      </c>
      <c r="F21" s="646" t="s">
        <v>105</v>
      </c>
      <c r="G21" s="642">
        <v>4467</v>
      </c>
      <c r="H21" s="642">
        <v>3203</v>
      </c>
      <c r="I21" s="642">
        <v>2690</v>
      </c>
      <c r="J21" s="658">
        <v>-63.3514986376022</v>
      </c>
    </row>
    <row r="22" ht="15.75" customHeight="1" spans="1:10">
      <c r="A22" s="560" t="s">
        <v>132</v>
      </c>
      <c r="B22" s="642">
        <v>28690</v>
      </c>
      <c r="C22" s="642">
        <v>20990</v>
      </c>
      <c r="D22" s="642">
        <v>24053</v>
      </c>
      <c r="E22" s="643">
        <v>-11.099201655825</v>
      </c>
      <c r="F22" s="646" t="s">
        <v>106</v>
      </c>
      <c r="G22" s="642">
        <v>100</v>
      </c>
      <c r="H22" s="642"/>
      <c r="I22" s="642">
        <v>0</v>
      </c>
      <c r="J22" s="658"/>
    </row>
    <row r="23" ht="15.75" customHeight="1" spans="1:10">
      <c r="A23" s="560" t="s">
        <v>133</v>
      </c>
      <c r="B23" s="642">
        <v>1800</v>
      </c>
      <c r="C23" s="642">
        <v>1800</v>
      </c>
      <c r="D23" s="642">
        <v>1306</v>
      </c>
      <c r="E23" s="643">
        <v>-24.0255962769052</v>
      </c>
      <c r="F23" s="646" t="s">
        <v>107</v>
      </c>
      <c r="G23" s="642">
        <v>1828</v>
      </c>
      <c r="H23" s="642">
        <v>1857</v>
      </c>
      <c r="I23" s="642">
        <v>1087</v>
      </c>
      <c r="J23" s="658">
        <v>-73.3316977428852</v>
      </c>
    </row>
    <row r="24" ht="15.75" customHeight="1" spans="1:10">
      <c r="A24" s="560" t="s">
        <v>134</v>
      </c>
      <c r="B24" s="642">
        <v>14200</v>
      </c>
      <c r="C24" s="642">
        <v>10200</v>
      </c>
      <c r="D24" s="642">
        <v>9407</v>
      </c>
      <c r="E24" s="643">
        <v>-35.7006151742994</v>
      </c>
      <c r="F24" s="646" t="s">
        <v>108</v>
      </c>
      <c r="G24" s="642">
        <v>67610</v>
      </c>
      <c r="H24" s="642">
        <v>68368</v>
      </c>
      <c r="I24" s="642">
        <v>29006</v>
      </c>
      <c r="J24" s="658">
        <v>-42.9251687294622</v>
      </c>
    </row>
    <row r="25" ht="15.75" customHeight="1" spans="1:10">
      <c r="A25" s="302" t="s">
        <v>135</v>
      </c>
      <c r="B25" s="642">
        <v>14437</v>
      </c>
      <c r="C25" s="642">
        <v>88090</v>
      </c>
      <c r="D25" s="642">
        <v>82883</v>
      </c>
      <c r="E25" s="643">
        <v>340.351716076931</v>
      </c>
      <c r="F25" s="646" t="s">
        <v>109</v>
      </c>
      <c r="G25" s="642">
        <v>1798</v>
      </c>
      <c r="H25" s="642">
        <v>3140</v>
      </c>
      <c r="I25" s="642">
        <v>5407</v>
      </c>
      <c r="J25" s="658">
        <v>169.945082376435</v>
      </c>
    </row>
    <row r="26" ht="15.75" customHeight="1" spans="1:10">
      <c r="A26" s="302" t="s">
        <v>136</v>
      </c>
      <c r="B26" s="642">
        <v>0</v>
      </c>
      <c r="C26" s="642">
        <v>0</v>
      </c>
      <c r="D26" s="642">
        <v>0</v>
      </c>
      <c r="E26" s="643"/>
      <c r="F26" s="646" t="s">
        <v>110</v>
      </c>
      <c r="G26" s="642">
        <v>11883</v>
      </c>
      <c r="H26" s="642">
        <v>8987</v>
      </c>
      <c r="I26" s="642">
        <v>8988</v>
      </c>
      <c r="J26" s="658">
        <v>-21.4953271028037</v>
      </c>
    </row>
    <row r="27" ht="15.75" customHeight="1" spans="1:10">
      <c r="A27" s="302" t="s">
        <v>137</v>
      </c>
      <c r="B27" s="642">
        <v>80</v>
      </c>
      <c r="C27" s="642">
        <v>80</v>
      </c>
      <c r="D27" s="642">
        <v>71</v>
      </c>
      <c r="E27" s="643">
        <v>-19.3181818181818</v>
      </c>
      <c r="F27" s="646" t="s">
        <v>138</v>
      </c>
      <c r="G27" s="648">
        <v>28545</v>
      </c>
      <c r="H27" s="642"/>
      <c r="I27" s="303">
        <v>0</v>
      </c>
      <c r="J27" s="658"/>
    </row>
    <row r="28" ht="15.75" customHeight="1" spans="1:10">
      <c r="A28" s="302" t="s">
        <v>139</v>
      </c>
      <c r="B28" s="642">
        <v>2000</v>
      </c>
      <c r="C28" s="642">
        <v>4228</v>
      </c>
      <c r="D28" s="642">
        <v>4228</v>
      </c>
      <c r="E28" s="643">
        <v>112.997481108312</v>
      </c>
      <c r="F28" s="646" t="s">
        <v>111</v>
      </c>
      <c r="G28" s="648">
        <v>41548</v>
      </c>
      <c r="H28" s="642">
        <v>206</v>
      </c>
      <c r="I28" s="642">
        <v>220</v>
      </c>
      <c r="J28" s="658">
        <v>528.571428571429</v>
      </c>
    </row>
    <row r="29" ht="15.75" customHeight="1" spans="1:10">
      <c r="A29" s="301"/>
      <c r="B29" s="642"/>
      <c r="C29" s="303"/>
      <c r="D29" s="561"/>
      <c r="E29" s="643"/>
      <c r="F29" s="646" t="s">
        <v>112</v>
      </c>
      <c r="G29" s="648">
        <v>23641</v>
      </c>
      <c r="H29" s="642">
        <v>23641</v>
      </c>
      <c r="I29" s="642">
        <v>23801</v>
      </c>
      <c r="J29" s="658">
        <v>0.143055497117852</v>
      </c>
    </row>
    <row r="30" ht="15.75" customHeight="1" spans="1:10">
      <c r="A30" s="302"/>
      <c r="B30" s="648"/>
      <c r="C30" s="303"/>
      <c r="D30" s="303"/>
      <c r="E30" s="643"/>
      <c r="F30" s="646" t="s">
        <v>113</v>
      </c>
      <c r="G30" s="648">
        <v>12</v>
      </c>
      <c r="H30" s="642">
        <v>12</v>
      </c>
      <c r="I30" s="642">
        <v>12</v>
      </c>
      <c r="J30" s="658">
        <v>100</v>
      </c>
    </row>
    <row r="31" ht="15.75" customHeight="1" spans="1:10">
      <c r="A31" s="640" t="s">
        <v>140</v>
      </c>
      <c r="B31" s="637">
        <v>734139</v>
      </c>
      <c r="C31" s="637">
        <v>987800</v>
      </c>
      <c r="D31" s="637">
        <v>1023368</v>
      </c>
      <c r="E31" s="638">
        <v>25.1354841234128</v>
      </c>
      <c r="F31" s="641" t="s">
        <v>141</v>
      </c>
      <c r="G31" s="637">
        <v>368204</v>
      </c>
      <c r="H31" s="637">
        <v>414717</v>
      </c>
      <c r="I31" s="637">
        <v>567509</v>
      </c>
      <c r="J31" s="657">
        <v>14.0368609515848</v>
      </c>
    </row>
    <row r="32" ht="15.75" customHeight="1" spans="1:10">
      <c r="A32" s="570" t="s">
        <v>142</v>
      </c>
      <c r="B32" s="561">
        <v>245079</v>
      </c>
      <c r="C32" s="561">
        <v>386503</v>
      </c>
      <c r="D32" s="561">
        <v>417871</v>
      </c>
      <c r="E32" s="643">
        <v>9.62247272364772</v>
      </c>
      <c r="F32" s="571" t="s">
        <v>143</v>
      </c>
      <c r="G32" s="561">
        <v>74257</v>
      </c>
      <c r="H32" s="561">
        <v>74257</v>
      </c>
      <c r="I32" s="561">
        <v>87077</v>
      </c>
      <c r="J32" s="658">
        <v>6.1681582091736</v>
      </c>
    </row>
    <row r="33" ht="15.75" customHeight="1" spans="1:10">
      <c r="A33" s="570" t="s">
        <v>160</v>
      </c>
      <c r="B33" s="561">
        <v>15704</v>
      </c>
      <c r="C33" s="561">
        <v>15704</v>
      </c>
      <c r="D33" s="400">
        <v>29203</v>
      </c>
      <c r="E33" s="643"/>
      <c r="F33" s="571" t="s">
        <v>161</v>
      </c>
      <c r="G33" s="561">
        <v>80166</v>
      </c>
      <c r="H33" s="561">
        <v>111239</v>
      </c>
      <c r="I33" s="400">
        <v>121076</v>
      </c>
      <c r="J33" s="658"/>
    </row>
    <row r="34" ht="15.75" customHeight="1" spans="1:10">
      <c r="A34" s="570" t="s">
        <v>144</v>
      </c>
      <c r="B34" s="561">
        <v>121892</v>
      </c>
      <c r="C34" s="561">
        <v>137286</v>
      </c>
      <c r="D34" s="561">
        <v>121846</v>
      </c>
      <c r="E34" s="643">
        <v>30.7051983437386</v>
      </c>
      <c r="F34" s="571" t="s">
        <v>145</v>
      </c>
      <c r="G34" s="561">
        <v>213781</v>
      </c>
      <c r="H34" s="561">
        <v>213781</v>
      </c>
      <c r="I34" s="561">
        <v>213851</v>
      </c>
      <c r="J34" s="658">
        <v>120.201614564027</v>
      </c>
    </row>
    <row r="35" ht="15.75" customHeight="1" spans="1:10">
      <c r="A35" s="570" t="s">
        <v>146</v>
      </c>
      <c r="B35" s="561">
        <v>62671</v>
      </c>
      <c r="C35" s="561">
        <v>131259</v>
      </c>
      <c r="D35" s="561">
        <v>137400</v>
      </c>
      <c r="E35" s="643">
        <v>1.90081357490896</v>
      </c>
      <c r="F35" s="571" t="s">
        <v>147</v>
      </c>
      <c r="G35" s="561">
        <v>211500</v>
      </c>
      <c r="H35" s="561">
        <v>211500</v>
      </c>
      <c r="I35" s="561">
        <v>211500</v>
      </c>
      <c r="J35" s="658">
        <v>122.631578947368</v>
      </c>
    </row>
    <row r="36" ht="15.75" customHeight="1" spans="1:10">
      <c r="A36" s="570" t="s">
        <v>148</v>
      </c>
      <c r="B36" s="561">
        <v>211500</v>
      </c>
      <c r="C36" s="561">
        <v>238500</v>
      </c>
      <c r="D36" s="561">
        <v>238500</v>
      </c>
      <c r="E36" s="643">
        <v>107.391304347826</v>
      </c>
      <c r="F36" s="571" t="s">
        <v>149</v>
      </c>
      <c r="G36" s="561">
        <v>2281</v>
      </c>
      <c r="H36" s="561">
        <v>2281</v>
      </c>
      <c r="I36" s="561">
        <v>2351</v>
      </c>
      <c r="J36" s="658">
        <v>11.1058601134216</v>
      </c>
    </row>
    <row r="37" ht="15.75" customHeight="1" spans="1:10">
      <c r="A37" s="570" t="s">
        <v>150</v>
      </c>
      <c r="B37" s="561"/>
      <c r="C37" s="561">
        <v>27000</v>
      </c>
      <c r="D37" s="561">
        <v>27000</v>
      </c>
      <c r="E37" s="643">
        <v>35</v>
      </c>
      <c r="F37" s="571" t="s">
        <v>151</v>
      </c>
      <c r="G37" s="561"/>
      <c r="H37" s="561">
        <v>15440</v>
      </c>
      <c r="I37" s="561">
        <v>81751</v>
      </c>
      <c r="J37" s="658">
        <v>-32.9062915483479</v>
      </c>
    </row>
    <row r="38" ht="15.75" customHeight="1" spans="1:10">
      <c r="A38" s="570" t="s">
        <v>152</v>
      </c>
      <c r="B38" s="561">
        <v>211500</v>
      </c>
      <c r="C38" s="561">
        <v>211500</v>
      </c>
      <c r="D38" s="561">
        <v>211500</v>
      </c>
      <c r="E38" s="643">
        <v>122.631578947368</v>
      </c>
      <c r="F38" s="571" t="s">
        <v>153</v>
      </c>
      <c r="G38" s="561"/>
      <c r="H38" s="571"/>
      <c r="I38" s="561">
        <v>63754</v>
      </c>
      <c r="J38" s="658">
        <v>-18.8343433314661</v>
      </c>
    </row>
    <row r="39" ht="15.75" customHeight="1" spans="1:10">
      <c r="A39" s="302" t="s">
        <v>154</v>
      </c>
      <c r="B39" s="303"/>
      <c r="C39" s="561"/>
      <c r="D39" s="561"/>
      <c r="E39" s="643"/>
      <c r="F39" s="571" t="s">
        <v>155</v>
      </c>
      <c r="G39" s="303"/>
      <c r="H39" s="303"/>
      <c r="I39" s="561"/>
      <c r="J39" s="659"/>
    </row>
    <row r="40" ht="15.75" customHeight="1" spans="1:10">
      <c r="A40" s="649" t="s">
        <v>156</v>
      </c>
      <c r="B40" s="650">
        <v>77293</v>
      </c>
      <c r="C40" s="650">
        <v>78548</v>
      </c>
      <c r="D40" s="650">
        <v>78548</v>
      </c>
      <c r="E40" s="651">
        <v>0.0840957162151831</v>
      </c>
      <c r="F40" s="652"/>
      <c r="G40" s="652"/>
      <c r="H40" s="652"/>
      <c r="I40" s="650"/>
      <c r="J40" s="660"/>
    </row>
    <row r="41" s="634" customFormat="1" ht="67.5" customHeight="1" spans="1:10">
      <c r="A41" s="653" t="s">
        <v>162</v>
      </c>
      <c r="B41" s="653"/>
      <c r="C41" s="653"/>
      <c r="D41" s="653"/>
      <c r="E41" s="653"/>
      <c r="F41" s="653"/>
      <c r="G41" s="653"/>
      <c r="H41" s="653"/>
      <c r="I41" s="653"/>
      <c r="J41" s="653"/>
    </row>
  </sheetData>
  <mergeCells count="3">
    <mergeCell ref="A1:J1"/>
    <mergeCell ref="A2:J2"/>
    <mergeCell ref="A41:J41"/>
  </mergeCells>
  <printOptions horizontalCentered="1"/>
  <pageMargins left="0.31496062992126" right="0.31496062992126" top="0.236220472440945" bottom="0.354330708661417" header="0.15748031496063" footer="0.196850393700787"/>
  <pageSetup paperSize="9" scale="73" firstPageNumber="4" fitToWidth="0" orientation="landscape" blackAndWhite="1" useFirstPageNumber="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FF00"/>
  </sheetPr>
  <dimension ref="A1:J573"/>
  <sheetViews>
    <sheetView workbookViewId="0">
      <selection activeCell="E124" sqref="E124"/>
    </sheetView>
  </sheetViews>
  <sheetFormatPr defaultColWidth="21.5" defaultRowHeight="14.25"/>
  <cols>
    <col min="1" max="1" width="49.5" style="313" customWidth="1"/>
    <col min="2" max="2" width="24.75" style="621" customWidth="1"/>
    <col min="3" max="3" width="8.25" style="417" customWidth="1"/>
    <col min="4" max="10" width="21.5" style="417"/>
    <col min="11" max="16384" width="21.5" style="313"/>
  </cols>
  <sheetData>
    <row r="1" ht="21.95" customHeight="1" spans="1:2">
      <c r="A1" s="106" t="s">
        <v>163</v>
      </c>
      <c r="B1" s="106"/>
    </row>
    <row r="2" s="312" customFormat="1" ht="21.95" customHeight="1" spans="1:10">
      <c r="A2" s="191" t="s">
        <v>164</v>
      </c>
      <c r="B2" s="191"/>
      <c r="C2" s="622"/>
      <c r="D2" s="622"/>
      <c r="E2" s="622"/>
      <c r="F2" s="622"/>
      <c r="G2" s="622"/>
      <c r="H2" s="622"/>
      <c r="I2" s="622"/>
      <c r="J2" s="622"/>
    </row>
    <row r="3" s="312" customFormat="1" ht="21.95" customHeight="1" spans="1:10">
      <c r="A3" s="222" t="s">
        <v>165</v>
      </c>
      <c r="B3" s="222"/>
      <c r="C3" s="622"/>
      <c r="D3" s="622"/>
      <c r="E3" s="622"/>
      <c r="F3" s="622"/>
      <c r="G3" s="622"/>
      <c r="H3" s="622"/>
      <c r="I3" s="622"/>
      <c r="J3" s="622"/>
    </row>
    <row r="4" ht="18" customHeight="1" spans="1:2">
      <c r="A4" s="623" t="s">
        <v>48</v>
      </c>
      <c r="B4" s="623"/>
    </row>
    <row r="5" ht="20.1" customHeight="1" spans="1:2">
      <c r="A5" s="624" t="s">
        <v>166</v>
      </c>
      <c r="B5" s="625" t="s">
        <v>167</v>
      </c>
    </row>
    <row r="6" ht="20.1" customHeight="1" spans="1:2">
      <c r="A6" s="626" t="s">
        <v>168</v>
      </c>
      <c r="B6" s="627">
        <v>1008868</v>
      </c>
    </row>
    <row r="7" ht="20.1" customHeight="1" spans="1:2">
      <c r="A7" s="628" t="s">
        <v>91</v>
      </c>
      <c r="B7" s="629">
        <v>72036</v>
      </c>
    </row>
    <row r="8" ht="20.1" customHeight="1" spans="1:2">
      <c r="A8" s="628" t="s">
        <v>169</v>
      </c>
      <c r="B8" s="629">
        <v>2525</v>
      </c>
    </row>
    <row r="9" ht="20.1" customHeight="1" spans="1:2">
      <c r="A9" s="630" t="s">
        <v>170</v>
      </c>
      <c r="B9" s="629">
        <v>1634</v>
      </c>
    </row>
    <row r="10" ht="20.1" customHeight="1" spans="1:2">
      <c r="A10" s="630" t="s">
        <v>171</v>
      </c>
      <c r="B10" s="629">
        <v>88</v>
      </c>
    </row>
    <row r="11" ht="20.1" customHeight="1" spans="1:2">
      <c r="A11" s="630" t="s">
        <v>172</v>
      </c>
      <c r="B11" s="629">
        <v>240</v>
      </c>
    </row>
    <row r="12" ht="20.1" customHeight="1" spans="1:2">
      <c r="A12" s="630" t="s">
        <v>173</v>
      </c>
      <c r="B12" s="629">
        <v>29</v>
      </c>
    </row>
    <row r="13" ht="20.1" customHeight="1" spans="1:10">
      <c r="A13" s="630" t="s">
        <v>174</v>
      </c>
      <c r="B13" s="629">
        <v>109</v>
      </c>
      <c r="C13" s="313"/>
      <c r="D13" s="313"/>
      <c r="E13" s="313"/>
      <c r="F13" s="313"/>
      <c r="G13" s="313"/>
      <c r="H13" s="313"/>
      <c r="I13" s="313"/>
      <c r="J13" s="313"/>
    </row>
    <row r="14" ht="20.1" customHeight="1" spans="1:10">
      <c r="A14" s="630" t="s">
        <v>175</v>
      </c>
      <c r="B14" s="629">
        <v>102</v>
      </c>
      <c r="C14" s="313"/>
      <c r="D14" s="313"/>
      <c r="E14" s="313"/>
      <c r="F14" s="313"/>
      <c r="G14" s="313"/>
      <c r="H14" s="313"/>
      <c r="I14" s="313"/>
      <c r="J14" s="313"/>
    </row>
    <row r="15" ht="20.1" customHeight="1" spans="1:10">
      <c r="A15" s="630" t="s">
        <v>176</v>
      </c>
      <c r="B15" s="629">
        <v>1</v>
      </c>
      <c r="C15" s="313"/>
      <c r="D15" s="313"/>
      <c r="E15" s="313"/>
      <c r="F15" s="313"/>
      <c r="G15" s="313"/>
      <c r="H15" s="313"/>
      <c r="I15" s="313"/>
      <c r="J15" s="313"/>
    </row>
    <row r="16" ht="20.1" customHeight="1" spans="1:10">
      <c r="A16" s="630" t="s">
        <v>177</v>
      </c>
      <c r="B16" s="629">
        <v>128</v>
      </c>
      <c r="C16" s="313"/>
      <c r="D16" s="313"/>
      <c r="E16" s="313"/>
      <c r="F16" s="313"/>
      <c r="G16" s="313"/>
      <c r="H16" s="313"/>
      <c r="I16" s="313"/>
      <c r="J16" s="313"/>
    </row>
    <row r="17" ht="20.1" customHeight="1" spans="1:10">
      <c r="A17" s="630" t="s">
        <v>178</v>
      </c>
      <c r="B17" s="629">
        <v>194</v>
      </c>
      <c r="C17" s="313"/>
      <c r="D17" s="313"/>
      <c r="E17" s="313"/>
      <c r="F17" s="313"/>
      <c r="G17" s="313"/>
      <c r="H17" s="313"/>
      <c r="I17" s="313"/>
      <c r="J17" s="313"/>
    </row>
    <row r="18" ht="20.1" customHeight="1" spans="1:10">
      <c r="A18" s="628" t="s">
        <v>179</v>
      </c>
      <c r="B18" s="629">
        <v>1853</v>
      </c>
      <c r="C18" s="313"/>
      <c r="D18" s="313"/>
      <c r="E18" s="313"/>
      <c r="F18" s="313"/>
      <c r="G18" s="313"/>
      <c r="H18" s="313"/>
      <c r="I18" s="313"/>
      <c r="J18" s="313"/>
    </row>
    <row r="19" ht="20.1" customHeight="1" spans="1:10">
      <c r="A19" s="630" t="s">
        <v>170</v>
      </c>
      <c r="B19" s="629">
        <v>1076</v>
      </c>
      <c r="C19" s="313"/>
      <c r="D19" s="313"/>
      <c r="E19" s="313"/>
      <c r="F19" s="313"/>
      <c r="G19" s="313"/>
      <c r="H19" s="313"/>
      <c r="I19" s="313"/>
      <c r="J19" s="313"/>
    </row>
    <row r="20" ht="20.1" customHeight="1" spans="1:2">
      <c r="A20" s="630" t="s">
        <v>171</v>
      </c>
      <c r="B20" s="629">
        <v>273</v>
      </c>
    </row>
    <row r="21" ht="20.1" customHeight="1" spans="1:2">
      <c r="A21" s="630" t="s">
        <v>180</v>
      </c>
      <c r="B21" s="629">
        <v>262</v>
      </c>
    </row>
    <row r="22" ht="20.1" customHeight="1" spans="1:2">
      <c r="A22" s="630" t="s">
        <v>181</v>
      </c>
      <c r="B22" s="629">
        <v>16</v>
      </c>
    </row>
    <row r="23" ht="20.1" customHeight="1" spans="1:2">
      <c r="A23" s="630" t="s">
        <v>182</v>
      </c>
      <c r="B23" s="629">
        <v>67</v>
      </c>
    </row>
    <row r="24" ht="20.1" customHeight="1" spans="1:2">
      <c r="A24" s="630" t="s">
        <v>177</v>
      </c>
      <c r="B24" s="629">
        <v>156</v>
      </c>
    </row>
    <row r="25" ht="20.1" customHeight="1" spans="1:2">
      <c r="A25" s="630" t="s">
        <v>183</v>
      </c>
      <c r="B25" s="629">
        <v>3</v>
      </c>
    </row>
    <row r="26" ht="20.1" customHeight="1" spans="1:2">
      <c r="A26" s="628" t="s">
        <v>184</v>
      </c>
      <c r="B26" s="629">
        <v>20119</v>
      </c>
    </row>
    <row r="27" ht="20.1" customHeight="1" spans="1:2">
      <c r="A27" s="630" t="s">
        <v>170</v>
      </c>
      <c r="B27" s="629">
        <v>8051</v>
      </c>
    </row>
    <row r="28" ht="20.1" customHeight="1" spans="1:2">
      <c r="A28" s="630" t="s">
        <v>171</v>
      </c>
      <c r="B28" s="629">
        <v>4719</v>
      </c>
    </row>
    <row r="29" ht="20.1" customHeight="1" spans="1:2">
      <c r="A29" s="630" t="s">
        <v>185</v>
      </c>
      <c r="B29" s="629">
        <v>306</v>
      </c>
    </row>
    <row r="30" ht="20.1" customHeight="1" spans="1:2">
      <c r="A30" s="630" t="s">
        <v>186</v>
      </c>
      <c r="B30" s="629">
        <v>38</v>
      </c>
    </row>
    <row r="31" ht="20.1" customHeight="1" spans="1:2">
      <c r="A31" s="630" t="s">
        <v>187</v>
      </c>
      <c r="B31" s="629">
        <v>2757</v>
      </c>
    </row>
    <row r="32" ht="20.1" customHeight="1" spans="1:2">
      <c r="A32" s="630" t="s">
        <v>188</v>
      </c>
      <c r="B32" s="629">
        <v>371</v>
      </c>
    </row>
    <row r="33" ht="20.1" customHeight="1" spans="1:2">
      <c r="A33" s="630" t="s">
        <v>177</v>
      </c>
      <c r="B33" s="629">
        <v>957</v>
      </c>
    </row>
    <row r="34" ht="20.1" customHeight="1" spans="1:2">
      <c r="A34" s="630" t="s">
        <v>189</v>
      </c>
      <c r="B34" s="629">
        <v>2920</v>
      </c>
    </row>
    <row r="35" ht="20.1" customHeight="1" spans="1:10">
      <c r="A35" s="628" t="s">
        <v>190</v>
      </c>
      <c r="B35" s="629">
        <v>2271</v>
      </c>
      <c r="C35" s="313"/>
      <c r="D35" s="313"/>
      <c r="E35" s="313"/>
      <c r="F35" s="313"/>
      <c r="G35" s="313"/>
      <c r="H35" s="313"/>
      <c r="I35" s="313"/>
      <c r="J35" s="313"/>
    </row>
    <row r="36" ht="20.1" customHeight="1" spans="1:10">
      <c r="A36" s="630" t="s">
        <v>170</v>
      </c>
      <c r="B36" s="629">
        <v>872</v>
      </c>
      <c r="C36" s="313"/>
      <c r="D36" s="313"/>
      <c r="E36" s="313"/>
      <c r="F36" s="313"/>
      <c r="G36" s="313"/>
      <c r="H36" s="313"/>
      <c r="I36" s="313"/>
      <c r="J36" s="313"/>
    </row>
    <row r="37" ht="20.1" customHeight="1" spans="1:10">
      <c r="A37" s="630" t="s">
        <v>171</v>
      </c>
      <c r="B37" s="629">
        <v>1100</v>
      </c>
      <c r="C37" s="313"/>
      <c r="D37" s="313"/>
      <c r="E37" s="313"/>
      <c r="F37" s="313"/>
      <c r="G37" s="313"/>
      <c r="H37" s="313"/>
      <c r="I37" s="313"/>
      <c r="J37" s="313"/>
    </row>
    <row r="38" ht="20.1" customHeight="1" spans="1:10">
      <c r="A38" s="630" t="s">
        <v>177</v>
      </c>
      <c r="B38" s="629">
        <v>299</v>
      </c>
      <c r="C38" s="313"/>
      <c r="D38" s="313"/>
      <c r="E38" s="313"/>
      <c r="F38" s="313"/>
      <c r="G38" s="313"/>
      <c r="H38" s="313"/>
      <c r="I38" s="313"/>
      <c r="J38" s="313"/>
    </row>
    <row r="39" ht="20.1" customHeight="1" spans="1:10">
      <c r="A39" s="628" t="s">
        <v>191</v>
      </c>
      <c r="B39" s="629">
        <v>1713</v>
      </c>
      <c r="C39" s="313"/>
      <c r="D39" s="313"/>
      <c r="E39" s="313"/>
      <c r="F39" s="313"/>
      <c r="G39" s="313"/>
      <c r="H39" s="313"/>
      <c r="I39" s="313"/>
      <c r="J39" s="313"/>
    </row>
    <row r="40" ht="20.1" customHeight="1" spans="1:10">
      <c r="A40" s="630" t="s">
        <v>170</v>
      </c>
      <c r="B40" s="629">
        <v>665</v>
      </c>
      <c r="C40" s="313"/>
      <c r="D40" s="313"/>
      <c r="E40" s="313"/>
      <c r="F40" s="313"/>
      <c r="G40" s="313"/>
      <c r="H40" s="313"/>
      <c r="I40" s="313"/>
      <c r="J40" s="313"/>
    </row>
    <row r="41" ht="20.1" customHeight="1" spans="1:10">
      <c r="A41" s="630" t="s">
        <v>171</v>
      </c>
      <c r="B41" s="629">
        <v>238</v>
      </c>
      <c r="C41" s="313"/>
      <c r="D41" s="313"/>
      <c r="E41" s="313"/>
      <c r="F41" s="313"/>
      <c r="G41" s="313"/>
      <c r="H41" s="313"/>
      <c r="I41" s="313"/>
      <c r="J41" s="313"/>
    </row>
    <row r="42" ht="20.1" customHeight="1" spans="1:10">
      <c r="A42" s="630" t="s">
        <v>192</v>
      </c>
      <c r="B42" s="629">
        <v>150</v>
      </c>
      <c r="C42" s="313"/>
      <c r="D42" s="313"/>
      <c r="E42" s="313"/>
      <c r="F42" s="313"/>
      <c r="G42" s="313"/>
      <c r="H42" s="313"/>
      <c r="I42" s="313"/>
      <c r="J42" s="313"/>
    </row>
    <row r="43" ht="20.1" customHeight="1" spans="1:10">
      <c r="A43" s="630" t="s">
        <v>193</v>
      </c>
      <c r="B43" s="629">
        <v>40</v>
      </c>
      <c r="C43" s="313"/>
      <c r="D43" s="313"/>
      <c r="E43" s="313"/>
      <c r="F43" s="313"/>
      <c r="G43" s="313"/>
      <c r="H43" s="313"/>
      <c r="I43" s="313"/>
      <c r="J43" s="313"/>
    </row>
    <row r="44" ht="20.1" customHeight="1" spans="1:10">
      <c r="A44" s="630" t="s">
        <v>194</v>
      </c>
      <c r="B44" s="629">
        <v>16</v>
      </c>
      <c r="C44" s="313"/>
      <c r="D44" s="313"/>
      <c r="E44" s="313"/>
      <c r="F44" s="313"/>
      <c r="G44" s="313"/>
      <c r="H44" s="313"/>
      <c r="I44" s="313"/>
      <c r="J44" s="313"/>
    </row>
    <row r="45" ht="20.1" customHeight="1" spans="1:10">
      <c r="A45" s="630" t="s">
        <v>195</v>
      </c>
      <c r="B45" s="629">
        <v>67</v>
      </c>
      <c r="C45" s="313"/>
      <c r="D45" s="313"/>
      <c r="E45" s="313"/>
      <c r="F45" s="313"/>
      <c r="G45" s="313"/>
      <c r="H45" s="313"/>
      <c r="I45" s="313"/>
      <c r="J45" s="313"/>
    </row>
    <row r="46" ht="20.1" customHeight="1" spans="1:10">
      <c r="A46" s="630" t="s">
        <v>196</v>
      </c>
      <c r="B46" s="629">
        <v>498</v>
      </c>
      <c r="C46" s="313"/>
      <c r="D46" s="313"/>
      <c r="E46" s="313"/>
      <c r="F46" s="313"/>
      <c r="G46" s="313"/>
      <c r="H46" s="313"/>
      <c r="I46" s="313"/>
      <c r="J46" s="313"/>
    </row>
    <row r="47" ht="20.1" customHeight="1" spans="1:10">
      <c r="A47" s="630" t="s">
        <v>197</v>
      </c>
      <c r="B47" s="629">
        <v>39</v>
      </c>
      <c r="C47" s="313"/>
      <c r="D47" s="313"/>
      <c r="E47" s="313"/>
      <c r="F47" s="313"/>
      <c r="G47" s="313"/>
      <c r="H47" s="313"/>
      <c r="I47" s="313"/>
      <c r="J47" s="313"/>
    </row>
    <row r="48" ht="20.1" customHeight="1" spans="1:10">
      <c r="A48" s="628" t="s">
        <v>198</v>
      </c>
      <c r="B48" s="629">
        <v>4148</v>
      </c>
      <c r="C48" s="313"/>
      <c r="D48" s="313"/>
      <c r="E48" s="313"/>
      <c r="F48" s="313"/>
      <c r="G48" s="313"/>
      <c r="H48" s="313"/>
      <c r="I48" s="313"/>
      <c r="J48" s="313"/>
    </row>
    <row r="49" ht="20.1" customHeight="1" spans="1:10">
      <c r="A49" s="630" t="s">
        <v>170</v>
      </c>
      <c r="B49" s="629">
        <v>2323</v>
      </c>
      <c r="C49" s="313"/>
      <c r="D49" s="313"/>
      <c r="E49" s="313"/>
      <c r="F49" s="313"/>
      <c r="G49" s="313"/>
      <c r="H49" s="313"/>
      <c r="I49" s="313"/>
      <c r="J49" s="313"/>
    </row>
    <row r="50" ht="20.1" customHeight="1" spans="1:10">
      <c r="A50" s="630" t="s">
        <v>171</v>
      </c>
      <c r="B50" s="629">
        <v>251</v>
      </c>
      <c r="C50" s="313"/>
      <c r="D50" s="313"/>
      <c r="E50" s="313"/>
      <c r="F50" s="313"/>
      <c r="G50" s="313"/>
      <c r="H50" s="313"/>
      <c r="I50" s="313"/>
      <c r="J50" s="313"/>
    </row>
    <row r="51" ht="20.1" customHeight="1" spans="1:10">
      <c r="A51" s="630" t="s">
        <v>199</v>
      </c>
      <c r="B51" s="629">
        <v>72</v>
      </c>
      <c r="C51" s="313"/>
      <c r="D51" s="313"/>
      <c r="E51" s="313"/>
      <c r="F51" s="313"/>
      <c r="G51" s="313"/>
      <c r="H51" s="313"/>
      <c r="I51" s="313"/>
      <c r="J51" s="313"/>
    </row>
    <row r="52" ht="20.1" customHeight="1" spans="1:10">
      <c r="A52" s="630" t="s">
        <v>200</v>
      </c>
      <c r="B52" s="629">
        <v>213</v>
      </c>
      <c r="C52" s="313"/>
      <c r="D52" s="313"/>
      <c r="E52" s="313"/>
      <c r="F52" s="313"/>
      <c r="G52" s="313"/>
      <c r="H52" s="313"/>
      <c r="I52" s="313"/>
      <c r="J52" s="313"/>
    </row>
    <row r="53" ht="20.1" customHeight="1" spans="1:10">
      <c r="A53" s="630" t="s">
        <v>201</v>
      </c>
      <c r="B53" s="629">
        <v>716</v>
      </c>
      <c r="C53" s="313"/>
      <c r="D53" s="313"/>
      <c r="E53" s="313"/>
      <c r="F53" s="313"/>
      <c r="G53" s="313"/>
      <c r="H53" s="313"/>
      <c r="I53" s="313"/>
      <c r="J53" s="313"/>
    </row>
    <row r="54" ht="20.1" customHeight="1" spans="1:10">
      <c r="A54" s="630" t="s">
        <v>177</v>
      </c>
      <c r="B54" s="629">
        <v>63</v>
      </c>
      <c r="C54" s="313"/>
      <c r="D54" s="313"/>
      <c r="E54" s="313"/>
      <c r="F54" s="313"/>
      <c r="G54" s="313"/>
      <c r="H54" s="313"/>
      <c r="I54" s="313"/>
      <c r="J54" s="313"/>
    </row>
    <row r="55" ht="20.1" customHeight="1" spans="1:10">
      <c r="A55" s="630" t="s">
        <v>202</v>
      </c>
      <c r="B55" s="629">
        <v>510</v>
      </c>
      <c r="C55" s="313"/>
      <c r="D55" s="313"/>
      <c r="E55" s="313"/>
      <c r="F55" s="313"/>
      <c r="G55" s="313"/>
      <c r="H55" s="313"/>
      <c r="I55" s="313"/>
      <c r="J55" s="313"/>
    </row>
    <row r="56" ht="20.1" customHeight="1" spans="1:10">
      <c r="A56" s="628" t="s">
        <v>203</v>
      </c>
      <c r="B56" s="629">
        <v>5471</v>
      </c>
      <c r="C56" s="313"/>
      <c r="D56" s="313"/>
      <c r="E56" s="313"/>
      <c r="F56" s="313"/>
      <c r="G56" s="313"/>
      <c r="H56" s="313"/>
      <c r="I56" s="313"/>
      <c r="J56" s="313"/>
    </row>
    <row r="57" ht="20.1" customHeight="1" spans="1:10">
      <c r="A57" s="630" t="s">
        <v>204</v>
      </c>
      <c r="B57" s="629">
        <v>5471</v>
      </c>
      <c r="C57" s="313"/>
      <c r="D57" s="313"/>
      <c r="E57" s="313"/>
      <c r="F57" s="313"/>
      <c r="G57" s="313"/>
      <c r="H57" s="313"/>
      <c r="I57" s="313"/>
      <c r="J57" s="313"/>
    </row>
    <row r="58" ht="20.1" customHeight="1" spans="1:10">
      <c r="A58" s="628" t="s">
        <v>205</v>
      </c>
      <c r="B58" s="629">
        <v>705</v>
      </c>
      <c r="C58" s="313"/>
      <c r="D58" s="313"/>
      <c r="E58" s="313"/>
      <c r="F58" s="313"/>
      <c r="G58" s="313"/>
      <c r="H58" s="313"/>
      <c r="I58" s="313"/>
      <c r="J58" s="313"/>
    </row>
    <row r="59" ht="20.1" customHeight="1" spans="1:10">
      <c r="A59" s="630" t="s">
        <v>206</v>
      </c>
      <c r="B59" s="629">
        <v>700</v>
      </c>
      <c r="C59" s="313"/>
      <c r="D59" s="313"/>
      <c r="E59" s="313"/>
      <c r="F59" s="313"/>
      <c r="G59" s="313"/>
      <c r="H59" s="313"/>
      <c r="I59" s="313"/>
      <c r="J59" s="313"/>
    </row>
    <row r="60" ht="20.1" customHeight="1" spans="1:10">
      <c r="A60" s="630" t="s">
        <v>207</v>
      </c>
      <c r="B60" s="629">
        <v>5</v>
      </c>
      <c r="C60" s="313"/>
      <c r="D60" s="313"/>
      <c r="E60" s="313"/>
      <c r="F60" s="313"/>
      <c r="G60" s="313"/>
      <c r="H60" s="313"/>
      <c r="I60" s="313"/>
      <c r="J60" s="313"/>
    </row>
    <row r="61" ht="20.1" customHeight="1" spans="1:10">
      <c r="A61" s="628" t="s">
        <v>208</v>
      </c>
      <c r="B61" s="629">
        <v>4560</v>
      </c>
      <c r="C61" s="313"/>
      <c r="D61" s="313"/>
      <c r="E61" s="313"/>
      <c r="F61" s="313"/>
      <c r="G61" s="313"/>
      <c r="H61" s="313"/>
      <c r="I61" s="313"/>
      <c r="J61" s="313"/>
    </row>
    <row r="62" ht="20.1" customHeight="1" spans="1:10">
      <c r="A62" s="630" t="s">
        <v>170</v>
      </c>
      <c r="B62" s="629">
        <v>3468</v>
      </c>
      <c r="C62" s="313"/>
      <c r="D62" s="313"/>
      <c r="E62" s="313"/>
      <c r="F62" s="313"/>
      <c r="G62" s="313"/>
      <c r="H62" s="313"/>
      <c r="I62" s="313"/>
      <c r="J62" s="313"/>
    </row>
    <row r="63" ht="20.1" customHeight="1" spans="1:10">
      <c r="A63" s="630" t="s">
        <v>171</v>
      </c>
      <c r="B63" s="629">
        <v>787</v>
      </c>
      <c r="C63" s="313"/>
      <c r="D63" s="313"/>
      <c r="E63" s="313"/>
      <c r="F63" s="313"/>
      <c r="G63" s="313"/>
      <c r="H63" s="313"/>
      <c r="I63" s="313"/>
      <c r="J63" s="313"/>
    </row>
    <row r="64" ht="20.1" customHeight="1" spans="1:10">
      <c r="A64" s="630" t="s">
        <v>177</v>
      </c>
      <c r="B64" s="629">
        <v>229</v>
      </c>
      <c r="C64" s="313"/>
      <c r="D64" s="313"/>
      <c r="E64" s="313"/>
      <c r="F64" s="313"/>
      <c r="G64" s="313"/>
      <c r="H64" s="313"/>
      <c r="I64" s="313"/>
      <c r="J64" s="313"/>
    </row>
    <row r="65" ht="20.1" customHeight="1" spans="1:10">
      <c r="A65" s="630" t="s">
        <v>209</v>
      </c>
      <c r="B65" s="629">
        <v>76</v>
      </c>
      <c r="C65" s="313"/>
      <c r="D65" s="313"/>
      <c r="E65" s="313"/>
      <c r="F65" s="313"/>
      <c r="G65" s="313"/>
      <c r="H65" s="313"/>
      <c r="I65" s="313"/>
      <c r="J65" s="313"/>
    </row>
    <row r="66" ht="20.1" customHeight="1" spans="1:10">
      <c r="A66" s="628" t="s">
        <v>210</v>
      </c>
      <c r="B66" s="629">
        <v>1982</v>
      </c>
      <c r="C66" s="313"/>
      <c r="D66" s="313"/>
      <c r="E66" s="313"/>
      <c r="F66" s="313"/>
      <c r="G66" s="313"/>
      <c r="H66" s="313"/>
      <c r="I66" s="313"/>
      <c r="J66" s="313"/>
    </row>
    <row r="67" ht="20.1" customHeight="1" spans="1:10">
      <c r="A67" s="630" t="s">
        <v>170</v>
      </c>
      <c r="B67" s="629">
        <v>679</v>
      </c>
      <c r="C67" s="313"/>
      <c r="D67" s="313"/>
      <c r="E67" s="313"/>
      <c r="F67" s="313"/>
      <c r="G67" s="313"/>
      <c r="H67" s="313"/>
      <c r="I67" s="313"/>
      <c r="J67" s="313"/>
    </row>
    <row r="68" ht="20.1" customHeight="1" spans="1:10">
      <c r="A68" s="630" t="s">
        <v>171</v>
      </c>
      <c r="B68" s="629">
        <v>622</v>
      </c>
      <c r="C68" s="313"/>
      <c r="D68" s="313"/>
      <c r="E68" s="313"/>
      <c r="F68" s="313"/>
      <c r="G68" s="313"/>
      <c r="H68" s="313"/>
      <c r="I68" s="313"/>
      <c r="J68" s="313"/>
    </row>
    <row r="69" ht="20.1" customHeight="1" spans="1:10">
      <c r="A69" s="630" t="s">
        <v>211</v>
      </c>
      <c r="B69" s="629">
        <v>11</v>
      </c>
      <c r="C69" s="313"/>
      <c r="D69" s="313"/>
      <c r="E69" s="313"/>
      <c r="F69" s="313"/>
      <c r="G69" s="313"/>
      <c r="H69" s="313"/>
      <c r="I69" s="313"/>
      <c r="J69" s="313"/>
    </row>
    <row r="70" ht="20.1" customHeight="1" spans="1:10">
      <c r="A70" s="630" t="s">
        <v>177</v>
      </c>
      <c r="B70" s="629">
        <v>367</v>
      </c>
      <c r="C70" s="313"/>
      <c r="D70" s="313"/>
      <c r="E70" s="313"/>
      <c r="F70" s="313"/>
      <c r="G70" s="313"/>
      <c r="H70" s="313"/>
      <c r="I70" s="313"/>
      <c r="J70" s="313"/>
    </row>
    <row r="71" ht="20.1" customHeight="1" spans="1:10">
      <c r="A71" s="630" t="s">
        <v>212</v>
      </c>
      <c r="B71" s="629">
        <v>303</v>
      </c>
      <c r="C71" s="313"/>
      <c r="D71" s="313"/>
      <c r="E71" s="313"/>
      <c r="F71" s="313"/>
      <c r="G71" s="313"/>
      <c r="H71" s="313"/>
      <c r="I71" s="313"/>
      <c r="J71" s="313"/>
    </row>
    <row r="72" ht="20.1" customHeight="1" spans="1:10">
      <c r="A72" s="628" t="s">
        <v>213</v>
      </c>
      <c r="B72" s="629">
        <v>10</v>
      </c>
      <c r="C72" s="313"/>
      <c r="D72" s="313"/>
      <c r="E72" s="313"/>
      <c r="F72" s="313"/>
      <c r="G72" s="313"/>
      <c r="H72" s="313"/>
      <c r="I72" s="313"/>
      <c r="J72" s="313"/>
    </row>
    <row r="73" ht="20.1" customHeight="1" spans="1:10">
      <c r="A73" s="630" t="s">
        <v>214</v>
      </c>
      <c r="B73" s="629">
        <v>10</v>
      </c>
      <c r="C73" s="313"/>
      <c r="D73" s="313"/>
      <c r="E73" s="313"/>
      <c r="F73" s="313"/>
      <c r="G73" s="313"/>
      <c r="H73" s="313"/>
      <c r="I73" s="313"/>
      <c r="J73" s="313"/>
    </row>
    <row r="74" ht="20.1" customHeight="1" spans="1:10">
      <c r="A74" s="628" t="s">
        <v>215</v>
      </c>
      <c r="B74" s="629">
        <v>53</v>
      </c>
      <c r="C74" s="313"/>
      <c r="D74" s="313"/>
      <c r="E74" s="313"/>
      <c r="F74" s="313"/>
      <c r="G74" s="313"/>
      <c r="H74" s="313"/>
      <c r="I74" s="313"/>
      <c r="J74" s="313"/>
    </row>
    <row r="75" ht="20.1" customHeight="1" spans="1:10">
      <c r="A75" s="630" t="s">
        <v>216</v>
      </c>
      <c r="B75" s="629">
        <v>53</v>
      </c>
      <c r="C75" s="313"/>
      <c r="D75" s="313"/>
      <c r="E75" s="313"/>
      <c r="F75" s="313"/>
      <c r="G75" s="313"/>
      <c r="H75" s="313"/>
      <c r="I75" s="313"/>
      <c r="J75" s="313"/>
    </row>
    <row r="76" ht="20.1" customHeight="1" spans="1:10">
      <c r="A76" s="628" t="s">
        <v>217</v>
      </c>
      <c r="B76" s="629">
        <v>3586</v>
      </c>
      <c r="C76" s="313"/>
      <c r="D76" s="313"/>
      <c r="E76" s="313"/>
      <c r="F76" s="313"/>
      <c r="G76" s="313"/>
      <c r="H76" s="313"/>
      <c r="I76" s="313"/>
      <c r="J76" s="313"/>
    </row>
    <row r="77" ht="20.1" customHeight="1" spans="1:10">
      <c r="A77" s="630" t="s">
        <v>170</v>
      </c>
      <c r="B77" s="629">
        <v>334</v>
      </c>
      <c r="C77" s="313"/>
      <c r="D77" s="313"/>
      <c r="E77" s="313"/>
      <c r="F77" s="313"/>
      <c r="G77" s="313"/>
      <c r="H77" s="313"/>
      <c r="I77" s="313"/>
      <c r="J77" s="313"/>
    </row>
    <row r="78" ht="20.1" customHeight="1" spans="1:10">
      <c r="A78" s="630" t="s">
        <v>218</v>
      </c>
      <c r="B78" s="629">
        <v>3252</v>
      </c>
      <c r="C78" s="313"/>
      <c r="D78" s="313"/>
      <c r="E78" s="313"/>
      <c r="F78" s="313"/>
      <c r="G78" s="313"/>
      <c r="H78" s="313"/>
      <c r="I78" s="313"/>
      <c r="J78" s="313"/>
    </row>
    <row r="79" ht="20.1" customHeight="1" spans="1:10">
      <c r="A79" s="628" t="s">
        <v>219</v>
      </c>
      <c r="B79" s="629">
        <v>1187</v>
      </c>
      <c r="C79" s="313"/>
      <c r="D79" s="313"/>
      <c r="E79" s="313"/>
      <c r="F79" s="313"/>
      <c r="G79" s="313"/>
      <c r="H79" s="313"/>
      <c r="I79" s="313"/>
      <c r="J79" s="313"/>
    </row>
    <row r="80" ht="20.1" customHeight="1" spans="1:10">
      <c r="A80" s="630" t="s">
        <v>170</v>
      </c>
      <c r="B80" s="629">
        <v>335</v>
      </c>
      <c r="C80" s="313"/>
      <c r="D80" s="313"/>
      <c r="E80" s="313"/>
      <c r="F80" s="313"/>
      <c r="G80" s="313"/>
      <c r="H80" s="313"/>
      <c r="I80" s="313"/>
      <c r="J80" s="313"/>
    </row>
    <row r="81" ht="20.1" customHeight="1" spans="1:10">
      <c r="A81" s="630" t="s">
        <v>171</v>
      </c>
      <c r="B81" s="629">
        <v>264</v>
      </c>
      <c r="C81" s="313"/>
      <c r="D81" s="313"/>
      <c r="E81" s="313"/>
      <c r="F81" s="313"/>
      <c r="G81" s="313"/>
      <c r="H81" s="313"/>
      <c r="I81" s="313"/>
      <c r="J81" s="313"/>
    </row>
    <row r="82" ht="20.1" customHeight="1" spans="1:10">
      <c r="A82" s="630" t="s">
        <v>182</v>
      </c>
      <c r="B82" s="629">
        <v>241</v>
      </c>
      <c r="C82" s="313"/>
      <c r="D82" s="313"/>
      <c r="E82" s="313"/>
      <c r="F82" s="313"/>
      <c r="G82" s="313"/>
      <c r="H82" s="313"/>
      <c r="I82" s="313"/>
      <c r="J82" s="313"/>
    </row>
    <row r="83" ht="20.1" customHeight="1" spans="1:10">
      <c r="A83" s="630" t="s">
        <v>177</v>
      </c>
      <c r="B83" s="629">
        <v>61</v>
      </c>
      <c r="C83" s="313"/>
      <c r="D83" s="313"/>
      <c r="E83" s="313"/>
      <c r="F83" s="313"/>
      <c r="G83" s="313"/>
      <c r="H83" s="313"/>
      <c r="I83" s="313"/>
      <c r="J83" s="313"/>
    </row>
    <row r="84" ht="20.1" customHeight="1" spans="1:10">
      <c r="A84" s="630" t="s">
        <v>220</v>
      </c>
      <c r="B84" s="629">
        <v>286</v>
      </c>
      <c r="C84" s="313"/>
      <c r="D84" s="313"/>
      <c r="E84" s="313"/>
      <c r="F84" s="313"/>
      <c r="G84" s="313"/>
      <c r="H84" s="313"/>
      <c r="I84" s="313"/>
      <c r="J84" s="313"/>
    </row>
    <row r="85" ht="20.1" customHeight="1" spans="1:10">
      <c r="A85" s="628" t="s">
        <v>221</v>
      </c>
      <c r="B85" s="629">
        <v>3745</v>
      </c>
      <c r="C85" s="313"/>
      <c r="D85" s="313"/>
      <c r="E85" s="313"/>
      <c r="F85" s="313"/>
      <c r="G85" s="313"/>
      <c r="H85" s="313"/>
      <c r="I85" s="313"/>
      <c r="J85" s="313"/>
    </row>
    <row r="86" ht="20.1" customHeight="1" spans="1:10">
      <c r="A86" s="630" t="s">
        <v>170</v>
      </c>
      <c r="B86" s="629">
        <v>747</v>
      </c>
      <c r="C86" s="313"/>
      <c r="D86" s="313"/>
      <c r="E86" s="313"/>
      <c r="F86" s="313"/>
      <c r="G86" s="313"/>
      <c r="H86" s="313"/>
      <c r="I86" s="313"/>
      <c r="J86" s="313"/>
    </row>
    <row r="87" ht="20.1" customHeight="1" spans="1:10">
      <c r="A87" s="630" t="s">
        <v>171</v>
      </c>
      <c r="B87" s="629">
        <v>428</v>
      </c>
      <c r="C87" s="313"/>
      <c r="D87" s="313"/>
      <c r="E87" s="313"/>
      <c r="F87" s="313"/>
      <c r="G87" s="313"/>
      <c r="H87" s="313"/>
      <c r="I87" s="313"/>
      <c r="J87" s="313"/>
    </row>
    <row r="88" ht="20.1" customHeight="1" spans="1:10">
      <c r="A88" s="630" t="s">
        <v>177</v>
      </c>
      <c r="B88" s="629">
        <v>230</v>
      </c>
      <c r="C88" s="313"/>
      <c r="D88" s="313"/>
      <c r="E88" s="313"/>
      <c r="F88" s="313"/>
      <c r="G88" s="313"/>
      <c r="H88" s="313"/>
      <c r="I88" s="313"/>
      <c r="J88" s="313"/>
    </row>
    <row r="89" ht="20.1" customHeight="1" spans="1:10">
      <c r="A89" s="630" t="s">
        <v>222</v>
      </c>
      <c r="B89" s="629">
        <v>2340</v>
      </c>
      <c r="C89" s="313"/>
      <c r="D89" s="313"/>
      <c r="E89" s="313"/>
      <c r="F89" s="313"/>
      <c r="G89" s="313"/>
      <c r="H89" s="313"/>
      <c r="I89" s="313"/>
      <c r="J89" s="313"/>
    </row>
    <row r="90" ht="20.1" customHeight="1" spans="1:10">
      <c r="A90" s="628" t="s">
        <v>223</v>
      </c>
      <c r="B90" s="629">
        <v>2912</v>
      </c>
      <c r="C90" s="313"/>
      <c r="D90" s="313"/>
      <c r="E90" s="313"/>
      <c r="F90" s="313"/>
      <c r="G90" s="313"/>
      <c r="H90" s="313"/>
      <c r="I90" s="313"/>
      <c r="J90" s="313"/>
    </row>
    <row r="91" ht="20.1" customHeight="1" spans="1:10">
      <c r="A91" s="630" t="s">
        <v>170</v>
      </c>
      <c r="B91" s="629">
        <v>2082</v>
      </c>
      <c r="C91" s="313"/>
      <c r="D91" s="313"/>
      <c r="E91" s="313"/>
      <c r="F91" s="313"/>
      <c r="G91" s="313"/>
      <c r="H91" s="313"/>
      <c r="I91" s="313"/>
      <c r="J91" s="313"/>
    </row>
    <row r="92" ht="20.1" customHeight="1" spans="1:10">
      <c r="A92" s="630" t="s">
        <v>171</v>
      </c>
      <c r="B92" s="629">
        <v>641</v>
      </c>
      <c r="C92" s="313"/>
      <c r="D92" s="313"/>
      <c r="E92" s="313"/>
      <c r="F92" s="313"/>
      <c r="G92" s="313"/>
      <c r="H92" s="313"/>
      <c r="I92" s="313"/>
      <c r="J92" s="313"/>
    </row>
    <row r="93" ht="20.1" customHeight="1" spans="1:10">
      <c r="A93" s="630" t="s">
        <v>177</v>
      </c>
      <c r="B93" s="629">
        <v>111</v>
      </c>
      <c r="C93" s="313"/>
      <c r="D93" s="313"/>
      <c r="E93" s="313"/>
      <c r="F93" s="313"/>
      <c r="G93" s="313"/>
      <c r="H93" s="313"/>
      <c r="I93" s="313"/>
      <c r="J93" s="313"/>
    </row>
    <row r="94" ht="20.1" customHeight="1" spans="1:10">
      <c r="A94" s="630" t="s">
        <v>224</v>
      </c>
      <c r="B94" s="629">
        <v>78</v>
      </c>
      <c r="C94" s="313"/>
      <c r="D94" s="313"/>
      <c r="E94" s="313"/>
      <c r="F94" s="313"/>
      <c r="G94" s="313"/>
      <c r="H94" s="313"/>
      <c r="I94" s="313"/>
      <c r="J94" s="313"/>
    </row>
    <row r="95" ht="20.1" customHeight="1" spans="1:10">
      <c r="A95" s="628" t="s">
        <v>225</v>
      </c>
      <c r="B95" s="629">
        <v>2495</v>
      </c>
      <c r="C95" s="313"/>
      <c r="D95" s="313"/>
      <c r="E95" s="313"/>
      <c r="F95" s="313"/>
      <c r="G95" s="313"/>
      <c r="H95" s="313"/>
      <c r="I95" s="313"/>
      <c r="J95" s="313"/>
    </row>
    <row r="96" ht="20.1" customHeight="1" spans="1:10">
      <c r="A96" s="630" t="s">
        <v>170</v>
      </c>
      <c r="B96" s="629">
        <v>660</v>
      </c>
      <c r="C96" s="313"/>
      <c r="D96" s="313"/>
      <c r="E96" s="313"/>
      <c r="F96" s="313"/>
      <c r="G96" s="313"/>
      <c r="H96" s="313"/>
      <c r="I96" s="313"/>
      <c r="J96" s="313"/>
    </row>
    <row r="97" ht="20.1" customHeight="1" spans="1:10">
      <c r="A97" s="630" t="s">
        <v>171</v>
      </c>
      <c r="B97" s="629">
        <v>329</v>
      </c>
      <c r="C97" s="313"/>
      <c r="D97" s="313"/>
      <c r="E97" s="313"/>
      <c r="F97" s="313"/>
      <c r="G97" s="313"/>
      <c r="H97" s="313"/>
      <c r="I97" s="313"/>
      <c r="J97" s="313"/>
    </row>
    <row r="98" ht="20.1" customHeight="1" spans="1:10">
      <c r="A98" s="630" t="s">
        <v>177</v>
      </c>
      <c r="B98" s="629">
        <v>168</v>
      </c>
      <c r="C98" s="313"/>
      <c r="D98" s="313"/>
      <c r="E98" s="313"/>
      <c r="F98" s="313"/>
      <c r="G98" s="313"/>
      <c r="H98" s="313"/>
      <c r="I98" s="313"/>
      <c r="J98" s="313"/>
    </row>
    <row r="99" ht="20.1" customHeight="1" spans="1:10">
      <c r="A99" s="630" t="s">
        <v>226</v>
      </c>
      <c r="B99" s="629">
        <v>1338</v>
      </c>
      <c r="C99" s="313"/>
      <c r="D99" s="313"/>
      <c r="E99" s="313"/>
      <c r="F99" s="313"/>
      <c r="G99" s="313"/>
      <c r="H99" s="313"/>
      <c r="I99" s="313"/>
      <c r="J99" s="313"/>
    </row>
    <row r="100" ht="20.1" customHeight="1" spans="1:10">
      <c r="A100" s="628" t="s">
        <v>227</v>
      </c>
      <c r="B100" s="629">
        <v>2574</v>
      </c>
      <c r="C100" s="313"/>
      <c r="D100" s="313"/>
      <c r="E100" s="313"/>
      <c r="F100" s="313"/>
      <c r="G100" s="313"/>
      <c r="H100" s="313"/>
      <c r="I100" s="313"/>
      <c r="J100" s="313"/>
    </row>
    <row r="101" ht="20.1" customHeight="1" spans="1:10">
      <c r="A101" s="630" t="s">
        <v>170</v>
      </c>
      <c r="B101" s="629">
        <v>729</v>
      </c>
      <c r="C101" s="313"/>
      <c r="D101" s="313"/>
      <c r="E101" s="313"/>
      <c r="F101" s="313"/>
      <c r="G101" s="313"/>
      <c r="H101" s="313"/>
      <c r="I101" s="313"/>
      <c r="J101" s="313"/>
    </row>
    <row r="102" ht="20.1" customHeight="1" spans="1:10">
      <c r="A102" s="630" t="s">
        <v>171</v>
      </c>
      <c r="B102" s="629">
        <v>1272</v>
      </c>
      <c r="C102" s="313"/>
      <c r="D102" s="313"/>
      <c r="E102" s="313"/>
      <c r="F102" s="313"/>
      <c r="G102" s="313"/>
      <c r="H102" s="313"/>
      <c r="I102" s="313"/>
      <c r="J102" s="313"/>
    </row>
    <row r="103" ht="20.1" customHeight="1" spans="1:10">
      <c r="A103" s="630" t="s">
        <v>177</v>
      </c>
      <c r="B103" s="629">
        <v>77</v>
      </c>
      <c r="C103" s="313"/>
      <c r="D103" s="313"/>
      <c r="E103" s="313"/>
      <c r="F103" s="313"/>
      <c r="G103" s="313"/>
      <c r="H103" s="313"/>
      <c r="I103" s="313"/>
      <c r="J103" s="313"/>
    </row>
    <row r="104" ht="20.1" customHeight="1" spans="1:10">
      <c r="A104" s="630" t="s">
        <v>228</v>
      </c>
      <c r="B104" s="629">
        <v>496</v>
      </c>
      <c r="C104" s="313"/>
      <c r="D104" s="313"/>
      <c r="E104" s="313"/>
      <c r="F104" s="313"/>
      <c r="G104" s="313"/>
      <c r="H104" s="313"/>
      <c r="I104" s="313"/>
      <c r="J104" s="313"/>
    </row>
    <row r="105" ht="20.1" customHeight="1" spans="1:10">
      <c r="A105" s="628" t="s">
        <v>229</v>
      </c>
      <c r="B105" s="629">
        <v>801</v>
      </c>
      <c r="C105" s="313"/>
      <c r="D105" s="313"/>
      <c r="E105" s="313"/>
      <c r="F105" s="313"/>
      <c r="G105" s="313"/>
      <c r="H105" s="313"/>
      <c r="I105" s="313"/>
      <c r="J105" s="313"/>
    </row>
    <row r="106" ht="20.1" customHeight="1" spans="1:10">
      <c r="A106" s="630" t="s">
        <v>170</v>
      </c>
      <c r="B106" s="629">
        <v>238</v>
      </c>
      <c r="C106" s="313"/>
      <c r="D106" s="313"/>
      <c r="E106" s="313"/>
      <c r="F106" s="313"/>
      <c r="G106" s="313"/>
      <c r="H106" s="313"/>
      <c r="I106" s="313"/>
      <c r="J106" s="313"/>
    </row>
    <row r="107" ht="20.1" customHeight="1" spans="1:10">
      <c r="A107" s="630" t="s">
        <v>171</v>
      </c>
      <c r="B107" s="629">
        <v>218</v>
      </c>
      <c r="C107" s="313"/>
      <c r="D107" s="313"/>
      <c r="E107" s="313"/>
      <c r="F107" s="313"/>
      <c r="G107" s="313"/>
      <c r="H107" s="313"/>
      <c r="I107" s="313"/>
      <c r="J107" s="313"/>
    </row>
    <row r="108" ht="20.1" customHeight="1" spans="1:10">
      <c r="A108" s="630" t="s">
        <v>230</v>
      </c>
      <c r="B108" s="629">
        <v>31</v>
      </c>
      <c r="C108" s="313"/>
      <c r="D108" s="313"/>
      <c r="E108" s="313"/>
      <c r="F108" s="313"/>
      <c r="G108" s="313"/>
      <c r="H108" s="313"/>
      <c r="I108" s="313"/>
      <c r="J108" s="313"/>
    </row>
    <row r="109" ht="20.1" customHeight="1" spans="1:10">
      <c r="A109" s="630" t="s">
        <v>177</v>
      </c>
      <c r="B109" s="629">
        <v>195</v>
      </c>
      <c r="C109" s="313"/>
      <c r="D109" s="313"/>
      <c r="E109" s="313"/>
      <c r="F109" s="313"/>
      <c r="G109" s="313"/>
      <c r="H109" s="313"/>
      <c r="I109" s="313"/>
      <c r="J109" s="313"/>
    </row>
    <row r="110" ht="20.1" customHeight="1" spans="1:10">
      <c r="A110" s="630" t="s">
        <v>231</v>
      </c>
      <c r="B110" s="629">
        <v>119</v>
      </c>
      <c r="C110" s="313"/>
      <c r="D110" s="313"/>
      <c r="E110" s="313"/>
      <c r="F110" s="313"/>
      <c r="G110" s="313"/>
      <c r="H110" s="313"/>
      <c r="I110" s="313"/>
      <c r="J110" s="313"/>
    </row>
    <row r="111" ht="20.1" customHeight="1" spans="1:10">
      <c r="A111" s="628" t="s">
        <v>232</v>
      </c>
      <c r="B111" s="629">
        <v>4597</v>
      </c>
      <c r="C111" s="313"/>
      <c r="D111" s="313"/>
      <c r="E111" s="313"/>
      <c r="F111" s="313"/>
      <c r="G111" s="313"/>
      <c r="H111" s="313"/>
      <c r="I111" s="313"/>
      <c r="J111" s="313"/>
    </row>
    <row r="112" ht="20.1" customHeight="1" spans="1:10">
      <c r="A112" s="630" t="s">
        <v>170</v>
      </c>
      <c r="B112" s="629">
        <v>1701</v>
      </c>
      <c r="C112" s="313"/>
      <c r="D112" s="313"/>
      <c r="E112" s="313"/>
      <c r="F112" s="313"/>
      <c r="G112" s="313"/>
      <c r="H112" s="313"/>
      <c r="I112" s="313"/>
      <c r="J112" s="313"/>
    </row>
    <row r="113" ht="20.1" customHeight="1" spans="1:10">
      <c r="A113" s="630" t="s">
        <v>171</v>
      </c>
      <c r="B113" s="629">
        <v>2320</v>
      </c>
      <c r="C113" s="313"/>
      <c r="D113" s="313"/>
      <c r="E113" s="313"/>
      <c r="F113" s="313"/>
      <c r="G113" s="313"/>
      <c r="H113" s="313"/>
      <c r="I113" s="313"/>
      <c r="J113" s="313"/>
    </row>
    <row r="114" ht="20.1" customHeight="1" spans="1:10">
      <c r="A114" s="630" t="s">
        <v>177</v>
      </c>
      <c r="B114" s="629">
        <v>207</v>
      </c>
      <c r="C114" s="313"/>
      <c r="D114" s="313"/>
      <c r="E114" s="313"/>
      <c r="F114" s="313"/>
      <c r="G114" s="313"/>
      <c r="H114" s="313"/>
      <c r="I114" s="313"/>
      <c r="J114" s="313"/>
    </row>
    <row r="115" ht="20.1" customHeight="1" spans="1:10">
      <c r="A115" s="630" t="s">
        <v>233</v>
      </c>
      <c r="B115" s="629">
        <v>369</v>
      </c>
      <c r="C115" s="313"/>
      <c r="D115" s="313"/>
      <c r="E115" s="313"/>
      <c r="F115" s="313"/>
      <c r="G115" s="313"/>
      <c r="H115" s="313"/>
      <c r="I115" s="313"/>
      <c r="J115" s="313"/>
    </row>
    <row r="116" ht="20.1" customHeight="1" spans="1:10">
      <c r="A116" s="628" t="s">
        <v>234</v>
      </c>
      <c r="B116" s="629">
        <v>1340</v>
      </c>
      <c r="C116" s="313"/>
      <c r="D116" s="313"/>
      <c r="E116" s="313"/>
      <c r="F116" s="313"/>
      <c r="G116" s="313"/>
      <c r="H116" s="313"/>
      <c r="I116" s="313"/>
      <c r="J116" s="313"/>
    </row>
    <row r="117" ht="20.1" customHeight="1" spans="1:10">
      <c r="A117" s="630" t="s">
        <v>170</v>
      </c>
      <c r="B117" s="629">
        <v>127</v>
      </c>
      <c r="C117" s="313"/>
      <c r="D117" s="313"/>
      <c r="E117" s="313"/>
      <c r="F117" s="313"/>
      <c r="G117" s="313"/>
      <c r="H117" s="313"/>
      <c r="I117" s="313"/>
      <c r="J117" s="313"/>
    </row>
    <row r="118" ht="20.1" customHeight="1" spans="1:10">
      <c r="A118" s="630" t="s">
        <v>171</v>
      </c>
      <c r="B118" s="629">
        <v>949</v>
      </c>
      <c r="C118" s="313"/>
      <c r="D118" s="313"/>
      <c r="E118" s="313"/>
      <c r="F118" s="313"/>
      <c r="G118" s="313"/>
      <c r="H118" s="313"/>
      <c r="I118" s="313"/>
      <c r="J118" s="313"/>
    </row>
    <row r="119" ht="20.1" customHeight="1" spans="1:10">
      <c r="A119" s="630" t="s">
        <v>177</v>
      </c>
      <c r="B119" s="629">
        <v>264</v>
      </c>
      <c r="C119" s="313"/>
      <c r="D119" s="313"/>
      <c r="E119" s="313"/>
      <c r="F119" s="313"/>
      <c r="G119" s="313"/>
      <c r="H119" s="313"/>
      <c r="I119" s="313"/>
      <c r="J119" s="313"/>
    </row>
    <row r="120" ht="20.1" customHeight="1" spans="1:10">
      <c r="A120" s="628" t="s">
        <v>235</v>
      </c>
      <c r="B120" s="629">
        <v>2810</v>
      </c>
      <c r="C120" s="313"/>
      <c r="D120" s="313"/>
      <c r="E120" s="313"/>
      <c r="F120" s="313"/>
      <c r="G120" s="313"/>
      <c r="H120" s="313"/>
      <c r="I120" s="313"/>
      <c r="J120" s="313"/>
    </row>
    <row r="121" ht="20.1" customHeight="1" spans="1:10">
      <c r="A121" s="630" t="s">
        <v>236</v>
      </c>
      <c r="B121" s="629">
        <v>420</v>
      </c>
      <c r="C121" s="313"/>
      <c r="D121" s="313"/>
      <c r="E121" s="313"/>
      <c r="F121" s="313"/>
      <c r="G121" s="313"/>
      <c r="H121" s="313"/>
      <c r="I121" s="313"/>
      <c r="J121" s="313"/>
    </row>
    <row r="122" ht="20.1" customHeight="1" spans="1:10">
      <c r="A122" s="630" t="s">
        <v>237</v>
      </c>
      <c r="B122" s="629">
        <v>395</v>
      </c>
      <c r="C122" s="313"/>
      <c r="D122" s="313"/>
      <c r="E122" s="313"/>
      <c r="F122" s="313"/>
      <c r="G122" s="313"/>
      <c r="H122" s="313"/>
      <c r="I122" s="313"/>
      <c r="J122" s="313"/>
    </row>
    <row r="123" ht="20.1" customHeight="1" spans="1:10">
      <c r="A123" s="630" t="s">
        <v>200</v>
      </c>
      <c r="B123" s="629">
        <v>30</v>
      </c>
      <c r="C123" s="313"/>
      <c r="D123" s="313"/>
      <c r="E123" s="313"/>
      <c r="F123" s="313"/>
      <c r="G123" s="313"/>
      <c r="H123" s="313"/>
      <c r="I123" s="313"/>
      <c r="J123" s="313"/>
    </row>
    <row r="124" ht="20.1" customHeight="1" spans="1:10">
      <c r="A124" s="630" t="s">
        <v>238</v>
      </c>
      <c r="B124" s="629">
        <v>30</v>
      </c>
      <c r="C124" s="313"/>
      <c r="D124" s="313"/>
      <c r="E124" s="313"/>
      <c r="F124" s="313"/>
      <c r="G124" s="313"/>
      <c r="H124" s="313"/>
      <c r="I124" s="313"/>
      <c r="J124" s="313"/>
    </row>
    <row r="125" ht="20.1" customHeight="1" spans="1:10">
      <c r="A125" s="630" t="s">
        <v>239</v>
      </c>
      <c r="B125" s="629">
        <v>808</v>
      </c>
      <c r="C125" s="313"/>
      <c r="D125" s="313"/>
      <c r="E125" s="313"/>
      <c r="F125" s="313"/>
      <c r="G125" s="313"/>
      <c r="H125" s="313"/>
      <c r="I125" s="313"/>
      <c r="J125" s="313"/>
    </row>
    <row r="126" ht="20.1" customHeight="1" spans="1:10">
      <c r="A126" s="630" t="s">
        <v>240</v>
      </c>
      <c r="B126" s="629">
        <v>1127</v>
      </c>
      <c r="C126" s="313"/>
      <c r="D126" s="313"/>
      <c r="E126" s="313"/>
      <c r="F126" s="313"/>
      <c r="G126" s="313"/>
      <c r="H126" s="313"/>
      <c r="I126" s="313"/>
      <c r="J126" s="313"/>
    </row>
    <row r="127" ht="20.1" customHeight="1" spans="1:10">
      <c r="A127" s="628" t="s">
        <v>241</v>
      </c>
      <c r="B127" s="629">
        <v>579</v>
      </c>
      <c r="C127" s="313"/>
      <c r="D127" s="313"/>
      <c r="E127" s="313"/>
      <c r="F127" s="313"/>
      <c r="G127" s="313"/>
      <c r="H127" s="313"/>
      <c r="I127" s="313"/>
      <c r="J127" s="313"/>
    </row>
    <row r="128" ht="20.1" customHeight="1" spans="1:10">
      <c r="A128" s="630" t="s">
        <v>242</v>
      </c>
      <c r="B128" s="629">
        <v>579</v>
      </c>
      <c r="C128" s="313"/>
      <c r="D128" s="313"/>
      <c r="E128" s="313"/>
      <c r="F128" s="313"/>
      <c r="G128" s="313"/>
      <c r="H128" s="313"/>
      <c r="I128" s="313"/>
      <c r="J128" s="313"/>
    </row>
    <row r="129" ht="20.1" customHeight="1" spans="1:10">
      <c r="A129" s="628" t="s">
        <v>92</v>
      </c>
      <c r="B129" s="629">
        <v>1829</v>
      </c>
      <c r="C129" s="313"/>
      <c r="D129" s="313"/>
      <c r="E129" s="313"/>
      <c r="F129" s="313"/>
      <c r="G129" s="313"/>
      <c r="H129" s="313"/>
      <c r="I129" s="313"/>
      <c r="J129" s="313"/>
    </row>
    <row r="130" ht="20.1" customHeight="1" spans="1:10">
      <c r="A130" s="628" t="s">
        <v>243</v>
      </c>
      <c r="B130" s="629">
        <v>1829</v>
      </c>
      <c r="C130" s="313"/>
      <c r="D130" s="313"/>
      <c r="E130" s="313"/>
      <c r="F130" s="313"/>
      <c r="G130" s="313"/>
      <c r="H130" s="313"/>
      <c r="I130" s="313"/>
      <c r="J130" s="313"/>
    </row>
    <row r="131" ht="20.1" customHeight="1" spans="1:10">
      <c r="A131" s="630" t="s">
        <v>244</v>
      </c>
      <c r="B131" s="629">
        <v>149</v>
      </c>
      <c r="C131" s="313"/>
      <c r="D131" s="313"/>
      <c r="E131" s="313"/>
      <c r="F131" s="313"/>
      <c r="G131" s="313"/>
      <c r="H131" s="313"/>
      <c r="I131" s="313"/>
      <c r="J131" s="313"/>
    </row>
    <row r="132" ht="20.1" customHeight="1" spans="1:10">
      <c r="A132" s="630" t="s">
        <v>245</v>
      </c>
      <c r="B132" s="629">
        <v>169</v>
      </c>
      <c r="C132" s="313"/>
      <c r="D132" s="313"/>
      <c r="E132" s="313"/>
      <c r="F132" s="313"/>
      <c r="G132" s="313"/>
      <c r="H132" s="313"/>
      <c r="I132" s="313"/>
      <c r="J132" s="313"/>
    </row>
    <row r="133" ht="20.1" customHeight="1" spans="1:10">
      <c r="A133" s="630" t="s">
        <v>246</v>
      </c>
      <c r="B133" s="629">
        <v>261</v>
      </c>
      <c r="C133" s="313"/>
      <c r="D133" s="313"/>
      <c r="E133" s="313"/>
      <c r="F133" s="313"/>
      <c r="G133" s="313"/>
      <c r="H133" s="313"/>
      <c r="I133" s="313"/>
      <c r="J133" s="313"/>
    </row>
    <row r="134" ht="20.1" customHeight="1" spans="1:10">
      <c r="A134" s="630" t="s">
        <v>247</v>
      </c>
      <c r="B134" s="629">
        <v>1250</v>
      </c>
      <c r="C134" s="313"/>
      <c r="D134" s="313"/>
      <c r="E134" s="313"/>
      <c r="F134" s="313"/>
      <c r="G134" s="313"/>
      <c r="H134" s="313"/>
      <c r="I134" s="313"/>
      <c r="J134" s="313"/>
    </row>
    <row r="135" ht="20.1" customHeight="1" spans="1:10">
      <c r="A135" s="628" t="s">
        <v>93</v>
      </c>
      <c r="B135" s="629">
        <v>95294</v>
      </c>
      <c r="C135" s="313"/>
      <c r="D135" s="313"/>
      <c r="E135" s="313"/>
      <c r="F135" s="313"/>
      <c r="G135" s="313"/>
      <c r="H135" s="313"/>
      <c r="I135" s="313"/>
      <c r="J135" s="313"/>
    </row>
    <row r="136" ht="20.1" customHeight="1" spans="1:10">
      <c r="A136" s="628" t="s">
        <v>248</v>
      </c>
      <c r="B136" s="629">
        <v>82937</v>
      </c>
      <c r="C136" s="313"/>
      <c r="D136" s="313"/>
      <c r="E136" s="313"/>
      <c r="F136" s="313"/>
      <c r="G136" s="313"/>
      <c r="H136" s="313"/>
      <c r="I136" s="313"/>
      <c r="J136" s="313"/>
    </row>
    <row r="137" ht="20.1" customHeight="1" spans="1:10">
      <c r="A137" s="630" t="s">
        <v>170</v>
      </c>
      <c r="B137" s="629">
        <v>49974</v>
      </c>
      <c r="C137" s="313"/>
      <c r="D137" s="313"/>
      <c r="E137" s="313"/>
      <c r="F137" s="313"/>
      <c r="G137" s="313"/>
      <c r="H137" s="313"/>
      <c r="I137" s="313"/>
      <c r="J137" s="313"/>
    </row>
    <row r="138" ht="20.1" customHeight="1" spans="1:10">
      <c r="A138" s="630" t="s">
        <v>171</v>
      </c>
      <c r="B138" s="629">
        <v>26935</v>
      </c>
      <c r="C138" s="313"/>
      <c r="D138" s="313"/>
      <c r="E138" s="313"/>
      <c r="F138" s="313"/>
      <c r="G138" s="313"/>
      <c r="H138" s="313"/>
      <c r="I138" s="313"/>
      <c r="J138" s="313"/>
    </row>
    <row r="139" ht="20.1" customHeight="1" spans="1:10">
      <c r="A139" s="630" t="s">
        <v>200</v>
      </c>
      <c r="B139" s="629">
        <v>911</v>
      </c>
      <c r="C139" s="313"/>
      <c r="D139" s="313"/>
      <c r="E139" s="313"/>
      <c r="F139" s="313"/>
      <c r="G139" s="313"/>
      <c r="H139" s="313"/>
      <c r="I139" s="313"/>
      <c r="J139" s="313"/>
    </row>
    <row r="140" ht="20.1" customHeight="1" spans="1:10">
      <c r="A140" s="630" t="s">
        <v>249</v>
      </c>
      <c r="B140" s="629">
        <v>5100</v>
      </c>
      <c r="C140" s="313"/>
      <c r="D140" s="313"/>
      <c r="E140" s="313"/>
      <c r="F140" s="313"/>
      <c r="G140" s="313"/>
      <c r="H140" s="313"/>
      <c r="I140" s="313"/>
      <c r="J140" s="313"/>
    </row>
    <row r="141" ht="20.1" customHeight="1" spans="1:10">
      <c r="A141" s="630" t="s">
        <v>250</v>
      </c>
      <c r="B141" s="629">
        <v>17</v>
      </c>
      <c r="C141" s="313"/>
      <c r="D141" s="313"/>
      <c r="E141" s="313"/>
      <c r="F141" s="313"/>
      <c r="G141" s="313"/>
      <c r="H141" s="313"/>
      <c r="I141" s="313"/>
      <c r="J141" s="313"/>
    </row>
    <row r="142" ht="20.1" customHeight="1" spans="1:10">
      <c r="A142" s="628" t="s">
        <v>251</v>
      </c>
      <c r="B142" s="629">
        <v>300</v>
      </c>
      <c r="C142" s="313"/>
      <c r="D142" s="313"/>
      <c r="E142" s="313"/>
      <c r="F142" s="313"/>
      <c r="G142" s="313"/>
      <c r="H142" s="313"/>
      <c r="I142" s="313"/>
      <c r="J142" s="313"/>
    </row>
    <row r="143" ht="20.1" customHeight="1" spans="1:10">
      <c r="A143" s="630" t="s">
        <v>252</v>
      </c>
      <c r="B143" s="629">
        <v>300</v>
      </c>
      <c r="C143" s="313"/>
      <c r="D143" s="313"/>
      <c r="E143" s="313"/>
      <c r="F143" s="313"/>
      <c r="G143" s="313"/>
      <c r="H143" s="313"/>
      <c r="I143" s="313"/>
      <c r="J143" s="313"/>
    </row>
    <row r="144" ht="20.1" customHeight="1" spans="1:10">
      <c r="A144" s="628" t="s">
        <v>253</v>
      </c>
      <c r="B144" s="629">
        <v>2778</v>
      </c>
      <c r="C144" s="313"/>
      <c r="D144" s="313"/>
      <c r="E144" s="313"/>
      <c r="F144" s="313"/>
      <c r="G144" s="313"/>
      <c r="H144" s="313"/>
      <c r="I144" s="313"/>
      <c r="J144" s="313"/>
    </row>
    <row r="145" ht="20.1" customHeight="1" spans="1:10">
      <c r="A145" s="630" t="s">
        <v>170</v>
      </c>
      <c r="B145" s="629">
        <v>1152</v>
      </c>
      <c r="C145" s="313"/>
      <c r="D145" s="313"/>
      <c r="E145" s="313"/>
      <c r="F145" s="313"/>
      <c r="G145" s="313"/>
      <c r="H145" s="313"/>
      <c r="I145" s="313"/>
      <c r="J145" s="313"/>
    </row>
    <row r="146" ht="20.1" customHeight="1" spans="1:10">
      <c r="A146" s="630" t="s">
        <v>171</v>
      </c>
      <c r="B146" s="629">
        <v>187</v>
      </c>
      <c r="C146" s="313"/>
      <c r="D146" s="313"/>
      <c r="E146" s="313"/>
      <c r="F146" s="313"/>
      <c r="G146" s="313"/>
      <c r="H146" s="313"/>
      <c r="I146" s="313"/>
      <c r="J146" s="313"/>
    </row>
    <row r="147" ht="20.1" customHeight="1" spans="1:10">
      <c r="A147" s="630" t="s">
        <v>254</v>
      </c>
      <c r="B147" s="629">
        <v>340</v>
      </c>
      <c r="C147" s="313"/>
      <c r="D147" s="313"/>
      <c r="E147" s="313"/>
      <c r="F147" s="313"/>
      <c r="G147" s="313"/>
      <c r="H147" s="313"/>
      <c r="I147" s="313"/>
      <c r="J147" s="313"/>
    </row>
    <row r="148" ht="20.1" customHeight="1" spans="1:10">
      <c r="A148" s="630" t="s">
        <v>255</v>
      </c>
      <c r="B148" s="629">
        <v>39</v>
      </c>
      <c r="C148" s="313"/>
      <c r="D148" s="313"/>
      <c r="E148" s="313"/>
      <c r="F148" s="313"/>
      <c r="G148" s="313"/>
      <c r="H148" s="313"/>
      <c r="I148" s="313"/>
      <c r="J148" s="313"/>
    </row>
    <row r="149" ht="20.1" customHeight="1" spans="1:10">
      <c r="A149" s="630" t="s">
        <v>256</v>
      </c>
      <c r="B149" s="629">
        <v>509</v>
      </c>
      <c r="C149" s="313"/>
      <c r="D149" s="313"/>
      <c r="E149" s="313"/>
      <c r="F149" s="313"/>
      <c r="G149" s="313"/>
      <c r="H149" s="313"/>
      <c r="I149" s="313"/>
      <c r="J149" s="313"/>
    </row>
    <row r="150" ht="20.1" customHeight="1" spans="1:10">
      <c r="A150" s="630" t="s">
        <v>257</v>
      </c>
      <c r="B150" s="629">
        <v>42</v>
      </c>
      <c r="C150" s="313"/>
      <c r="D150" s="313"/>
      <c r="E150" s="313"/>
      <c r="F150" s="313"/>
      <c r="G150" s="313"/>
      <c r="H150" s="313"/>
      <c r="I150" s="313"/>
      <c r="J150" s="313"/>
    </row>
    <row r="151" ht="20.1" customHeight="1" spans="1:10">
      <c r="A151" s="630" t="s">
        <v>258</v>
      </c>
      <c r="B151" s="629">
        <v>164</v>
      </c>
      <c r="C151" s="313"/>
      <c r="D151" s="313"/>
      <c r="E151" s="313"/>
      <c r="F151" s="313"/>
      <c r="G151" s="313"/>
      <c r="H151" s="313"/>
      <c r="I151" s="313"/>
      <c r="J151" s="313"/>
    </row>
    <row r="152" ht="20.1" customHeight="1" spans="1:10">
      <c r="A152" s="630" t="s">
        <v>259</v>
      </c>
      <c r="B152" s="629">
        <v>56</v>
      </c>
      <c r="C152" s="313"/>
      <c r="D152" s="313"/>
      <c r="E152" s="313"/>
      <c r="F152" s="313"/>
      <c r="G152" s="313"/>
      <c r="H152" s="313"/>
      <c r="I152" s="313"/>
      <c r="J152" s="313"/>
    </row>
    <row r="153" ht="20.1" customHeight="1" spans="1:10">
      <c r="A153" s="630" t="s">
        <v>177</v>
      </c>
      <c r="B153" s="629">
        <v>83</v>
      </c>
      <c r="C153" s="313"/>
      <c r="D153" s="313"/>
      <c r="E153" s="313"/>
      <c r="F153" s="313"/>
      <c r="G153" s="313"/>
      <c r="H153" s="313"/>
      <c r="I153" s="313"/>
      <c r="J153" s="313"/>
    </row>
    <row r="154" ht="20.1" customHeight="1" spans="1:10">
      <c r="A154" s="630" t="s">
        <v>260</v>
      </c>
      <c r="B154" s="629">
        <v>206</v>
      </c>
      <c r="C154" s="313"/>
      <c r="D154" s="313"/>
      <c r="E154" s="313"/>
      <c r="F154" s="313"/>
      <c r="G154" s="313"/>
      <c r="H154" s="313"/>
      <c r="I154" s="313"/>
      <c r="J154" s="313"/>
    </row>
    <row r="155" ht="20.1" customHeight="1" spans="1:10">
      <c r="A155" s="628" t="s">
        <v>261</v>
      </c>
      <c r="B155" s="629">
        <v>9279</v>
      </c>
      <c r="C155" s="313"/>
      <c r="D155" s="313"/>
      <c r="E155" s="313"/>
      <c r="F155" s="313"/>
      <c r="G155" s="313"/>
      <c r="H155" s="313"/>
      <c r="I155" s="313"/>
      <c r="J155" s="313"/>
    </row>
    <row r="156" ht="20.1" customHeight="1" spans="1:10">
      <c r="A156" s="630" t="s">
        <v>262</v>
      </c>
      <c r="B156" s="629">
        <v>9279</v>
      </c>
      <c r="C156" s="313"/>
      <c r="D156" s="313"/>
      <c r="E156" s="313"/>
      <c r="F156" s="313"/>
      <c r="G156" s="313"/>
      <c r="H156" s="313"/>
      <c r="I156" s="313"/>
      <c r="J156" s="313"/>
    </row>
    <row r="157" ht="20.1" customHeight="1" spans="1:10">
      <c r="A157" s="628" t="s">
        <v>94</v>
      </c>
      <c r="B157" s="629">
        <v>276233</v>
      </c>
      <c r="C157" s="313"/>
      <c r="D157" s="313"/>
      <c r="E157" s="313"/>
      <c r="F157" s="313"/>
      <c r="G157" s="313"/>
      <c r="H157" s="313"/>
      <c r="I157" s="313"/>
      <c r="J157" s="313"/>
    </row>
    <row r="158" ht="20.1" customHeight="1" spans="1:10">
      <c r="A158" s="628" t="s">
        <v>263</v>
      </c>
      <c r="B158" s="629">
        <v>3326</v>
      </c>
      <c r="C158" s="313"/>
      <c r="D158" s="313"/>
      <c r="E158" s="313"/>
      <c r="F158" s="313"/>
      <c r="G158" s="313"/>
      <c r="H158" s="313"/>
      <c r="I158" s="313"/>
      <c r="J158" s="313"/>
    </row>
    <row r="159" ht="20.1" customHeight="1" spans="1:10">
      <c r="A159" s="630" t="s">
        <v>170</v>
      </c>
      <c r="B159" s="629">
        <v>926</v>
      </c>
      <c r="C159" s="313"/>
      <c r="D159" s="313"/>
      <c r="E159" s="313"/>
      <c r="F159" s="313"/>
      <c r="G159" s="313"/>
      <c r="H159" s="313"/>
      <c r="I159" s="313"/>
      <c r="J159" s="313"/>
    </row>
    <row r="160" ht="20.1" customHeight="1" spans="1:10">
      <c r="A160" s="630" t="s">
        <v>171</v>
      </c>
      <c r="B160" s="629">
        <v>2393</v>
      </c>
      <c r="C160" s="313"/>
      <c r="D160" s="313"/>
      <c r="E160" s="313"/>
      <c r="F160" s="313"/>
      <c r="G160" s="313"/>
      <c r="H160" s="313"/>
      <c r="I160" s="313"/>
      <c r="J160" s="313"/>
    </row>
    <row r="161" ht="20.1" customHeight="1" spans="1:10">
      <c r="A161" s="630" t="s">
        <v>264</v>
      </c>
      <c r="B161" s="629">
        <v>7</v>
      </c>
      <c r="C161" s="313"/>
      <c r="D161" s="313"/>
      <c r="E161" s="313"/>
      <c r="F161" s="313"/>
      <c r="G161" s="313"/>
      <c r="H161" s="313"/>
      <c r="I161" s="313"/>
      <c r="J161" s="313"/>
    </row>
    <row r="162" ht="20.1" customHeight="1" spans="1:10">
      <c r="A162" s="628" t="s">
        <v>265</v>
      </c>
      <c r="B162" s="629">
        <v>249272</v>
      </c>
      <c r="C162" s="313"/>
      <c r="D162" s="313"/>
      <c r="E162" s="313"/>
      <c r="F162" s="313"/>
      <c r="G162" s="313"/>
      <c r="H162" s="313"/>
      <c r="I162" s="313"/>
      <c r="J162" s="313"/>
    </row>
    <row r="163" ht="20.1" customHeight="1" spans="1:10">
      <c r="A163" s="630" t="s">
        <v>266</v>
      </c>
      <c r="B163" s="629">
        <v>16240</v>
      </c>
      <c r="C163" s="313"/>
      <c r="D163" s="313"/>
      <c r="E163" s="313"/>
      <c r="F163" s="313"/>
      <c r="G163" s="313"/>
      <c r="H163" s="313"/>
      <c r="I163" s="313"/>
      <c r="J163" s="313"/>
    </row>
    <row r="164" ht="20.1" customHeight="1" spans="1:10">
      <c r="A164" s="630" t="s">
        <v>267</v>
      </c>
      <c r="B164" s="629">
        <v>115308</v>
      </c>
      <c r="C164" s="313"/>
      <c r="D164" s="313"/>
      <c r="E164" s="313"/>
      <c r="F164" s="313"/>
      <c r="G164" s="313"/>
      <c r="H164" s="313"/>
      <c r="I164" s="313"/>
      <c r="J164" s="313"/>
    </row>
    <row r="165" ht="20.1" customHeight="1" spans="1:10">
      <c r="A165" s="630" t="s">
        <v>268</v>
      </c>
      <c r="B165" s="629">
        <v>68863</v>
      </c>
      <c r="C165" s="313"/>
      <c r="D165" s="313"/>
      <c r="E165" s="313"/>
      <c r="F165" s="313"/>
      <c r="G165" s="313"/>
      <c r="H165" s="313"/>
      <c r="I165" s="313"/>
      <c r="J165" s="313"/>
    </row>
    <row r="166" ht="20.1" customHeight="1" spans="1:10">
      <c r="A166" s="630" t="s">
        <v>269</v>
      </c>
      <c r="B166" s="629">
        <v>48309</v>
      </c>
      <c r="C166" s="313"/>
      <c r="D166" s="313"/>
      <c r="E166" s="313"/>
      <c r="F166" s="313"/>
      <c r="G166" s="313"/>
      <c r="H166" s="313"/>
      <c r="I166" s="313"/>
      <c r="J166" s="313"/>
    </row>
    <row r="167" ht="20.1" customHeight="1" spans="1:10">
      <c r="A167" s="630" t="s">
        <v>270</v>
      </c>
      <c r="B167" s="629">
        <v>552</v>
      </c>
      <c r="C167" s="313"/>
      <c r="D167" s="313"/>
      <c r="E167" s="313"/>
      <c r="F167" s="313"/>
      <c r="G167" s="313"/>
      <c r="H167" s="313"/>
      <c r="I167" s="313"/>
      <c r="J167" s="313"/>
    </row>
    <row r="168" ht="20.1" customHeight="1" spans="1:10">
      <c r="A168" s="628" t="s">
        <v>271</v>
      </c>
      <c r="B168" s="629">
        <v>16862</v>
      </c>
      <c r="C168" s="313"/>
      <c r="D168" s="313"/>
      <c r="E168" s="313"/>
      <c r="F168" s="313"/>
      <c r="G168" s="313"/>
      <c r="H168" s="313"/>
      <c r="I168" s="313"/>
      <c r="J168" s="313"/>
    </row>
    <row r="169" ht="20.1" customHeight="1" spans="1:10">
      <c r="A169" s="630" t="s">
        <v>272</v>
      </c>
      <c r="B169" s="629">
        <v>16762</v>
      </c>
      <c r="C169" s="313"/>
      <c r="D169" s="313"/>
      <c r="E169" s="313"/>
      <c r="F169" s="313"/>
      <c r="G169" s="313"/>
      <c r="H169" s="313"/>
      <c r="I169" s="313"/>
      <c r="J169" s="313"/>
    </row>
    <row r="170" ht="20.1" customHeight="1" spans="1:10">
      <c r="A170" s="630" t="s">
        <v>273</v>
      </c>
      <c r="B170" s="629">
        <v>100</v>
      </c>
      <c r="C170" s="313"/>
      <c r="D170" s="313"/>
      <c r="E170" s="313"/>
      <c r="F170" s="313"/>
      <c r="G170" s="313"/>
      <c r="H170" s="313"/>
      <c r="I170" s="313"/>
      <c r="J170" s="313"/>
    </row>
    <row r="171" ht="20.1" customHeight="1" spans="1:10">
      <c r="A171" s="628" t="s">
        <v>274</v>
      </c>
      <c r="B171" s="629">
        <v>177</v>
      </c>
      <c r="C171" s="313"/>
      <c r="D171" s="313"/>
      <c r="E171" s="313"/>
      <c r="F171" s="313"/>
      <c r="G171" s="313"/>
      <c r="H171" s="313"/>
      <c r="I171" s="313"/>
      <c r="J171" s="313"/>
    </row>
    <row r="172" ht="20.1" customHeight="1" spans="1:10">
      <c r="A172" s="630" t="s">
        <v>275</v>
      </c>
      <c r="B172" s="629">
        <v>177</v>
      </c>
      <c r="C172" s="313"/>
      <c r="D172" s="313"/>
      <c r="E172" s="313"/>
      <c r="F172" s="313"/>
      <c r="G172" s="313"/>
      <c r="H172" s="313"/>
      <c r="I172" s="313"/>
      <c r="J172" s="313"/>
    </row>
    <row r="173" ht="20.1" customHeight="1" spans="1:10">
      <c r="A173" s="628" t="s">
        <v>276</v>
      </c>
      <c r="B173" s="629">
        <v>236</v>
      </c>
      <c r="C173" s="313"/>
      <c r="D173" s="313"/>
      <c r="E173" s="313"/>
      <c r="F173" s="313"/>
      <c r="G173" s="313"/>
      <c r="H173" s="313"/>
      <c r="I173" s="313"/>
      <c r="J173" s="313"/>
    </row>
    <row r="174" ht="20.1" customHeight="1" spans="1:10">
      <c r="A174" s="630" t="s">
        <v>277</v>
      </c>
      <c r="B174" s="629">
        <v>236</v>
      </c>
      <c r="C174" s="313"/>
      <c r="D174" s="313"/>
      <c r="E174" s="313"/>
      <c r="F174" s="313"/>
      <c r="G174" s="313"/>
      <c r="H174" s="313"/>
      <c r="I174" s="313"/>
      <c r="J174" s="313"/>
    </row>
    <row r="175" ht="20.1" customHeight="1" spans="1:10">
      <c r="A175" s="628" t="s">
        <v>278</v>
      </c>
      <c r="B175" s="629">
        <v>1141</v>
      </c>
      <c r="C175" s="313"/>
      <c r="D175" s="313"/>
      <c r="E175" s="313"/>
      <c r="F175" s="313"/>
      <c r="G175" s="313"/>
      <c r="H175" s="313"/>
      <c r="I175" s="313"/>
      <c r="J175" s="313"/>
    </row>
    <row r="176" ht="20.1" customHeight="1" spans="1:10">
      <c r="A176" s="630" t="s">
        <v>279</v>
      </c>
      <c r="B176" s="629">
        <v>1104</v>
      </c>
      <c r="C176" s="313"/>
      <c r="D176" s="313"/>
      <c r="E176" s="313"/>
      <c r="F176" s="313"/>
      <c r="G176" s="313"/>
      <c r="H176" s="313"/>
      <c r="I176" s="313"/>
      <c r="J176" s="313"/>
    </row>
    <row r="177" ht="20.1" customHeight="1" spans="1:10">
      <c r="A177" s="630" t="s">
        <v>280</v>
      </c>
      <c r="B177" s="629">
        <v>37</v>
      </c>
      <c r="C177" s="313"/>
      <c r="D177" s="313"/>
      <c r="E177" s="313"/>
      <c r="F177" s="313"/>
      <c r="G177" s="313"/>
      <c r="H177" s="313"/>
      <c r="I177" s="313"/>
      <c r="J177" s="313"/>
    </row>
    <row r="178" ht="20.1" customHeight="1" spans="1:10">
      <c r="A178" s="628" t="s">
        <v>281</v>
      </c>
      <c r="B178" s="629">
        <v>3849</v>
      </c>
      <c r="C178" s="313"/>
      <c r="D178" s="313"/>
      <c r="E178" s="313"/>
      <c r="F178" s="313"/>
      <c r="G178" s="313"/>
      <c r="H178" s="313"/>
      <c r="I178" s="313"/>
      <c r="J178" s="313"/>
    </row>
    <row r="179" ht="20.1" customHeight="1" spans="1:10">
      <c r="A179" s="630" t="s">
        <v>282</v>
      </c>
      <c r="B179" s="629">
        <v>2374</v>
      </c>
      <c r="C179" s="313"/>
      <c r="D179" s="313"/>
      <c r="E179" s="313"/>
      <c r="F179" s="313"/>
      <c r="G179" s="313"/>
      <c r="H179" s="313"/>
      <c r="I179" s="313"/>
      <c r="J179" s="313"/>
    </row>
    <row r="180" ht="20.1" customHeight="1" spans="1:10">
      <c r="A180" s="630" t="s">
        <v>283</v>
      </c>
      <c r="B180" s="629">
        <v>1283</v>
      </c>
      <c r="C180" s="313"/>
      <c r="D180" s="313"/>
      <c r="E180" s="313"/>
      <c r="F180" s="313"/>
      <c r="G180" s="313"/>
      <c r="H180" s="313"/>
      <c r="I180" s="313"/>
      <c r="J180" s="313"/>
    </row>
    <row r="181" ht="20.1" customHeight="1" spans="1:10">
      <c r="A181" s="630" t="s">
        <v>284</v>
      </c>
      <c r="B181" s="629">
        <v>192</v>
      </c>
      <c r="C181" s="313"/>
      <c r="D181" s="313"/>
      <c r="E181" s="313"/>
      <c r="F181" s="313"/>
      <c r="G181" s="313"/>
      <c r="H181" s="313"/>
      <c r="I181" s="313"/>
      <c r="J181" s="313"/>
    </row>
    <row r="182" ht="20.1" customHeight="1" spans="1:10">
      <c r="A182" s="628" t="s">
        <v>285</v>
      </c>
      <c r="B182" s="629">
        <v>1370</v>
      </c>
      <c r="C182" s="313"/>
      <c r="D182" s="313"/>
      <c r="E182" s="313"/>
      <c r="F182" s="313"/>
      <c r="G182" s="313"/>
      <c r="H182" s="313"/>
      <c r="I182" s="313"/>
      <c r="J182" s="313"/>
    </row>
    <row r="183" ht="20.1" customHeight="1" spans="1:10">
      <c r="A183" s="630" t="s">
        <v>286</v>
      </c>
      <c r="B183" s="629">
        <v>1370</v>
      </c>
      <c r="C183" s="313"/>
      <c r="D183" s="313"/>
      <c r="E183" s="313"/>
      <c r="F183" s="313"/>
      <c r="G183" s="313"/>
      <c r="H183" s="313"/>
      <c r="I183" s="313"/>
      <c r="J183" s="313"/>
    </row>
    <row r="184" ht="20.1" customHeight="1" spans="1:10">
      <c r="A184" s="628" t="s">
        <v>95</v>
      </c>
      <c r="B184" s="629">
        <v>28994</v>
      </c>
      <c r="C184" s="313"/>
      <c r="D184" s="313"/>
      <c r="E184" s="313"/>
      <c r="F184" s="313"/>
      <c r="G184" s="313"/>
      <c r="H184" s="313"/>
      <c r="I184" s="313"/>
      <c r="J184" s="313"/>
    </row>
    <row r="185" ht="20.1" customHeight="1" spans="1:10">
      <c r="A185" s="628" t="s">
        <v>287</v>
      </c>
      <c r="B185" s="629">
        <v>427</v>
      </c>
      <c r="C185" s="313"/>
      <c r="D185" s="313"/>
      <c r="E185" s="313"/>
      <c r="F185" s="313"/>
      <c r="G185" s="313"/>
      <c r="H185" s="313"/>
      <c r="I185" s="313"/>
      <c r="J185" s="313"/>
    </row>
    <row r="186" ht="20.1" customHeight="1" spans="1:10">
      <c r="A186" s="630" t="s">
        <v>170</v>
      </c>
      <c r="B186" s="629">
        <v>205</v>
      </c>
      <c r="C186" s="313"/>
      <c r="D186" s="313"/>
      <c r="E186" s="313"/>
      <c r="F186" s="313"/>
      <c r="G186" s="313"/>
      <c r="H186" s="313"/>
      <c r="I186" s="313"/>
      <c r="J186" s="313"/>
    </row>
    <row r="187" ht="20.1" customHeight="1" spans="1:10">
      <c r="A187" s="630" t="s">
        <v>171</v>
      </c>
      <c r="B187" s="629">
        <v>44</v>
      </c>
      <c r="C187" s="313"/>
      <c r="D187" s="313"/>
      <c r="E187" s="313"/>
      <c r="F187" s="313"/>
      <c r="G187" s="313"/>
      <c r="H187" s="313"/>
      <c r="I187" s="313"/>
      <c r="J187" s="313"/>
    </row>
    <row r="188" ht="20.1" customHeight="1" spans="1:10">
      <c r="A188" s="630" t="s">
        <v>288</v>
      </c>
      <c r="B188" s="629">
        <v>178</v>
      </c>
      <c r="C188" s="313"/>
      <c r="D188" s="313"/>
      <c r="E188" s="313"/>
      <c r="F188" s="313"/>
      <c r="G188" s="313"/>
      <c r="H188" s="313"/>
      <c r="I188" s="313"/>
      <c r="J188" s="313"/>
    </row>
    <row r="189" ht="20.1" customHeight="1" spans="1:10">
      <c r="A189" s="628" t="s">
        <v>289</v>
      </c>
      <c r="B189" s="629">
        <v>21487</v>
      </c>
      <c r="C189" s="313"/>
      <c r="D189" s="313"/>
      <c r="E189" s="313"/>
      <c r="F189" s="313"/>
      <c r="G189" s="313"/>
      <c r="H189" s="313"/>
      <c r="I189" s="313"/>
      <c r="J189" s="313"/>
    </row>
    <row r="190" ht="20.1" customHeight="1" spans="1:10">
      <c r="A190" s="630" t="s">
        <v>290</v>
      </c>
      <c r="B190" s="629">
        <v>18302</v>
      </c>
      <c r="C190" s="313"/>
      <c r="D190" s="313"/>
      <c r="E190" s="313"/>
      <c r="F190" s="313"/>
      <c r="G190" s="313"/>
      <c r="H190" s="313"/>
      <c r="I190" s="313"/>
      <c r="J190" s="313"/>
    </row>
    <row r="191" ht="20.1" customHeight="1" spans="1:10">
      <c r="A191" s="630" t="s">
        <v>291</v>
      </c>
      <c r="B191" s="629">
        <v>3185</v>
      </c>
      <c r="C191" s="313"/>
      <c r="D191" s="313"/>
      <c r="E191" s="313"/>
      <c r="F191" s="313"/>
      <c r="G191" s="313"/>
      <c r="H191" s="313"/>
      <c r="I191" s="313"/>
      <c r="J191" s="313"/>
    </row>
    <row r="192" ht="20.1" customHeight="1" spans="1:10">
      <c r="A192" s="628" t="s">
        <v>292</v>
      </c>
      <c r="B192" s="629">
        <v>885</v>
      </c>
      <c r="C192" s="313"/>
      <c r="D192" s="313"/>
      <c r="E192" s="313"/>
      <c r="F192" s="313"/>
      <c r="G192" s="313"/>
      <c r="H192" s="313"/>
      <c r="I192" s="313"/>
      <c r="J192" s="313"/>
    </row>
    <row r="193" ht="20.1" customHeight="1" spans="1:10">
      <c r="A193" s="630" t="s">
        <v>293</v>
      </c>
      <c r="B193" s="629">
        <v>541</v>
      </c>
      <c r="C193" s="313"/>
      <c r="D193" s="313"/>
      <c r="E193" s="313"/>
      <c r="F193" s="313"/>
      <c r="G193" s="313"/>
      <c r="H193" s="313"/>
      <c r="I193" s="313"/>
      <c r="J193" s="313"/>
    </row>
    <row r="194" ht="20.1" customHeight="1" spans="1:10">
      <c r="A194" s="630" t="s">
        <v>294</v>
      </c>
      <c r="B194" s="629">
        <v>344</v>
      </c>
      <c r="C194" s="313"/>
      <c r="D194" s="313"/>
      <c r="E194" s="313"/>
      <c r="F194" s="313"/>
      <c r="G194" s="313"/>
      <c r="H194" s="313"/>
      <c r="I194" s="313"/>
      <c r="J194" s="313"/>
    </row>
    <row r="195" ht="20.1" customHeight="1" spans="1:10">
      <c r="A195" s="628" t="s">
        <v>295</v>
      </c>
      <c r="B195" s="629">
        <v>442</v>
      </c>
      <c r="C195" s="313"/>
      <c r="D195" s="313"/>
      <c r="E195" s="313"/>
      <c r="F195" s="313"/>
      <c r="G195" s="313"/>
      <c r="H195" s="313"/>
      <c r="I195" s="313"/>
      <c r="J195" s="313"/>
    </row>
    <row r="196" ht="20.1" customHeight="1" spans="1:10">
      <c r="A196" s="630" t="s">
        <v>296</v>
      </c>
      <c r="B196" s="629">
        <v>358</v>
      </c>
      <c r="C196" s="313"/>
      <c r="D196" s="313"/>
      <c r="E196" s="313"/>
      <c r="F196" s="313"/>
      <c r="G196" s="313"/>
      <c r="H196" s="313"/>
      <c r="I196" s="313"/>
      <c r="J196" s="313"/>
    </row>
    <row r="197" ht="20.1" customHeight="1" spans="1:10">
      <c r="A197" s="630" t="s">
        <v>297</v>
      </c>
      <c r="B197" s="629">
        <v>48</v>
      </c>
      <c r="C197" s="313"/>
      <c r="D197" s="313"/>
      <c r="E197" s="313"/>
      <c r="F197" s="313"/>
      <c r="G197" s="313"/>
      <c r="H197" s="313"/>
      <c r="I197" s="313"/>
      <c r="J197" s="313"/>
    </row>
    <row r="198" ht="20.1" customHeight="1" spans="1:10">
      <c r="A198" s="630" t="s">
        <v>298</v>
      </c>
      <c r="B198" s="629">
        <v>36</v>
      </c>
      <c r="C198" s="313"/>
      <c r="D198" s="313"/>
      <c r="E198" s="313"/>
      <c r="F198" s="313"/>
      <c r="G198" s="313"/>
      <c r="H198" s="313"/>
      <c r="I198" s="313"/>
      <c r="J198" s="313"/>
    </row>
    <row r="199" ht="20.1" customHeight="1" spans="1:10">
      <c r="A199" s="628" t="s">
        <v>299</v>
      </c>
      <c r="B199" s="629">
        <v>5753</v>
      </c>
      <c r="C199" s="313"/>
      <c r="D199" s="313"/>
      <c r="E199" s="313"/>
      <c r="F199" s="313"/>
      <c r="G199" s="313"/>
      <c r="H199" s="313"/>
      <c r="I199" s="313"/>
      <c r="J199" s="313"/>
    </row>
    <row r="200" ht="20.1" customHeight="1" spans="1:10">
      <c r="A200" s="630" t="s">
        <v>300</v>
      </c>
      <c r="B200" s="629">
        <v>5753</v>
      </c>
      <c r="C200" s="313"/>
      <c r="D200" s="313"/>
      <c r="E200" s="313"/>
      <c r="F200" s="313"/>
      <c r="G200" s="313"/>
      <c r="H200" s="313"/>
      <c r="I200" s="313"/>
      <c r="J200" s="313"/>
    </row>
    <row r="201" ht="20.1" customHeight="1" spans="1:10">
      <c r="A201" s="628" t="s">
        <v>96</v>
      </c>
      <c r="B201" s="629">
        <v>13636</v>
      </c>
      <c r="C201" s="313"/>
      <c r="D201" s="313"/>
      <c r="E201" s="313"/>
      <c r="F201" s="313"/>
      <c r="G201" s="313"/>
      <c r="H201" s="313"/>
      <c r="I201" s="313"/>
      <c r="J201" s="313"/>
    </row>
    <row r="202" ht="20.1" customHeight="1" spans="1:10">
      <c r="A202" s="628" t="s">
        <v>301</v>
      </c>
      <c r="B202" s="629">
        <v>7261</v>
      </c>
      <c r="C202" s="313"/>
      <c r="D202" s="313"/>
      <c r="E202" s="313"/>
      <c r="F202" s="313"/>
      <c r="G202" s="313"/>
      <c r="H202" s="313"/>
      <c r="I202" s="313"/>
      <c r="J202" s="313"/>
    </row>
    <row r="203" ht="20.1" customHeight="1" spans="1:10">
      <c r="A203" s="630" t="s">
        <v>170</v>
      </c>
      <c r="B203" s="629">
        <v>1132</v>
      </c>
      <c r="C203" s="313"/>
      <c r="D203" s="313"/>
      <c r="E203" s="313"/>
      <c r="F203" s="313"/>
      <c r="G203" s="313"/>
      <c r="H203" s="313"/>
      <c r="I203" s="313"/>
      <c r="J203" s="313"/>
    </row>
    <row r="204" ht="20.1" customHeight="1" spans="1:10">
      <c r="A204" s="630" t="s">
        <v>171</v>
      </c>
      <c r="B204" s="629">
        <v>1</v>
      </c>
      <c r="C204" s="313"/>
      <c r="D204" s="313"/>
      <c r="E204" s="313"/>
      <c r="F204" s="313"/>
      <c r="G204" s="313"/>
      <c r="H204" s="313"/>
      <c r="I204" s="313"/>
      <c r="J204" s="313"/>
    </row>
    <row r="205" ht="20.1" customHeight="1" spans="1:10">
      <c r="A205" s="630" t="s">
        <v>302</v>
      </c>
      <c r="B205" s="629">
        <v>1027</v>
      </c>
      <c r="C205" s="313"/>
      <c r="D205" s="313"/>
      <c r="E205" s="313"/>
      <c r="F205" s="313"/>
      <c r="G205" s="313"/>
      <c r="H205" s="313"/>
      <c r="I205" s="313"/>
      <c r="J205" s="313"/>
    </row>
    <row r="206" ht="20.1" customHeight="1" spans="1:10">
      <c r="A206" s="630" t="s">
        <v>303</v>
      </c>
      <c r="B206" s="629">
        <v>165</v>
      </c>
      <c r="C206" s="313"/>
      <c r="D206" s="313"/>
      <c r="E206" s="313"/>
      <c r="F206" s="313"/>
      <c r="G206" s="313"/>
      <c r="H206" s="313"/>
      <c r="I206" s="313"/>
      <c r="J206" s="313"/>
    </row>
    <row r="207" ht="20.1" customHeight="1" spans="1:10">
      <c r="A207" s="630" t="s">
        <v>304</v>
      </c>
      <c r="B207" s="629">
        <v>112</v>
      </c>
      <c r="C207" s="313"/>
      <c r="D207" s="313"/>
      <c r="E207" s="313"/>
      <c r="F207" s="313"/>
      <c r="G207" s="313"/>
      <c r="H207" s="313"/>
      <c r="I207" s="313"/>
      <c r="J207" s="313"/>
    </row>
    <row r="208" ht="20.1" customHeight="1" spans="1:10">
      <c r="A208" s="630" t="s">
        <v>305</v>
      </c>
      <c r="B208" s="629">
        <v>2818</v>
      </c>
      <c r="C208" s="313"/>
      <c r="D208" s="313"/>
      <c r="E208" s="313"/>
      <c r="F208" s="313"/>
      <c r="G208" s="313"/>
      <c r="H208" s="313"/>
      <c r="I208" s="313"/>
      <c r="J208" s="313"/>
    </row>
    <row r="209" ht="20.1" customHeight="1" spans="1:10">
      <c r="A209" s="630" t="s">
        <v>306</v>
      </c>
      <c r="B209" s="629">
        <v>25</v>
      </c>
      <c r="C209" s="313"/>
      <c r="D209" s="313"/>
      <c r="E209" s="313"/>
      <c r="F209" s="313"/>
      <c r="G209" s="313"/>
      <c r="H209" s="313"/>
      <c r="I209" s="313"/>
      <c r="J209" s="313"/>
    </row>
    <row r="210" ht="20.1" customHeight="1" spans="1:10">
      <c r="A210" s="630" t="s">
        <v>307</v>
      </c>
      <c r="B210" s="629">
        <v>114</v>
      </c>
      <c r="C210" s="313"/>
      <c r="D210" s="313"/>
      <c r="E210" s="313"/>
      <c r="F210" s="313"/>
      <c r="G210" s="313"/>
      <c r="H210" s="313"/>
      <c r="I210" s="313"/>
      <c r="J210" s="313"/>
    </row>
    <row r="211" ht="20.1" customHeight="1" spans="1:10">
      <c r="A211" s="630" t="s">
        <v>308</v>
      </c>
      <c r="B211" s="629">
        <v>715</v>
      </c>
      <c r="C211" s="313"/>
      <c r="D211" s="313"/>
      <c r="E211" s="313"/>
      <c r="F211" s="313"/>
      <c r="G211" s="313"/>
      <c r="H211" s="313"/>
      <c r="I211" s="313"/>
      <c r="J211" s="313"/>
    </row>
    <row r="212" ht="20.1" customHeight="1" spans="1:10">
      <c r="A212" s="630" t="s">
        <v>309</v>
      </c>
      <c r="B212" s="629">
        <v>5</v>
      </c>
      <c r="C212" s="313"/>
      <c r="D212" s="313"/>
      <c r="E212" s="313"/>
      <c r="F212" s="313"/>
      <c r="G212" s="313"/>
      <c r="H212" s="313"/>
      <c r="I212" s="313"/>
      <c r="J212" s="313"/>
    </row>
    <row r="213" ht="20.1" customHeight="1" spans="1:10">
      <c r="A213" s="630" t="s">
        <v>310</v>
      </c>
      <c r="B213" s="629">
        <v>1147</v>
      </c>
      <c r="C213" s="313"/>
      <c r="D213" s="313"/>
      <c r="E213" s="313"/>
      <c r="F213" s="313"/>
      <c r="G213" s="313"/>
      <c r="H213" s="313"/>
      <c r="I213" s="313"/>
      <c r="J213" s="313"/>
    </row>
    <row r="214" ht="20.1" customHeight="1" spans="1:10">
      <c r="A214" s="628" t="s">
        <v>311</v>
      </c>
      <c r="B214" s="629">
        <v>775</v>
      </c>
      <c r="C214" s="313"/>
      <c r="D214" s="313"/>
      <c r="E214" s="313"/>
      <c r="F214" s="313"/>
      <c r="G214" s="313"/>
      <c r="H214" s="313"/>
      <c r="I214" s="313"/>
      <c r="J214" s="313"/>
    </row>
    <row r="215" ht="20.1" customHeight="1" spans="1:10">
      <c r="A215" s="630" t="s">
        <v>312</v>
      </c>
      <c r="B215" s="629">
        <v>63</v>
      </c>
      <c r="C215" s="313"/>
      <c r="D215" s="313"/>
      <c r="E215" s="313"/>
      <c r="F215" s="313"/>
      <c r="G215" s="313"/>
      <c r="H215" s="313"/>
      <c r="I215" s="313"/>
      <c r="J215" s="313"/>
    </row>
    <row r="216" ht="20.1" customHeight="1" spans="1:10">
      <c r="A216" s="630" t="s">
        <v>313</v>
      </c>
      <c r="B216" s="629">
        <v>560</v>
      </c>
      <c r="C216" s="313"/>
      <c r="D216" s="313"/>
      <c r="E216" s="313"/>
      <c r="F216" s="313"/>
      <c r="G216" s="313"/>
      <c r="H216" s="313"/>
      <c r="I216" s="313"/>
      <c r="J216" s="313"/>
    </row>
    <row r="217" ht="20.1" customHeight="1" spans="1:10">
      <c r="A217" s="630" t="s">
        <v>314</v>
      </c>
      <c r="B217" s="629">
        <v>152</v>
      </c>
      <c r="C217" s="313"/>
      <c r="D217" s="313"/>
      <c r="E217" s="313"/>
      <c r="F217" s="313"/>
      <c r="G217" s="313"/>
      <c r="H217" s="313"/>
      <c r="I217" s="313"/>
      <c r="J217" s="313"/>
    </row>
    <row r="218" ht="20.1" customHeight="1" spans="1:10">
      <c r="A218" s="628" t="s">
        <v>315</v>
      </c>
      <c r="B218" s="629">
        <v>1301</v>
      </c>
      <c r="C218" s="313"/>
      <c r="D218" s="313"/>
      <c r="E218" s="313"/>
      <c r="F218" s="313"/>
      <c r="G218" s="313"/>
      <c r="H218" s="313"/>
      <c r="I218" s="313"/>
      <c r="J218" s="313"/>
    </row>
    <row r="219" ht="20.1" customHeight="1" spans="1:10">
      <c r="A219" s="630" t="s">
        <v>316</v>
      </c>
      <c r="B219" s="629">
        <v>155</v>
      </c>
      <c r="C219" s="313"/>
      <c r="D219" s="313"/>
      <c r="E219" s="313"/>
      <c r="F219" s="313"/>
      <c r="G219" s="313"/>
      <c r="H219" s="313"/>
      <c r="I219" s="313"/>
      <c r="J219" s="313"/>
    </row>
    <row r="220" ht="20.1" customHeight="1" spans="1:10">
      <c r="A220" s="630" t="s">
        <v>317</v>
      </c>
      <c r="B220" s="629">
        <v>470</v>
      </c>
      <c r="C220" s="313"/>
      <c r="D220" s="313"/>
      <c r="E220" s="313"/>
      <c r="F220" s="313"/>
      <c r="G220" s="313"/>
      <c r="H220" s="313"/>
      <c r="I220" s="313"/>
      <c r="J220" s="313"/>
    </row>
    <row r="221" ht="20.1" customHeight="1" spans="1:10">
      <c r="A221" s="630" t="s">
        <v>318</v>
      </c>
      <c r="B221" s="629">
        <v>295</v>
      </c>
      <c r="C221" s="313"/>
      <c r="D221" s="313"/>
      <c r="E221" s="313"/>
      <c r="F221" s="313"/>
      <c r="G221" s="313"/>
      <c r="H221" s="313"/>
      <c r="I221" s="313"/>
      <c r="J221" s="313"/>
    </row>
    <row r="222" ht="20.1" customHeight="1" spans="1:10">
      <c r="A222" s="630" t="s">
        <v>319</v>
      </c>
      <c r="B222" s="629">
        <v>381</v>
      </c>
      <c r="C222" s="313"/>
      <c r="D222" s="313"/>
      <c r="E222" s="313"/>
      <c r="F222" s="313"/>
      <c r="G222" s="313"/>
      <c r="H222" s="313"/>
      <c r="I222" s="313"/>
      <c r="J222" s="313"/>
    </row>
    <row r="223" ht="20.1" customHeight="1" spans="1:10">
      <c r="A223" s="631" t="s">
        <v>320</v>
      </c>
      <c r="B223" s="629">
        <v>1362</v>
      </c>
      <c r="C223" s="313"/>
      <c r="D223" s="313"/>
      <c r="E223" s="313"/>
      <c r="F223" s="313"/>
      <c r="G223" s="313"/>
      <c r="H223" s="313"/>
      <c r="I223" s="313"/>
      <c r="J223" s="313"/>
    </row>
    <row r="224" ht="20.1" customHeight="1" spans="1:10">
      <c r="A224" s="632" t="s">
        <v>321</v>
      </c>
      <c r="B224" s="629">
        <v>604</v>
      </c>
      <c r="C224" s="313"/>
      <c r="D224" s="313"/>
      <c r="E224" s="313"/>
      <c r="F224" s="313"/>
      <c r="G224" s="313"/>
      <c r="H224" s="313"/>
      <c r="I224" s="313"/>
      <c r="J224" s="313"/>
    </row>
    <row r="225" ht="20.1" customHeight="1" spans="1:10">
      <c r="A225" s="632" t="s">
        <v>322</v>
      </c>
      <c r="B225" s="629">
        <v>758</v>
      </c>
      <c r="C225" s="313"/>
      <c r="D225" s="313"/>
      <c r="E225" s="313"/>
      <c r="F225" s="313"/>
      <c r="G225" s="313"/>
      <c r="H225" s="313"/>
      <c r="I225" s="313"/>
      <c r="J225" s="313"/>
    </row>
    <row r="226" ht="20.1" customHeight="1" spans="1:10">
      <c r="A226" s="631" t="s">
        <v>323</v>
      </c>
      <c r="B226" s="629">
        <v>2750</v>
      </c>
      <c r="C226" s="313"/>
      <c r="D226" s="313"/>
      <c r="E226" s="313"/>
      <c r="F226" s="313"/>
      <c r="G226" s="313"/>
      <c r="H226" s="313"/>
      <c r="I226" s="313"/>
      <c r="J226" s="313"/>
    </row>
    <row r="227" ht="20.1" customHeight="1" spans="1:10">
      <c r="A227" s="632" t="s">
        <v>324</v>
      </c>
      <c r="B227" s="629">
        <v>21</v>
      </c>
      <c r="C227" s="313"/>
      <c r="D227" s="313"/>
      <c r="E227" s="313"/>
      <c r="F227" s="313"/>
      <c r="G227" s="313"/>
      <c r="H227" s="313"/>
      <c r="I227" s="313"/>
      <c r="J227" s="313"/>
    </row>
    <row r="228" ht="20.1" customHeight="1" spans="1:10">
      <c r="A228" s="632" t="s">
        <v>325</v>
      </c>
      <c r="B228" s="629">
        <v>2729</v>
      </c>
      <c r="C228" s="313"/>
      <c r="D228" s="313"/>
      <c r="E228" s="313"/>
      <c r="F228" s="313"/>
      <c r="G228" s="313"/>
      <c r="H228" s="313"/>
      <c r="I228" s="313"/>
      <c r="J228" s="313"/>
    </row>
    <row r="229" ht="20.1" customHeight="1" spans="1:10">
      <c r="A229" s="628" t="s">
        <v>326</v>
      </c>
      <c r="B229" s="629">
        <v>187</v>
      </c>
      <c r="C229" s="313"/>
      <c r="D229" s="313"/>
      <c r="E229" s="313"/>
      <c r="F229" s="313"/>
      <c r="G229" s="313"/>
      <c r="H229" s="313"/>
      <c r="I229" s="313"/>
      <c r="J229" s="313"/>
    </row>
    <row r="230" ht="20.1" customHeight="1" spans="1:10">
      <c r="A230" s="630" t="s">
        <v>327</v>
      </c>
      <c r="B230" s="629">
        <v>137</v>
      </c>
      <c r="C230" s="313"/>
      <c r="D230" s="313"/>
      <c r="E230" s="313"/>
      <c r="F230" s="313"/>
      <c r="G230" s="313"/>
      <c r="H230" s="313"/>
      <c r="I230" s="313"/>
      <c r="J230" s="313"/>
    </row>
    <row r="231" ht="20.1" customHeight="1" spans="1:10">
      <c r="A231" s="630" t="s">
        <v>328</v>
      </c>
      <c r="B231" s="629">
        <v>50</v>
      </c>
      <c r="C231" s="313"/>
      <c r="D231" s="313"/>
      <c r="E231" s="313"/>
      <c r="F231" s="313"/>
      <c r="G231" s="313"/>
      <c r="H231" s="313"/>
      <c r="I231" s="313"/>
      <c r="J231" s="313"/>
    </row>
    <row r="232" ht="20.1" customHeight="1" spans="1:10">
      <c r="A232" s="628" t="s">
        <v>97</v>
      </c>
      <c r="B232" s="629">
        <v>119354</v>
      </c>
      <c r="C232" s="313"/>
      <c r="D232" s="313"/>
      <c r="E232" s="313"/>
      <c r="F232" s="313"/>
      <c r="G232" s="313"/>
      <c r="H232" s="313"/>
      <c r="I232" s="313"/>
      <c r="J232" s="313"/>
    </row>
    <row r="233" ht="20.1" customHeight="1" spans="1:10">
      <c r="A233" s="628" t="s">
        <v>329</v>
      </c>
      <c r="B233" s="629">
        <v>9070</v>
      </c>
      <c r="C233" s="313"/>
      <c r="D233" s="313"/>
      <c r="E233" s="313"/>
      <c r="F233" s="313"/>
      <c r="G233" s="313"/>
      <c r="H233" s="313"/>
      <c r="I233" s="313"/>
      <c r="J233" s="313"/>
    </row>
    <row r="234" ht="20.1" customHeight="1" spans="1:10">
      <c r="A234" s="630" t="s">
        <v>170</v>
      </c>
      <c r="B234" s="629">
        <v>2552</v>
      </c>
      <c r="C234" s="313"/>
      <c r="D234" s="313"/>
      <c r="E234" s="313"/>
      <c r="F234" s="313"/>
      <c r="G234" s="313"/>
      <c r="H234" s="313"/>
      <c r="I234" s="313"/>
      <c r="J234" s="313"/>
    </row>
    <row r="235" ht="20.1" customHeight="1" spans="1:10">
      <c r="A235" s="630" t="s">
        <v>171</v>
      </c>
      <c r="B235" s="629">
        <v>2371</v>
      </c>
      <c r="C235" s="313"/>
      <c r="D235" s="313"/>
      <c r="E235" s="313"/>
      <c r="F235" s="313"/>
      <c r="G235" s="313"/>
      <c r="H235" s="313"/>
      <c r="I235" s="313"/>
      <c r="J235" s="313"/>
    </row>
    <row r="236" ht="20.1" customHeight="1" spans="1:10">
      <c r="A236" s="630" t="s">
        <v>330</v>
      </c>
      <c r="B236" s="629">
        <v>38</v>
      </c>
      <c r="C236" s="313"/>
      <c r="D236" s="313"/>
      <c r="E236" s="313"/>
      <c r="F236" s="313"/>
      <c r="G236" s="313"/>
      <c r="H236" s="313"/>
      <c r="I236" s="313"/>
      <c r="J236" s="313"/>
    </row>
    <row r="237" ht="20.1" customHeight="1" spans="1:10">
      <c r="A237" s="630" t="s">
        <v>331</v>
      </c>
      <c r="B237" s="629">
        <v>69</v>
      </c>
      <c r="C237" s="313"/>
      <c r="D237" s="313"/>
      <c r="E237" s="313"/>
      <c r="F237" s="313"/>
      <c r="G237" s="313"/>
      <c r="H237" s="313"/>
      <c r="I237" s="313"/>
      <c r="J237" s="313"/>
    </row>
    <row r="238" ht="20.1" customHeight="1" spans="1:10">
      <c r="A238" s="630" t="s">
        <v>332</v>
      </c>
      <c r="B238" s="629">
        <v>699</v>
      </c>
      <c r="C238" s="313"/>
      <c r="D238" s="313"/>
      <c r="E238" s="313"/>
      <c r="F238" s="313"/>
      <c r="G238" s="313"/>
      <c r="H238" s="313"/>
      <c r="I238" s="313"/>
      <c r="J238" s="313"/>
    </row>
    <row r="239" ht="20.1" customHeight="1" spans="1:10">
      <c r="A239" s="630" t="s">
        <v>333</v>
      </c>
      <c r="B239" s="629">
        <v>98</v>
      </c>
      <c r="C239" s="313"/>
      <c r="D239" s="313"/>
      <c r="E239" s="313"/>
      <c r="F239" s="313"/>
      <c r="G239" s="313"/>
      <c r="H239" s="313"/>
      <c r="I239" s="313"/>
      <c r="J239" s="313"/>
    </row>
    <row r="240" ht="20.1" customHeight="1" spans="1:10">
      <c r="A240" s="630" t="s">
        <v>334</v>
      </c>
      <c r="B240" s="629">
        <v>8</v>
      </c>
      <c r="C240" s="313"/>
      <c r="D240" s="313"/>
      <c r="E240" s="313"/>
      <c r="F240" s="313"/>
      <c r="G240" s="313"/>
      <c r="H240" s="313"/>
      <c r="I240" s="313"/>
      <c r="J240" s="313"/>
    </row>
    <row r="241" ht="20.1" customHeight="1" spans="1:10">
      <c r="A241" s="630" t="s">
        <v>335</v>
      </c>
      <c r="B241" s="629">
        <v>1996</v>
      </c>
      <c r="C241" s="313"/>
      <c r="D241" s="313"/>
      <c r="E241" s="313"/>
      <c r="F241" s="313"/>
      <c r="G241" s="313"/>
      <c r="H241" s="313"/>
      <c r="I241" s="313"/>
      <c r="J241" s="313"/>
    </row>
    <row r="242" ht="20.1" customHeight="1" spans="1:10">
      <c r="A242" s="630" t="s">
        <v>336</v>
      </c>
      <c r="B242" s="629">
        <v>1239</v>
      </c>
      <c r="C242" s="313"/>
      <c r="D242" s="313"/>
      <c r="E242" s="313"/>
      <c r="F242" s="313"/>
      <c r="G242" s="313"/>
      <c r="H242" s="313"/>
      <c r="I242" s="313"/>
      <c r="J242" s="313"/>
    </row>
    <row r="243" ht="20.1" customHeight="1" spans="1:10">
      <c r="A243" s="628" t="s">
        <v>337</v>
      </c>
      <c r="B243" s="629">
        <v>21833</v>
      </c>
      <c r="C243" s="313"/>
      <c r="D243" s="313"/>
      <c r="E243" s="313"/>
      <c r="F243" s="313"/>
      <c r="G243" s="313"/>
      <c r="H243" s="313"/>
      <c r="I243" s="313"/>
      <c r="J243" s="313"/>
    </row>
    <row r="244" ht="20.1" customHeight="1" spans="1:10">
      <c r="A244" s="630" t="s">
        <v>170</v>
      </c>
      <c r="B244" s="629">
        <v>1546</v>
      </c>
      <c r="C244" s="313"/>
      <c r="D244" s="313"/>
      <c r="E244" s="313"/>
      <c r="F244" s="313"/>
      <c r="G244" s="313"/>
      <c r="H244" s="313"/>
      <c r="I244" s="313"/>
      <c r="J244" s="313"/>
    </row>
    <row r="245" ht="20.1" customHeight="1" spans="1:10">
      <c r="A245" s="630" t="s">
        <v>171</v>
      </c>
      <c r="B245" s="629">
        <v>923</v>
      </c>
      <c r="C245" s="313"/>
      <c r="D245" s="313"/>
      <c r="E245" s="313"/>
      <c r="F245" s="313"/>
      <c r="G245" s="313"/>
      <c r="H245" s="313"/>
      <c r="I245" s="313"/>
      <c r="J245" s="313"/>
    </row>
    <row r="246" ht="20.1" customHeight="1" spans="1:10">
      <c r="A246" s="630" t="s">
        <v>338</v>
      </c>
      <c r="B246" s="629">
        <v>28</v>
      </c>
      <c r="C246" s="313"/>
      <c r="D246" s="313"/>
      <c r="E246" s="313"/>
      <c r="F246" s="313"/>
      <c r="G246" s="313"/>
      <c r="H246" s="313"/>
      <c r="I246" s="313"/>
      <c r="J246" s="313"/>
    </row>
    <row r="247" ht="20.1" customHeight="1" spans="1:10">
      <c r="A247" s="630" t="s">
        <v>339</v>
      </c>
      <c r="B247" s="629">
        <v>41</v>
      </c>
      <c r="C247" s="313"/>
      <c r="D247" s="313"/>
      <c r="E247" s="313"/>
      <c r="F247" s="313"/>
      <c r="G247" s="313"/>
      <c r="H247" s="313"/>
      <c r="I247" s="313"/>
      <c r="J247" s="313"/>
    </row>
    <row r="248" ht="20.1" customHeight="1" spans="1:10">
      <c r="A248" s="630" t="s">
        <v>340</v>
      </c>
      <c r="B248" s="629">
        <v>18739</v>
      </c>
      <c r="C248" s="313"/>
      <c r="D248" s="313"/>
      <c r="E248" s="313"/>
      <c r="F248" s="313"/>
      <c r="G248" s="313"/>
      <c r="H248" s="313"/>
      <c r="I248" s="313"/>
      <c r="J248" s="313"/>
    </row>
    <row r="249" ht="20.1" customHeight="1" spans="1:10">
      <c r="A249" s="630" t="s">
        <v>341</v>
      </c>
      <c r="B249" s="629">
        <v>556</v>
      </c>
      <c r="C249" s="313"/>
      <c r="D249" s="313"/>
      <c r="E249" s="313"/>
      <c r="F249" s="313"/>
      <c r="G249" s="313"/>
      <c r="H249" s="313"/>
      <c r="I249" s="313"/>
      <c r="J249" s="313"/>
    </row>
    <row r="250" ht="20.1" customHeight="1" spans="1:10">
      <c r="A250" s="628" t="s">
        <v>342</v>
      </c>
      <c r="B250" s="629">
        <v>56736</v>
      </c>
      <c r="C250" s="313"/>
      <c r="D250" s="313"/>
      <c r="E250" s="313"/>
      <c r="F250" s="313"/>
      <c r="G250" s="313"/>
      <c r="H250" s="313"/>
      <c r="I250" s="313"/>
      <c r="J250" s="313"/>
    </row>
    <row r="251" ht="20.1" customHeight="1" spans="1:10">
      <c r="A251" s="630" t="s">
        <v>343</v>
      </c>
      <c r="B251" s="629">
        <v>163</v>
      </c>
      <c r="C251" s="313"/>
      <c r="D251" s="313"/>
      <c r="E251" s="313"/>
      <c r="F251" s="313"/>
      <c r="G251" s="313"/>
      <c r="H251" s="313"/>
      <c r="I251" s="313"/>
      <c r="J251" s="313"/>
    </row>
    <row r="252" ht="20.1" customHeight="1" spans="1:10">
      <c r="A252" s="630" t="s">
        <v>344</v>
      </c>
      <c r="B252" s="629">
        <v>17</v>
      </c>
      <c r="C252" s="313"/>
      <c r="D252" s="313"/>
      <c r="E252" s="313"/>
      <c r="F252" s="313"/>
      <c r="G252" s="313"/>
      <c r="H252" s="313"/>
      <c r="I252" s="313"/>
      <c r="J252" s="313"/>
    </row>
    <row r="253" ht="20.1" customHeight="1" spans="1:10">
      <c r="A253" s="630" t="s">
        <v>345</v>
      </c>
      <c r="B253" s="629">
        <v>991</v>
      </c>
      <c r="C253" s="313"/>
      <c r="D253" s="313"/>
      <c r="E253" s="313"/>
      <c r="F253" s="313"/>
      <c r="G253" s="313"/>
      <c r="H253" s="313"/>
      <c r="I253" s="313"/>
      <c r="J253" s="313"/>
    </row>
    <row r="254" ht="20.1" customHeight="1" spans="1:10">
      <c r="A254" s="630" t="s">
        <v>346</v>
      </c>
      <c r="B254" s="629">
        <v>23428</v>
      </c>
      <c r="C254" s="313"/>
      <c r="D254" s="313"/>
      <c r="E254" s="313"/>
      <c r="F254" s="313"/>
      <c r="G254" s="313"/>
      <c r="H254" s="313"/>
      <c r="I254" s="313"/>
      <c r="J254" s="313"/>
    </row>
    <row r="255" ht="20.1" customHeight="1" spans="1:10">
      <c r="A255" s="630" t="s">
        <v>347</v>
      </c>
      <c r="B255" s="629">
        <v>11668</v>
      </c>
      <c r="C255" s="313"/>
      <c r="D255" s="313"/>
      <c r="E255" s="313"/>
      <c r="F255" s="313"/>
      <c r="G255" s="313"/>
      <c r="H255" s="313"/>
      <c r="I255" s="313"/>
      <c r="J255" s="313"/>
    </row>
    <row r="256" ht="20.1" customHeight="1" spans="1:10">
      <c r="A256" s="630" t="s">
        <v>348</v>
      </c>
      <c r="B256" s="629">
        <v>20469</v>
      </c>
      <c r="C256" s="313"/>
      <c r="D256" s="313"/>
      <c r="E256" s="313"/>
      <c r="F256" s="313"/>
      <c r="G256" s="313"/>
      <c r="H256" s="313"/>
      <c r="I256" s="313"/>
      <c r="J256" s="313"/>
    </row>
    <row r="257" ht="20.1" customHeight="1" spans="1:10">
      <c r="A257" s="628" t="s">
        <v>349</v>
      </c>
      <c r="B257" s="629">
        <v>11482</v>
      </c>
      <c r="C257" s="313"/>
      <c r="D257" s="313"/>
      <c r="E257" s="313"/>
      <c r="F257" s="313"/>
      <c r="G257" s="313"/>
      <c r="H257" s="313"/>
      <c r="I257" s="313"/>
      <c r="J257" s="313"/>
    </row>
    <row r="258" ht="20.1" customHeight="1" spans="1:10">
      <c r="A258" s="630" t="s">
        <v>350</v>
      </c>
      <c r="B258" s="629">
        <v>100</v>
      </c>
      <c r="C258" s="313"/>
      <c r="D258" s="313"/>
      <c r="E258" s="313"/>
      <c r="F258" s="313"/>
      <c r="G258" s="313"/>
      <c r="H258" s="313"/>
      <c r="I258" s="313"/>
      <c r="J258" s="313"/>
    </row>
    <row r="259" ht="20.1" customHeight="1" spans="1:10">
      <c r="A259" s="630" t="s">
        <v>351</v>
      </c>
      <c r="B259" s="629">
        <v>945</v>
      </c>
      <c r="C259" s="313"/>
      <c r="D259" s="313"/>
      <c r="E259" s="313"/>
      <c r="F259" s="313"/>
      <c r="G259" s="313"/>
      <c r="H259" s="313"/>
      <c r="I259" s="313"/>
      <c r="J259" s="313"/>
    </row>
    <row r="260" ht="20.1" customHeight="1" spans="1:10">
      <c r="A260" s="630" t="s">
        <v>352</v>
      </c>
      <c r="B260" s="629">
        <v>6638</v>
      </c>
      <c r="C260" s="313"/>
      <c r="D260" s="313"/>
      <c r="E260" s="313"/>
      <c r="F260" s="313"/>
      <c r="G260" s="313"/>
      <c r="H260" s="313"/>
      <c r="I260" s="313"/>
      <c r="J260" s="313"/>
    </row>
    <row r="261" ht="20.1" customHeight="1" spans="1:10">
      <c r="A261" s="630" t="s">
        <v>353</v>
      </c>
      <c r="B261" s="629">
        <v>60</v>
      </c>
      <c r="C261" s="313"/>
      <c r="D261" s="313"/>
      <c r="E261" s="313"/>
      <c r="F261" s="313"/>
      <c r="G261" s="313"/>
      <c r="H261" s="313"/>
      <c r="I261" s="313"/>
      <c r="J261" s="313"/>
    </row>
    <row r="262" ht="20.1" customHeight="1" spans="1:10">
      <c r="A262" s="630" t="s">
        <v>354</v>
      </c>
      <c r="B262" s="629">
        <v>1277</v>
      </c>
      <c r="C262" s="313"/>
      <c r="D262" s="313"/>
      <c r="E262" s="313"/>
      <c r="F262" s="313"/>
      <c r="G262" s="313"/>
      <c r="H262" s="313"/>
      <c r="I262" s="313"/>
      <c r="J262" s="313"/>
    </row>
    <row r="263" ht="20.1" customHeight="1" spans="1:10">
      <c r="A263" s="630" t="s">
        <v>355</v>
      </c>
      <c r="B263" s="629">
        <v>2462</v>
      </c>
      <c r="C263" s="313"/>
      <c r="D263" s="313"/>
      <c r="E263" s="313"/>
      <c r="F263" s="313"/>
      <c r="G263" s="313"/>
      <c r="H263" s="313"/>
      <c r="I263" s="313"/>
      <c r="J263" s="313"/>
    </row>
    <row r="264" ht="20.1" customHeight="1" spans="1:10">
      <c r="A264" s="628" t="s">
        <v>356</v>
      </c>
      <c r="B264" s="629">
        <v>4417</v>
      </c>
      <c r="C264" s="313"/>
      <c r="D264" s="313"/>
      <c r="E264" s="313"/>
      <c r="F264" s="313"/>
      <c r="G264" s="313"/>
      <c r="H264" s="313"/>
      <c r="I264" s="313"/>
      <c r="J264" s="313"/>
    </row>
    <row r="265" ht="20.1" customHeight="1" spans="1:10">
      <c r="A265" s="630" t="s">
        <v>357</v>
      </c>
      <c r="B265" s="629">
        <v>270</v>
      </c>
      <c r="C265" s="313"/>
      <c r="D265" s="313"/>
      <c r="E265" s="313"/>
      <c r="F265" s="313"/>
      <c r="G265" s="313"/>
      <c r="H265" s="313"/>
      <c r="I265" s="313"/>
      <c r="J265" s="313"/>
    </row>
    <row r="266" ht="20.1" customHeight="1" spans="1:10">
      <c r="A266" s="630" t="s">
        <v>358</v>
      </c>
      <c r="B266" s="629">
        <v>935</v>
      </c>
      <c r="C266" s="313"/>
      <c r="D266" s="313"/>
      <c r="E266" s="313"/>
      <c r="F266" s="313"/>
      <c r="G266" s="313"/>
      <c r="H266" s="313"/>
      <c r="I266" s="313"/>
      <c r="J266" s="313"/>
    </row>
    <row r="267" ht="20.1" customHeight="1" spans="1:10">
      <c r="A267" s="630" t="s">
        <v>359</v>
      </c>
      <c r="B267" s="629">
        <v>729</v>
      </c>
      <c r="C267" s="313"/>
      <c r="D267" s="313"/>
      <c r="E267" s="313"/>
      <c r="F267" s="313"/>
      <c r="G267" s="313"/>
      <c r="H267" s="313"/>
      <c r="I267" s="313"/>
      <c r="J267" s="313"/>
    </row>
    <row r="268" ht="20.1" customHeight="1" spans="1:10">
      <c r="A268" s="630" t="s">
        <v>360</v>
      </c>
      <c r="B268" s="629">
        <v>1162</v>
      </c>
      <c r="C268" s="313"/>
      <c r="D268" s="313"/>
      <c r="E268" s="313"/>
      <c r="F268" s="313"/>
      <c r="G268" s="313"/>
      <c r="H268" s="313"/>
      <c r="I268" s="313"/>
      <c r="J268" s="313"/>
    </row>
    <row r="269" ht="20.1" customHeight="1" spans="1:10">
      <c r="A269" s="630" t="s">
        <v>361</v>
      </c>
      <c r="B269" s="629">
        <v>126</v>
      </c>
      <c r="C269" s="313"/>
      <c r="D269" s="313"/>
      <c r="E269" s="313"/>
      <c r="F269" s="313"/>
      <c r="G269" s="313"/>
      <c r="H269" s="313"/>
      <c r="I269" s="313"/>
      <c r="J269" s="313"/>
    </row>
    <row r="270" ht="20.1" customHeight="1" spans="1:10">
      <c r="A270" s="630" t="s">
        <v>362</v>
      </c>
      <c r="B270" s="629">
        <v>70</v>
      </c>
      <c r="C270" s="313"/>
      <c r="D270" s="313"/>
      <c r="E270" s="313"/>
      <c r="F270" s="313"/>
      <c r="G270" s="313"/>
      <c r="H270" s="313"/>
      <c r="I270" s="313"/>
      <c r="J270" s="313"/>
    </row>
    <row r="271" ht="20.1" customHeight="1" spans="1:10">
      <c r="A271" s="630" t="s">
        <v>363</v>
      </c>
      <c r="B271" s="629">
        <v>1125</v>
      </c>
      <c r="C271" s="313"/>
      <c r="D271" s="313"/>
      <c r="E271" s="313"/>
      <c r="F271" s="313"/>
      <c r="G271" s="313"/>
      <c r="H271" s="313"/>
      <c r="I271" s="313"/>
      <c r="J271" s="313"/>
    </row>
    <row r="272" ht="20.1" customHeight="1" spans="1:10">
      <c r="A272" s="628" t="s">
        <v>364</v>
      </c>
      <c r="B272" s="629">
        <v>7603</v>
      </c>
      <c r="C272" s="313"/>
      <c r="D272" s="313"/>
      <c r="E272" s="313"/>
      <c r="F272" s="313"/>
      <c r="G272" s="313"/>
      <c r="H272" s="313"/>
      <c r="I272" s="313"/>
      <c r="J272" s="313"/>
    </row>
    <row r="273" ht="20.1" customHeight="1" spans="1:10">
      <c r="A273" s="630" t="s">
        <v>365</v>
      </c>
      <c r="B273" s="629">
        <v>1633</v>
      </c>
      <c r="C273" s="313"/>
      <c r="D273" s="313"/>
      <c r="E273" s="313"/>
      <c r="F273" s="313"/>
      <c r="G273" s="313"/>
      <c r="H273" s="313"/>
      <c r="I273" s="313"/>
      <c r="J273" s="313"/>
    </row>
    <row r="274" ht="20.1" customHeight="1" spans="1:10">
      <c r="A274" s="630" t="s">
        <v>366</v>
      </c>
      <c r="B274" s="629">
        <v>4312</v>
      </c>
      <c r="C274" s="313"/>
      <c r="D274" s="313"/>
      <c r="E274" s="313"/>
      <c r="F274" s="313"/>
      <c r="G274" s="313"/>
      <c r="H274" s="313"/>
      <c r="I274" s="313"/>
      <c r="J274" s="313"/>
    </row>
    <row r="275" ht="20.1" customHeight="1" spans="1:10">
      <c r="A275" s="630" t="s">
        <v>367</v>
      </c>
      <c r="B275" s="629">
        <v>368</v>
      </c>
      <c r="C275" s="313"/>
      <c r="D275" s="313"/>
      <c r="E275" s="313"/>
      <c r="F275" s="313"/>
      <c r="G275" s="313"/>
      <c r="H275" s="313"/>
      <c r="I275" s="313"/>
      <c r="J275" s="313"/>
    </row>
    <row r="276" ht="20.1" customHeight="1" spans="1:10">
      <c r="A276" s="630" t="s">
        <v>368</v>
      </c>
      <c r="B276" s="629">
        <v>10</v>
      </c>
      <c r="C276" s="313"/>
      <c r="D276" s="313"/>
      <c r="E276" s="313"/>
      <c r="F276" s="313"/>
      <c r="G276" s="313"/>
      <c r="H276" s="313"/>
      <c r="I276" s="313"/>
      <c r="J276" s="313"/>
    </row>
    <row r="277" ht="20.1" customHeight="1" spans="1:10">
      <c r="A277" s="630" t="s">
        <v>369</v>
      </c>
      <c r="B277" s="629">
        <v>1114</v>
      </c>
      <c r="C277" s="313"/>
      <c r="D277" s="313"/>
      <c r="E277" s="313"/>
      <c r="F277" s="313"/>
      <c r="G277" s="313"/>
      <c r="H277" s="313"/>
      <c r="I277" s="313"/>
      <c r="J277" s="313"/>
    </row>
    <row r="278" ht="20.1" customHeight="1" spans="1:10">
      <c r="A278" s="630" t="s">
        <v>370</v>
      </c>
      <c r="B278" s="629">
        <v>166</v>
      </c>
      <c r="C278" s="313"/>
      <c r="D278" s="313"/>
      <c r="E278" s="313"/>
      <c r="F278" s="313"/>
      <c r="G278" s="313"/>
      <c r="H278" s="313"/>
      <c r="I278" s="313"/>
      <c r="J278" s="313"/>
    </row>
    <row r="279" ht="20.1" customHeight="1" spans="1:10">
      <c r="A279" s="628" t="s">
        <v>371</v>
      </c>
      <c r="B279" s="629">
        <v>2270</v>
      </c>
      <c r="C279" s="313"/>
      <c r="D279" s="313"/>
      <c r="E279" s="313"/>
      <c r="F279" s="313"/>
      <c r="G279" s="313"/>
      <c r="H279" s="313"/>
      <c r="I279" s="313"/>
      <c r="J279" s="313"/>
    </row>
    <row r="280" ht="20.1" customHeight="1" spans="1:10">
      <c r="A280" s="630" t="s">
        <v>372</v>
      </c>
      <c r="B280" s="629">
        <v>115</v>
      </c>
      <c r="C280" s="313"/>
      <c r="D280" s="313"/>
      <c r="E280" s="313"/>
      <c r="F280" s="313"/>
      <c r="G280" s="313"/>
      <c r="H280" s="313"/>
      <c r="I280" s="313"/>
      <c r="J280" s="313"/>
    </row>
    <row r="281" ht="20.1" customHeight="1" spans="1:10">
      <c r="A281" s="630" t="s">
        <v>373</v>
      </c>
      <c r="B281" s="629">
        <v>1019</v>
      </c>
      <c r="C281" s="313"/>
      <c r="D281" s="313"/>
      <c r="E281" s="313"/>
      <c r="F281" s="313"/>
      <c r="G281" s="313"/>
      <c r="H281" s="313"/>
      <c r="I281" s="313"/>
      <c r="J281" s="313"/>
    </row>
    <row r="282" ht="20.1" customHeight="1" spans="1:10">
      <c r="A282" s="630" t="s">
        <v>374</v>
      </c>
      <c r="B282" s="629">
        <v>448</v>
      </c>
      <c r="C282" s="313"/>
      <c r="D282" s="313"/>
      <c r="E282" s="313"/>
      <c r="F282" s="313"/>
      <c r="G282" s="313"/>
      <c r="H282" s="313"/>
      <c r="I282" s="313"/>
      <c r="J282" s="313"/>
    </row>
    <row r="283" ht="20.1" customHeight="1" spans="1:10">
      <c r="A283" s="630" t="s">
        <v>375</v>
      </c>
      <c r="B283" s="629">
        <v>38</v>
      </c>
      <c r="C283" s="313"/>
      <c r="D283" s="313"/>
      <c r="E283" s="313"/>
      <c r="F283" s="313"/>
      <c r="G283" s="313"/>
      <c r="H283" s="313"/>
      <c r="I283" s="313"/>
      <c r="J283" s="313"/>
    </row>
    <row r="284" ht="20.1" customHeight="1" spans="1:10">
      <c r="A284" s="630" t="s">
        <v>376</v>
      </c>
      <c r="B284" s="629">
        <v>559</v>
      </c>
      <c r="C284" s="313"/>
      <c r="D284" s="313"/>
      <c r="E284" s="313"/>
      <c r="F284" s="313"/>
      <c r="G284" s="313"/>
      <c r="H284" s="313"/>
      <c r="I284" s="313"/>
      <c r="J284" s="313"/>
    </row>
    <row r="285" ht="20.1" customHeight="1" spans="1:10">
      <c r="A285" s="630" t="s">
        <v>377</v>
      </c>
      <c r="B285" s="629">
        <v>91</v>
      </c>
      <c r="C285" s="313"/>
      <c r="D285" s="313"/>
      <c r="E285" s="313"/>
      <c r="F285" s="313"/>
      <c r="G285" s="313"/>
      <c r="H285" s="313"/>
      <c r="I285" s="313"/>
      <c r="J285" s="313"/>
    </row>
    <row r="286" ht="20.1" customHeight="1" spans="1:10">
      <c r="A286" s="628" t="s">
        <v>378</v>
      </c>
      <c r="B286" s="629">
        <v>2039</v>
      </c>
      <c r="C286" s="313"/>
      <c r="D286" s="313"/>
      <c r="E286" s="313"/>
      <c r="F286" s="313"/>
      <c r="G286" s="313"/>
      <c r="H286" s="313"/>
      <c r="I286" s="313"/>
      <c r="J286" s="313"/>
    </row>
    <row r="287" ht="20.1" customHeight="1" spans="1:10">
      <c r="A287" s="630" t="s">
        <v>170</v>
      </c>
      <c r="B287" s="629">
        <v>214</v>
      </c>
      <c r="C287" s="313"/>
      <c r="D287" s="313"/>
      <c r="E287" s="313"/>
      <c r="F287" s="313"/>
      <c r="G287" s="313"/>
      <c r="H287" s="313"/>
      <c r="I287" s="313"/>
      <c r="J287" s="313"/>
    </row>
    <row r="288" ht="20.1" customHeight="1" spans="1:10">
      <c r="A288" s="630" t="s">
        <v>379</v>
      </c>
      <c r="B288" s="629">
        <v>348</v>
      </c>
      <c r="C288" s="313"/>
      <c r="D288" s="313"/>
      <c r="E288" s="313"/>
      <c r="F288" s="313"/>
      <c r="G288" s="313"/>
      <c r="H288" s="313"/>
      <c r="I288" s="313"/>
      <c r="J288" s="313"/>
    </row>
    <row r="289" ht="20.1" customHeight="1" spans="1:10">
      <c r="A289" s="630" t="s">
        <v>380</v>
      </c>
      <c r="B289" s="629">
        <v>63</v>
      </c>
      <c r="C289" s="313"/>
      <c r="D289" s="313"/>
      <c r="E289" s="313"/>
      <c r="F289" s="313"/>
      <c r="G289" s="313"/>
      <c r="H289" s="313"/>
      <c r="I289" s="313"/>
      <c r="J289" s="313"/>
    </row>
    <row r="290" ht="20.1" customHeight="1" spans="1:10">
      <c r="A290" s="630" t="s">
        <v>381</v>
      </c>
      <c r="B290" s="629">
        <v>1</v>
      </c>
      <c r="C290" s="313"/>
      <c r="D290" s="313"/>
      <c r="E290" s="313"/>
      <c r="F290" s="313"/>
      <c r="G290" s="313"/>
      <c r="H290" s="313"/>
      <c r="I290" s="313"/>
      <c r="J290" s="313"/>
    </row>
    <row r="291" ht="20.1" customHeight="1" spans="1:10">
      <c r="A291" s="630" t="s">
        <v>382</v>
      </c>
      <c r="B291" s="629">
        <v>381</v>
      </c>
      <c r="C291" s="313"/>
      <c r="D291" s="313"/>
      <c r="E291" s="313"/>
      <c r="F291" s="313"/>
      <c r="G291" s="313"/>
      <c r="H291" s="313"/>
      <c r="I291" s="313"/>
      <c r="J291" s="313"/>
    </row>
    <row r="292" ht="20.1" customHeight="1" spans="1:10">
      <c r="A292" s="630" t="s">
        <v>383</v>
      </c>
      <c r="B292" s="629">
        <v>1032</v>
      </c>
      <c r="C292" s="313"/>
      <c r="D292" s="313"/>
      <c r="E292" s="313"/>
      <c r="F292" s="313"/>
      <c r="G292" s="313"/>
      <c r="H292" s="313"/>
      <c r="I292" s="313"/>
      <c r="J292" s="313"/>
    </row>
    <row r="293" ht="20.1" customHeight="1" spans="1:10">
      <c r="A293" s="628" t="s">
        <v>384</v>
      </c>
      <c r="B293" s="629">
        <v>161</v>
      </c>
      <c r="C293" s="313"/>
      <c r="D293" s="313"/>
      <c r="E293" s="313"/>
      <c r="F293" s="313"/>
      <c r="G293" s="313"/>
      <c r="H293" s="313"/>
      <c r="I293" s="313"/>
      <c r="J293" s="313"/>
    </row>
    <row r="294" ht="20.1" customHeight="1" spans="1:10">
      <c r="A294" s="630" t="s">
        <v>170</v>
      </c>
      <c r="B294" s="629">
        <v>111</v>
      </c>
      <c r="C294" s="313"/>
      <c r="D294" s="313"/>
      <c r="E294" s="313"/>
      <c r="F294" s="313"/>
      <c r="G294" s="313"/>
      <c r="H294" s="313"/>
      <c r="I294" s="313"/>
      <c r="J294" s="313"/>
    </row>
    <row r="295" ht="20.1" customHeight="1" spans="1:10">
      <c r="A295" s="630" t="s">
        <v>385</v>
      </c>
      <c r="B295" s="629">
        <v>50</v>
      </c>
      <c r="C295" s="313"/>
      <c r="D295" s="313"/>
      <c r="E295" s="313"/>
      <c r="F295" s="313"/>
      <c r="G295" s="313"/>
      <c r="H295" s="313"/>
      <c r="I295" s="313"/>
      <c r="J295" s="313"/>
    </row>
    <row r="296" ht="20.1" customHeight="1" spans="1:10">
      <c r="A296" s="628" t="s">
        <v>386</v>
      </c>
      <c r="B296" s="629">
        <v>1272</v>
      </c>
      <c r="C296" s="313"/>
      <c r="D296" s="313"/>
      <c r="E296" s="313"/>
      <c r="F296" s="313"/>
      <c r="G296" s="313"/>
      <c r="H296" s="313"/>
      <c r="I296" s="313"/>
      <c r="J296" s="313"/>
    </row>
    <row r="297" ht="20.1" customHeight="1" spans="1:10">
      <c r="A297" s="630" t="s">
        <v>387</v>
      </c>
      <c r="B297" s="629">
        <v>1192</v>
      </c>
      <c r="C297" s="313"/>
      <c r="D297" s="313"/>
      <c r="E297" s="313"/>
      <c r="F297" s="313"/>
      <c r="G297" s="313"/>
      <c r="H297" s="313"/>
      <c r="I297" s="313"/>
      <c r="J297" s="313"/>
    </row>
    <row r="298" ht="20.1" customHeight="1" spans="1:10">
      <c r="A298" s="630" t="s">
        <v>388</v>
      </c>
      <c r="B298" s="629">
        <v>80</v>
      </c>
      <c r="C298" s="313"/>
      <c r="D298" s="313"/>
      <c r="E298" s="313"/>
      <c r="F298" s="313"/>
      <c r="G298" s="313"/>
      <c r="H298" s="313"/>
      <c r="I298" s="313"/>
      <c r="J298" s="313"/>
    </row>
    <row r="299" ht="20.1" customHeight="1" spans="1:10">
      <c r="A299" s="628" t="s">
        <v>389</v>
      </c>
      <c r="B299" s="629">
        <v>227</v>
      </c>
      <c r="C299" s="313"/>
      <c r="D299" s="313"/>
      <c r="E299" s="313"/>
      <c r="F299" s="313"/>
      <c r="G299" s="313"/>
      <c r="H299" s="313"/>
      <c r="I299" s="313"/>
      <c r="J299" s="313"/>
    </row>
    <row r="300" ht="20.1" customHeight="1" spans="1:10">
      <c r="A300" s="630" t="s">
        <v>390</v>
      </c>
      <c r="B300" s="629">
        <v>185</v>
      </c>
      <c r="C300" s="313"/>
      <c r="D300" s="313"/>
      <c r="E300" s="313"/>
      <c r="F300" s="313"/>
      <c r="G300" s="313"/>
      <c r="H300" s="313"/>
      <c r="I300" s="313"/>
      <c r="J300" s="313"/>
    </row>
    <row r="301" ht="20.1" customHeight="1" spans="1:10">
      <c r="A301" s="630" t="s">
        <v>391</v>
      </c>
      <c r="B301" s="629">
        <v>42</v>
      </c>
      <c r="C301" s="313"/>
      <c r="D301" s="313"/>
      <c r="E301" s="313"/>
      <c r="F301" s="313"/>
      <c r="G301" s="313"/>
      <c r="H301" s="313"/>
      <c r="I301" s="313"/>
      <c r="J301" s="313"/>
    </row>
    <row r="302" ht="20.1" customHeight="1" spans="1:10">
      <c r="A302" s="628" t="s">
        <v>392</v>
      </c>
      <c r="B302" s="629">
        <v>310</v>
      </c>
      <c r="C302" s="313"/>
      <c r="D302" s="313"/>
      <c r="E302" s="313"/>
      <c r="F302" s="313"/>
      <c r="G302" s="313"/>
      <c r="H302" s="313"/>
      <c r="I302" s="313"/>
      <c r="J302" s="313"/>
    </row>
    <row r="303" ht="20.1" customHeight="1" spans="1:10">
      <c r="A303" s="630" t="s">
        <v>393</v>
      </c>
      <c r="B303" s="629">
        <v>175</v>
      </c>
      <c r="C303" s="313"/>
      <c r="D303" s="313"/>
      <c r="E303" s="313"/>
      <c r="F303" s="313"/>
      <c r="G303" s="313"/>
      <c r="H303" s="313"/>
      <c r="I303" s="313"/>
      <c r="J303" s="313"/>
    </row>
    <row r="304" ht="20.1" customHeight="1" spans="1:10">
      <c r="A304" s="630" t="s">
        <v>394</v>
      </c>
      <c r="B304" s="629">
        <v>135</v>
      </c>
      <c r="C304" s="313"/>
      <c r="D304" s="313"/>
      <c r="E304" s="313"/>
      <c r="F304" s="313"/>
      <c r="G304" s="313"/>
      <c r="H304" s="313"/>
      <c r="I304" s="313"/>
      <c r="J304" s="313"/>
    </row>
    <row r="305" ht="20.1" customHeight="1" spans="1:10">
      <c r="A305" s="628" t="s">
        <v>395</v>
      </c>
      <c r="B305" s="629">
        <v>59</v>
      </c>
      <c r="C305" s="313"/>
      <c r="D305" s="313"/>
      <c r="E305" s="313"/>
      <c r="F305" s="313"/>
      <c r="G305" s="313"/>
      <c r="H305" s="313"/>
      <c r="I305" s="313"/>
      <c r="J305" s="313"/>
    </row>
    <row r="306" ht="20.1" customHeight="1" spans="1:10">
      <c r="A306" s="630" t="s">
        <v>396</v>
      </c>
      <c r="B306" s="629">
        <v>59</v>
      </c>
      <c r="C306" s="313"/>
      <c r="D306" s="313"/>
      <c r="E306" s="313"/>
      <c r="F306" s="313"/>
      <c r="G306" s="313"/>
      <c r="H306" s="313"/>
      <c r="I306" s="313"/>
      <c r="J306" s="313"/>
    </row>
    <row r="307" ht="20.1" customHeight="1" spans="1:10">
      <c r="A307" s="628" t="s">
        <v>397</v>
      </c>
      <c r="B307" s="629">
        <v>1380</v>
      </c>
      <c r="C307" s="313"/>
      <c r="D307" s="313"/>
      <c r="E307" s="313"/>
      <c r="F307" s="313"/>
      <c r="G307" s="313"/>
      <c r="H307" s="313"/>
      <c r="I307" s="313"/>
      <c r="J307" s="313"/>
    </row>
    <row r="308" ht="20.1" customHeight="1" spans="1:10">
      <c r="A308" s="630" t="s">
        <v>170</v>
      </c>
      <c r="B308" s="629">
        <v>201</v>
      </c>
      <c r="C308" s="313"/>
      <c r="D308" s="313"/>
      <c r="E308" s="313"/>
      <c r="F308" s="313"/>
      <c r="G308" s="313"/>
      <c r="H308" s="313"/>
      <c r="I308" s="313"/>
      <c r="J308" s="313"/>
    </row>
    <row r="309" ht="20.1" customHeight="1" spans="1:10">
      <c r="A309" s="630" t="s">
        <v>171</v>
      </c>
      <c r="B309" s="629">
        <v>44</v>
      </c>
      <c r="C309" s="313"/>
      <c r="D309" s="313"/>
      <c r="E309" s="313"/>
      <c r="F309" s="313"/>
      <c r="G309" s="313"/>
      <c r="H309" s="313"/>
      <c r="I309" s="313"/>
      <c r="J309" s="313"/>
    </row>
    <row r="310" ht="20.1" customHeight="1" spans="1:10">
      <c r="A310" s="630" t="s">
        <v>398</v>
      </c>
      <c r="B310" s="629">
        <v>296</v>
      </c>
      <c r="C310" s="313"/>
      <c r="D310" s="313"/>
      <c r="E310" s="313"/>
      <c r="F310" s="313"/>
      <c r="G310" s="313"/>
      <c r="H310" s="313"/>
      <c r="I310" s="313"/>
      <c r="J310" s="313"/>
    </row>
    <row r="311" ht="20.1" customHeight="1" spans="1:10">
      <c r="A311" s="630" t="s">
        <v>177</v>
      </c>
      <c r="B311" s="629">
        <v>652</v>
      </c>
      <c r="C311" s="313"/>
      <c r="D311" s="313"/>
      <c r="E311" s="313"/>
      <c r="F311" s="313"/>
      <c r="G311" s="313"/>
      <c r="H311" s="313"/>
      <c r="I311" s="313"/>
      <c r="J311" s="313"/>
    </row>
    <row r="312" ht="20.1" customHeight="1" spans="1:10">
      <c r="A312" s="630" t="s">
        <v>399</v>
      </c>
      <c r="B312" s="629">
        <v>187</v>
      </c>
      <c r="C312" s="313"/>
      <c r="D312" s="313"/>
      <c r="E312" s="313"/>
      <c r="F312" s="313"/>
      <c r="G312" s="313"/>
      <c r="H312" s="313"/>
      <c r="I312" s="313"/>
      <c r="J312" s="313"/>
    </row>
    <row r="313" ht="20.1" customHeight="1" spans="1:10">
      <c r="A313" s="628" t="s">
        <v>400</v>
      </c>
      <c r="B313" s="629">
        <v>495</v>
      </c>
      <c r="C313" s="313"/>
      <c r="D313" s="313"/>
      <c r="E313" s="313"/>
      <c r="F313" s="313"/>
      <c r="G313" s="313"/>
      <c r="H313" s="313"/>
      <c r="I313" s="313"/>
      <c r="J313" s="313"/>
    </row>
    <row r="314" ht="20.1" customHeight="1" spans="1:10">
      <c r="A314" s="630" t="s">
        <v>401</v>
      </c>
      <c r="B314" s="629">
        <v>495</v>
      </c>
      <c r="C314" s="313"/>
      <c r="D314" s="313"/>
      <c r="E314" s="313"/>
      <c r="F314" s="313"/>
      <c r="G314" s="313"/>
      <c r="H314" s="313"/>
      <c r="I314" s="313"/>
      <c r="J314" s="313"/>
    </row>
    <row r="315" ht="20.1" customHeight="1" spans="1:10">
      <c r="A315" s="628" t="s">
        <v>98</v>
      </c>
      <c r="B315" s="629">
        <v>133633</v>
      </c>
      <c r="C315" s="313"/>
      <c r="D315" s="313"/>
      <c r="E315" s="313"/>
      <c r="F315" s="313"/>
      <c r="G315" s="313"/>
      <c r="H315" s="313"/>
      <c r="I315" s="313"/>
      <c r="J315" s="313"/>
    </row>
    <row r="316" ht="20.1" customHeight="1" spans="1:10">
      <c r="A316" s="628" t="s">
        <v>402</v>
      </c>
      <c r="B316" s="629">
        <v>1881</v>
      </c>
      <c r="C316" s="313"/>
      <c r="D316" s="313"/>
      <c r="E316" s="313"/>
      <c r="F316" s="313"/>
      <c r="G316" s="313"/>
      <c r="H316" s="313"/>
      <c r="I316" s="313"/>
      <c r="J316" s="313"/>
    </row>
    <row r="317" ht="20.1" customHeight="1" spans="1:10">
      <c r="A317" s="630" t="s">
        <v>170</v>
      </c>
      <c r="B317" s="629">
        <v>710</v>
      </c>
      <c r="C317" s="313"/>
      <c r="D317" s="313"/>
      <c r="E317" s="313"/>
      <c r="F317" s="313"/>
      <c r="G317" s="313"/>
      <c r="H317" s="313"/>
      <c r="I317" s="313"/>
      <c r="J317" s="313"/>
    </row>
    <row r="318" ht="20.1" customHeight="1" spans="1:10">
      <c r="A318" s="630" t="s">
        <v>171</v>
      </c>
      <c r="B318" s="629">
        <v>839</v>
      </c>
      <c r="C318" s="313"/>
      <c r="D318" s="313"/>
      <c r="E318" s="313"/>
      <c r="F318" s="313"/>
      <c r="G318" s="313"/>
      <c r="H318" s="313"/>
      <c r="I318" s="313"/>
      <c r="J318" s="313"/>
    </row>
    <row r="319" ht="20.1" customHeight="1" spans="1:10">
      <c r="A319" s="630" t="s">
        <v>403</v>
      </c>
      <c r="B319" s="629">
        <v>332</v>
      </c>
      <c r="C319" s="313"/>
      <c r="D319" s="313"/>
      <c r="E319" s="313"/>
      <c r="F319" s="313"/>
      <c r="G319" s="313"/>
      <c r="H319" s="313"/>
      <c r="I319" s="313"/>
      <c r="J319" s="313"/>
    </row>
    <row r="320" ht="20.1" customHeight="1" spans="1:10">
      <c r="A320" s="628" t="s">
        <v>404</v>
      </c>
      <c r="B320" s="629">
        <v>21386</v>
      </c>
      <c r="C320" s="313"/>
      <c r="D320" s="313"/>
      <c r="E320" s="313"/>
      <c r="F320" s="313"/>
      <c r="G320" s="313"/>
      <c r="H320" s="313"/>
      <c r="I320" s="313"/>
      <c r="J320" s="313"/>
    </row>
    <row r="321" ht="20.1" customHeight="1" spans="1:10">
      <c r="A321" s="630" t="s">
        <v>405</v>
      </c>
      <c r="B321" s="629">
        <v>8523</v>
      </c>
      <c r="C321" s="313"/>
      <c r="D321" s="313"/>
      <c r="E321" s="313"/>
      <c r="F321" s="313"/>
      <c r="G321" s="313"/>
      <c r="H321" s="313"/>
      <c r="I321" s="313"/>
      <c r="J321" s="313"/>
    </row>
    <row r="322" ht="20.1" customHeight="1" spans="1:10">
      <c r="A322" s="630" t="s">
        <v>406</v>
      </c>
      <c r="B322" s="629">
        <v>12863</v>
      </c>
      <c r="C322" s="313"/>
      <c r="D322" s="313"/>
      <c r="E322" s="313"/>
      <c r="F322" s="313"/>
      <c r="G322" s="313"/>
      <c r="H322" s="313"/>
      <c r="I322" s="313"/>
      <c r="J322" s="313"/>
    </row>
    <row r="323" ht="20.1" customHeight="1" spans="1:10">
      <c r="A323" s="628" t="s">
        <v>407</v>
      </c>
      <c r="B323" s="629">
        <v>9966</v>
      </c>
      <c r="C323" s="313"/>
      <c r="D323" s="313"/>
      <c r="E323" s="313"/>
      <c r="F323" s="313"/>
      <c r="G323" s="313"/>
      <c r="H323" s="313"/>
      <c r="I323" s="313"/>
      <c r="J323" s="313"/>
    </row>
    <row r="324" ht="20.1" customHeight="1" spans="1:10">
      <c r="A324" s="630" t="s">
        <v>408</v>
      </c>
      <c r="B324" s="629">
        <v>3167</v>
      </c>
      <c r="C324" s="313"/>
      <c r="D324" s="313"/>
      <c r="E324" s="313"/>
      <c r="F324" s="313"/>
      <c r="G324" s="313"/>
      <c r="H324" s="313"/>
      <c r="I324" s="313"/>
      <c r="J324" s="313"/>
    </row>
    <row r="325" ht="20.1" customHeight="1" spans="1:10">
      <c r="A325" s="630" t="s">
        <v>409</v>
      </c>
      <c r="B325" s="629">
        <v>3663</v>
      </c>
      <c r="C325" s="313"/>
      <c r="D325" s="313"/>
      <c r="E325" s="313"/>
      <c r="F325" s="313"/>
      <c r="G325" s="313"/>
      <c r="H325" s="313"/>
      <c r="I325" s="313"/>
      <c r="J325" s="313"/>
    </row>
    <row r="326" ht="20.1" customHeight="1" spans="1:10">
      <c r="A326" s="630" t="s">
        <v>410</v>
      </c>
      <c r="B326" s="629">
        <v>3136</v>
      </c>
      <c r="C326" s="313"/>
      <c r="D326" s="313"/>
      <c r="E326" s="313"/>
      <c r="F326" s="313"/>
      <c r="G326" s="313"/>
      <c r="H326" s="313"/>
      <c r="I326" s="313"/>
      <c r="J326" s="313"/>
    </row>
    <row r="327" ht="20.1" customHeight="1" spans="1:10">
      <c r="A327" s="628" t="s">
        <v>411</v>
      </c>
      <c r="B327" s="629">
        <v>64316</v>
      </c>
      <c r="C327" s="313"/>
      <c r="D327" s="313"/>
      <c r="E327" s="313"/>
      <c r="F327" s="313"/>
      <c r="G327" s="313"/>
      <c r="H327" s="313"/>
      <c r="I327" s="313"/>
      <c r="J327" s="313"/>
    </row>
    <row r="328" ht="20.1" customHeight="1" spans="1:10">
      <c r="A328" s="630" t="s">
        <v>412</v>
      </c>
      <c r="B328" s="629">
        <v>2580</v>
      </c>
      <c r="C328" s="313"/>
      <c r="D328" s="313"/>
      <c r="E328" s="313"/>
      <c r="F328" s="313"/>
      <c r="G328" s="313"/>
      <c r="H328" s="313"/>
      <c r="I328" s="313"/>
      <c r="J328" s="313"/>
    </row>
    <row r="329" ht="20.1" customHeight="1" spans="1:10">
      <c r="A329" s="630" t="s">
        <v>413</v>
      </c>
      <c r="B329" s="629">
        <v>1007</v>
      </c>
      <c r="C329" s="313"/>
      <c r="D329" s="313"/>
      <c r="E329" s="313"/>
      <c r="F329" s="313"/>
      <c r="G329" s="313"/>
      <c r="H329" s="313"/>
      <c r="I329" s="313"/>
      <c r="J329" s="313"/>
    </row>
    <row r="330" ht="20.1" customHeight="1" spans="1:10">
      <c r="A330" s="630" t="s">
        <v>414</v>
      </c>
      <c r="B330" s="629">
        <v>1299</v>
      </c>
      <c r="C330" s="313"/>
      <c r="D330" s="313"/>
      <c r="E330" s="313"/>
      <c r="F330" s="313"/>
      <c r="G330" s="313"/>
      <c r="H330" s="313"/>
      <c r="I330" s="313"/>
      <c r="J330" s="313"/>
    </row>
    <row r="331" ht="20.1" customHeight="1" spans="1:10">
      <c r="A331" s="630" t="s">
        <v>415</v>
      </c>
      <c r="B331" s="629">
        <v>12456</v>
      </c>
      <c r="C331" s="313"/>
      <c r="D331" s="313"/>
      <c r="E331" s="313"/>
      <c r="F331" s="313"/>
      <c r="G331" s="313"/>
      <c r="H331" s="313"/>
      <c r="I331" s="313"/>
      <c r="J331" s="313"/>
    </row>
    <row r="332" ht="20.1" customHeight="1" spans="1:10">
      <c r="A332" s="630" t="s">
        <v>416</v>
      </c>
      <c r="B332" s="629">
        <v>1761</v>
      </c>
      <c r="C332" s="313"/>
      <c r="D332" s="313"/>
      <c r="E332" s="313"/>
      <c r="F332" s="313"/>
      <c r="G332" s="313"/>
      <c r="H332" s="313"/>
      <c r="I332" s="313"/>
      <c r="J332" s="313"/>
    </row>
    <row r="333" ht="20.1" customHeight="1" spans="1:10">
      <c r="A333" s="630" t="s">
        <v>417</v>
      </c>
      <c r="B333" s="629">
        <v>44162</v>
      </c>
      <c r="C333" s="313"/>
      <c r="D333" s="313"/>
      <c r="E333" s="313"/>
      <c r="F333" s="313"/>
      <c r="G333" s="313"/>
      <c r="H333" s="313"/>
      <c r="I333" s="313"/>
      <c r="J333" s="313"/>
    </row>
    <row r="334" ht="20.1" customHeight="1" spans="1:10">
      <c r="A334" s="630" t="s">
        <v>418</v>
      </c>
      <c r="B334" s="629">
        <v>1051</v>
      </c>
      <c r="C334" s="313"/>
      <c r="D334" s="313"/>
      <c r="E334" s="313"/>
      <c r="F334" s="313"/>
      <c r="G334" s="313"/>
      <c r="H334" s="313"/>
      <c r="I334" s="313"/>
      <c r="J334" s="313"/>
    </row>
    <row r="335" ht="20.1" customHeight="1" spans="1:10">
      <c r="A335" s="628" t="s">
        <v>419</v>
      </c>
      <c r="B335" s="629">
        <v>128</v>
      </c>
      <c r="C335" s="313"/>
      <c r="D335" s="313"/>
      <c r="E335" s="313"/>
      <c r="F335" s="313"/>
      <c r="G335" s="313"/>
      <c r="H335" s="313"/>
      <c r="I335" s="313"/>
      <c r="J335" s="313"/>
    </row>
    <row r="336" ht="20.1" customHeight="1" spans="1:10">
      <c r="A336" s="630" t="s">
        <v>420</v>
      </c>
      <c r="B336" s="629">
        <v>128</v>
      </c>
      <c r="C336" s="313"/>
      <c r="D336" s="313"/>
      <c r="E336" s="313"/>
      <c r="F336" s="313"/>
      <c r="G336" s="313"/>
      <c r="H336" s="313"/>
      <c r="I336" s="313"/>
      <c r="J336" s="313"/>
    </row>
    <row r="337" ht="20.1" customHeight="1" spans="1:10">
      <c r="A337" s="628" t="s">
        <v>421</v>
      </c>
      <c r="B337" s="629">
        <v>3493</v>
      </c>
      <c r="C337" s="313"/>
      <c r="D337" s="313"/>
      <c r="E337" s="313"/>
      <c r="F337" s="313"/>
      <c r="G337" s="313"/>
      <c r="H337" s="313"/>
      <c r="I337" s="313"/>
      <c r="J337" s="313"/>
    </row>
    <row r="338" ht="20.1" customHeight="1" spans="1:10">
      <c r="A338" s="630" t="s">
        <v>422</v>
      </c>
      <c r="B338" s="629">
        <v>99</v>
      </c>
      <c r="C338" s="313"/>
      <c r="D338" s="313"/>
      <c r="E338" s="313"/>
      <c r="F338" s="313"/>
      <c r="G338" s="313"/>
      <c r="H338" s="313"/>
      <c r="I338" s="313"/>
      <c r="J338" s="313"/>
    </row>
    <row r="339" ht="20.1" customHeight="1" spans="1:10">
      <c r="A339" s="630" t="s">
        <v>423</v>
      </c>
      <c r="B339" s="629">
        <v>3069</v>
      </c>
      <c r="C339" s="313"/>
      <c r="D339" s="313"/>
      <c r="E339" s="313"/>
      <c r="F339" s="313"/>
      <c r="G339" s="313"/>
      <c r="H339" s="313"/>
      <c r="I339" s="313"/>
      <c r="J339" s="313"/>
    </row>
    <row r="340" ht="20.1" customHeight="1" spans="1:10">
      <c r="A340" s="630" t="s">
        <v>424</v>
      </c>
      <c r="B340" s="629">
        <v>325</v>
      </c>
      <c r="C340" s="313"/>
      <c r="D340" s="313"/>
      <c r="E340" s="313"/>
      <c r="F340" s="313"/>
      <c r="G340" s="313"/>
      <c r="H340" s="313"/>
      <c r="I340" s="313"/>
      <c r="J340" s="313"/>
    </row>
    <row r="341" ht="20.1" customHeight="1" spans="1:10">
      <c r="A341" s="628" t="s">
        <v>425</v>
      </c>
      <c r="B341" s="629">
        <v>18836</v>
      </c>
      <c r="C341" s="313"/>
      <c r="D341" s="313"/>
      <c r="E341" s="313"/>
      <c r="F341" s="313"/>
      <c r="G341" s="313"/>
      <c r="H341" s="313"/>
      <c r="I341" s="313"/>
      <c r="J341" s="313"/>
    </row>
    <row r="342" ht="20.1" customHeight="1" spans="1:10">
      <c r="A342" s="630" t="s">
        <v>426</v>
      </c>
      <c r="B342" s="629">
        <v>5815</v>
      </c>
      <c r="C342" s="313"/>
      <c r="D342" s="313"/>
      <c r="E342" s="313"/>
      <c r="F342" s="313"/>
      <c r="G342" s="313"/>
      <c r="H342" s="313"/>
      <c r="I342" s="313"/>
      <c r="J342" s="313"/>
    </row>
    <row r="343" ht="20.1" customHeight="1" spans="1:10">
      <c r="A343" s="630" t="s">
        <v>427</v>
      </c>
      <c r="B343" s="629">
        <v>13021</v>
      </c>
      <c r="C343" s="313"/>
      <c r="D343" s="313"/>
      <c r="E343" s="313"/>
      <c r="F343" s="313"/>
      <c r="G343" s="313"/>
      <c r="H343" s="313"/>
      <c r="I343" s="313"/>
      <c r="J343" s="313"/>
    </row>
    <row r="344" ht="20.1" customHeight="1" spans="1:10">
      <c r="A344" s="628" t="s">
        <v>428</v>
      </c>
      <c r="B344" s="629">
        <v>6412</v>
      </c>
      <c r="C344" s="313"/>
      <c r="D344" s="313"/>
      <c r="E344" s="313"/>
      <c r="F344" s="313"/>
      <c r="G344" s="313"/>
      <c r="H344" s="313"/>
      <c r="I344" s="313"/>
      <c r="J344" s="313"/>
    </row>
    <row r="345" ht="20.1" customHeight="1" spans="1:10">
      <c r="A345" s="630" t="s">
        <v>429</v>
      </c>
      <c r="B345" s="629">
        <v>6412</v>
      </c>
      <c r="C345" s="313"/>
      <c r="D345" s="313"/>
      <c r="E345" s="313"/>
      <c r="F345" s="313"/>
      <c r="G345" s="313"/>
      <c r="H345" s="313"/>
      <c r="I345" s="313"/>
      <c r="J345" s="313"/>
    </row>
    <row r="346" ht="20.1" customHeight="1" spans="1:10">
      <c r="A346" s="628" t="s">
        <v>430</v>
      </c>
      <c r="B346" s="629">
        <v>4846</v>
      </c>
      <c r="C346" s="313"/>
      <c r="D346" s="313"/>
      <c r="E346" s="313"/>
      <c r="F346" s="313"/>
      <c r="G346" s="313"/>
      <c r="H346" s="313"/>
      <c r="I346" s="313"/>
      <c r="J346" s="313"/>
    </row>
    <row r="347" ht="20.1" customHeight="1" spans="1:10">
      <c r="A347" s="630" t="s">
        <v>431</v>
      </c>
      <c r="B347" s="629">
        <v>4784</v>
      </c>
      <c r="C347" s="313"/>
      <c r="D347" s="313"/>
      <c r="E347" s="313"/>
      <c r="F347" s="313"/>
      <c r="G347" s="313"/>
      <c r="H347" s="313"/>
      <c r="I347" s="313"/>
      <c r="J347" s="313"/>
    </row>
    <row r="348" ht="20.1" customHeight="1" spans="1:10">
      <c r="A348" s="630" t="s">
        <v>432</v>
      </c>
      <c r="B348" s="629">
        <v>62</v>
      </c>
      <c r="C348" s="313"/>
      <c r="D348" s="313"/>
      <c r="E348" s="313"/>
      <c r="F348" s="313"/>
      <c r="G348" s="313"/>
      <c r="H348" s="313"/>
      <c r="I348" s="313"/>
      <c r="J348" s="313"/>
    </row>
    <row r="349" ht="20.1" customHeight="1" spans="1:10">
      <c r="A349" s="628" t="s">
        <v>433</v>
      </c>
      <c r="B349" s="629">
        <v>129</v>
      </c>
      <c r="C349" s="313"/>
      <c r="D349" s="313"/>
      <c r="E349" s="313"/>
      <c r="F349" s="313"/>
      <c r="G349" s="313"/>
      <c r="H349" s="313"/>
      <c r="I349" s="313"/>
      <c r="J349" s="313"/>
    </row>
    <row r="350" ht="20.1" customHeight="1" spans="1:10">
      <c r="A350" s="630" t="s">
        <v>434</v>
      </c>
      <c r="B350" s="629">
        <v>129</v>
      </c>
      <c r="C350" s="313"/>
      <c r="D350" s="313"/>
      <c r="E350" s="313"/>
      <c r="F350" s="313"/>
      <c r="G350" s="313"/>
      <c r="H350" s="313"/>
      <c r="I350" s="313"/>
      <c r="J350" s="313"/>
    </row>
    <row r="351" ht="20.1" customHeight="1" spans="1:10">
      <c r="A351" s="628" t="s">
        <v>435</v>
      </c>
      <c r="B351" s="629">
        <v>1611</v>
      </c>
      <c r="C351" s="313"/>
      <c r="D351" s="313"/>
      <c r="E351" s="313"/>
      <c r="F351" s="313"/>
      <c r="G351" s="313"/>
      <c r="H351" s="313"/>
      <c r="I351" s="313"/>
      <c r="J351" s="313"/>
    </row>
    <row r="352" ht="20.1" customHeight="1" spans="1:10">
      <c r="A352" s="630" t="s">
        <v>170</v>
      </c>
      <c r="B352" s="629">
        <v>554</v>
      </c>
      <c r="C352" s="313"/>
      <c r="D352" s="313"/>
      <c r="E352" s="313"/>
      <c r="F352" s="313"/>
      <c r="G352" s="313"/>
      <c r="H352" s="313"/>
      <c r="I352" s="313"/>
      <c r="J352" s="313"/>
    </row>
    <row r="353" ht="20.1" customHeight="1" spans="1:10">
      <c r="A353" s="630" t="s">
        <v>171</v>
      </c>
      <c r="B353" s="629">
        <v>405</v>
      </c>
      <c r="C353" s="313"/>
      <c r="D353" s="313"/>
      <c r="E353" s="313"/>
      <c r="F353" s="313"/>
      <c r="G353" s="313"/>
      <c r="H353" s="313"/>
      <c r="I353" s="313"/>
      <c r="J353" s="313"/>
    </row>
    <row r="354" ht="20.1" customHeight="1" spans="1:10">
      <c r="A354" s="630" t="s">
        <v>200</v>
      </c>
      <c r="B354" s="629">
        <v>6</v>
      </c>
      <c r="C354" s="313"/>
      <c r="D354" s="313"/>
      <c r="E354" s="313"/>
      <c r="F354" s="313"/>
      <c r="G354" s="313"/>
      <c r="H354" s="313"/>
      <c r="I354" s="313"/>
      <c r="J354" s="313"/>
    </row>
    <row r="355" ht="20.1" customHeight="1" spans="1:10">
      <c r="A355" s="630" t="s">
        <v>436</v>
      </c>
      <c r="B355" s="629">
        <v>166</v>
      </c>
      <c r="C355" s="313"/>
      <c r="D355" s="313"/>
      <c r="E355" s="313"/>
      <c r="F355" s="313"/>
      <c r="G355" s="313"/>
      <c r="H355" s="313"/>
      <c r="I355" s="313"/>
      <c r="J355" s="313"/>
    </row>
    <row r="356" ht="20.1" customHeight="1" spans="1:10">
      <c r="A356" s="630" t="s">
        <v>177</v>
      </c>
      <c r="B356" s="629">
        <v>44</v>
      </c>
      <c r="C356" s="313"/>
      <c r="D356" s="313"/>
      <c r="E356" s="313"/>
      <c r="F356" s="313"/>
      <c r="G356" s="313"/>
      <c r="H356" s="313"/>
      <c r="I356" s="313"/>
      <c r="J356" s="313"/>
    </row>
    <row r="357" ht="20.1" customHeight="1" spans="1:10">
      <c r="A357" s="630" t="s">
        <v>437</v>
      </c>
      <c r="B357" s="629">
        <v>436</v>
      </c>
      <c r="C357" s="313"/>
      <c r="D357" s="313"/>
      <c r="E357" s="313"/>
      <c r="F357" s="313"/>
      <c r="G357" s="313"/>
      <c r="H357" s="313"/>
      <c r="I357" s="313"/>
      <c r="J357" s="313"/>
    </row>
    <row r="358" ht="20.1" customHeight="1" spans="1:10">
      <c r="A358" s="628" t="s">
        <v>438</v>
      </c>
      <c r="B358" s="629">
        <v>72</v>
      </c>
      <c r="C358" s="313"/>
      <c r="D358" s="313"/>
      <c r="E358" s="313"/>
      <c r="F358" s="313"/>
      <c r="G358" s="313"/>
      <c r="H358" s="313"/>
      <c r="I358" s="313"/>
      <c r="J358" s="313"/>
    </row>
    <row r="359" ht="20.1" customHeight="1" spans="1:10">
      <c r="A359" s="630" t="s">
        <v>439</v>
      </c>
      <c r="B359" s="629">
        <v>72</v>
      </c>
      <c r="C359" s="313"/>
      <c r="D359" s="313"/>
      <c r="E359" s="313"/>
      <c r="F359" s="313"/>
      <c r="G359" s="313"/>
      <c r="H359" s="313"/>
      <c r="I359" s="313"/>
      <c r="J359" s="313"/>
    </row>
    <row r="360" ht="20.1" customHeight="1" spans="1:10">
      <c r="A360" s="628" t="s">
        <v>440</v>
      </c>
      <c r="B360" s="629">
        <v>557</v>
      </c>
      <c r="C360" s="313"/>
      <c r="D360" s="313"/>
      <c r="E360" s="313"/>
      <c r="F360" s="313"/>
      <c r="G360" s="313"/>
      <c r="H360" s="313"/>
      <c r="I360" s="313"/>
      <c r="J360" s="313"/>
    </row>
    <row r="361" ht="20.1" customHeight="1" spans="1:10">
      <c r="A361" s="630" t="s">
        <v>441</v>
      </c>
      <c r="B361" s="629">
        <v>557</v>
      </c>
      <c r="C361" s="313"/>
      <c r="D361" s="313"/>
      <c r="E361" s="313"/>
      <c r="F361" s="313"/>
      <c r="G361" s="313"/>
      <c r="H361" s="313"/>
      <c r="I361" s="313"/>
      <c r="J361" s="313"/>
    </row>
    <row r="362" ht="20.1" customHeight="1" spans="1:10">
      <c r="A362" s="628" t="s">
        <v>99</v>
      </c>
      <c r="B362" s="629">
        <v>30086</v>
      </c>
      <c r="C362" s="313"/>
      <c r="D362" s="313"/>
      <c r="E362" s="313"/>
      <c r="F362" s="313"/>
      <c r="G362" s="313"/>
      <c r="H362" s="313"/>
      <c r="I362" s="313"/>
      <c r="J362" s="313"/>
    </row>
    <row r="363" ht="20.1" customHeight="1" spans="1:10">
      <c r="A363" s="628" t="s">
        <v>442</v>
      </c>
      <c r="B363" s="629">
        <v>3503</v>
      </c>
      <c r="C363" s="313"/>
      <c r="D363" s="313"/>
      <c r="E363" s="313"/>
      <c r="F363" s="313"/>
      <c r="G363" s="313"/>
      <c r="H363" s="313"/>
      <c r="I363" s="313"/>
      <c r="J363" s="313"/>
    </row>
    <row r="364" ht="20.1" customHeight="1" spans="1:10">
      <c r="A364" s="630" t="s">
        <v>170</v>
      </c>
      <c r="B364" s="629">
        <v>423</v>
      </c>
      <c r="C364" s="313"/>
      <c r="D364" s="313"/>
      <c r="E364" s="313"/>
      <c r="F364" s="313"/>
      <c r="G364" s="313"/>
      <c r="H364" s="313"/>
      <c r="I364" s="313"/>
      <c r="J364" s="313"/>
    </row>
    <row r="365" ht="20.1" customHeight="1" spans="1:10">
      <c r="A365" s="630" t="s">
        <v>171</v>
      </c>
      <c r="B365" s="629">
        <v>2211</v>
      </c>
      <c r="C365" s="313"/>
      <c r="D365" s="313"/>
      <c r="E365" s="313"/>
      <c r="F365" s="313"/>
      <c r="G365" s="313"/>
      <c r="H365" s="313"/>
      <c r="I365" s="313"/>
      <c r="J365" s="313"/>
    </row>
    <row r="366" ht="20.1" customHeight="1" spans="1:10">
      <c r="A366" s="630" t="s">
        <v>443</v>
      </c>
      <c r="B366" s="629">
        <v>136</v>
      </c>
      <c r="C366" s="313"/>
      <c r="D366" s="313"/>
      <c r="E366" s="313"/>
      <c r="F366" s="313"/>
      <c r="G366" s="313"/>
      <c r="H366" s="313"/>
      <c r="I366" s="313"/>
      <c r="J366" s="313"/>
    </row>
    <row r="367" ht="20.1" customHeight="1" spans="1:10">
      <c r="A367" s="630" t="s">
        <v>444</v>
      </c>
      <c r="B367" s="629">
        <v>719</v>
      </c>
      <c r="C367" s="313"/>
      <c r="D367" s="313"/>
      <c r="E367" s="313"/>
      <c r="F367" s="313"/>
      <c r="G367" s="313"/>
      <c r="H367" s="313"/>
      <c r="I367" s="313"/>
      <c r="J367" s="313"/>
    </row>
    <row r="368" ht="20.1" customHeight="1" spans="1:10">
      <c r="A368" s="630" t="s">
        <v>445</v>
      </c>
      <c r="B368" s="629">
        <v>14</v>
      </c>
      <c r="C368" s="313"/>
      <c r="D368" s="313"/>
      <c r="E368" s="313"/>
      <c r="F368" s="313"/>
      <c r="G368" s="313"/>
      <c r="H368" s="313"/>
      <c r="I368" s="313"/>
      <c r="J368" s="313"/>
    </row>
    <row r="369" ht="20.1" customHeight="1" spans="1:10">
      <c r="A369" s="628" t="s">
        <v>446</v>
      </c>
      <c r="B369" s="629">
        <v>1936</v>
      </c>
      <c r="C369" s="313"/>
      <c r="D369" s="313"/>
      <c r="E369" s="313"/>
      <c r="F369" s="313"/>
      <c r="G369" s="313"/>
      <c r="H369" s="313"/>
      <c r="I369" s="313"/>
      <c r="J369" s="313"/>
    </row>
    <row r="370" ht="20.1" customHeight="1" spans="1:10">
      <c r="A370" s="630" t="s">
        <v>447</v>
      </c>
      <c r="B370" s="629">
        <v>1936</v>
      </c>
      <c r="C370" s="313"/>
      <c r="D370" s="313"/>
      <c r="E370" s="313"/>
      <c r="F370" s="313"/>
      <c r="G370" s="313"/>
      <c r="H370" s="313"/>
      <c r="I370" s="313"/>
      <c r="J370" s="313"/>
    </row>
    <row r="371" ht="20.1" customHeight="1" spans="1:10">
      <c r="A371" s="628" t="s">
        <v>448</v>
      </c>
      <c r="B371" s="629">
        <v>21293</v>
      </c>
      <c r="C371" s="313"/>
      <c r="D371" s="313"/>
      <c r="E371" s="313"/>
      <c r="F371" s="313"/>
      <c r="G371" s="313"/>
      <c r="H371" s="313"/>
      <c r="I371" s="313"/>
      <c r="J371" s="313"/>
    </row>
    <row r="372" ht="20.1" customHeight="1" spans="1:10">
      <c r="A372" s="630" t="s">
        <v>449</v>
      </c>
      <c r="B372" s="629">
        <v>645</v>
      </c>
      <c r="C372" s="313"/>
      <c r="D372" s="313"/>
      <c r="E372" s="313"/>
      <c r="F372" s="313"/>
      <c r="G372" s="313"/>
      <c r="H372" s="313"/>
      <c r="I372" s="313"/>
      <c r="J372" s="313"/>
    </row>
    <row r="373" ht="20.1" customHeight="1" spans="1:10">
      <c r="A373" s="630" t="s">
        <v>450</v>
      </c>
      <c r="B373" s="629">
        <v>292</v>
      </c>
      <c r="C373" s="313"/>
      <c r="D373" s="313"/>
      <c r="E373" s="313"/>
      <c r="F373" s="313"/>
      <c r="G373" s="313"/>
      <c r="H373" s="313"/>
      <c r="I373" s="313"/>
      <c r="J373" s="313"/>
    </row>
    <row r="374" ht="20.1" customHeight="1" spans="1:10">
      <c r="A374" s="630" t="s">
        <v>451</v>
      </c>
      <c r="B374" s="629">
        <v>5253</v>
      </c>
      <c r="C374" s="313"/>
      <c r="D374" s="313"/>
      <c r="E374" s="313"/>
      <c r="F374" s="313"/>
      <c r="G374" s="313"/>
      <c r="H374" s="313"/>
      <c r="I374" s="313"/>
      <c r="J374" s="313"/>
    </row>
    <row r="375" ht="20.1" customHeight="1" spans="1:10">
      <c r="A375" s="630" t="s">
        <v>452</v>
      </c>
      <c r="B375" s="629">
        <v>15103</v>
      </c>
      <c r="C375" s="313"/>
      <c r="D375" s="313"/>
      <c r="E375" s="313"/>
      <c r="F375" s="313"/>
      <c r="G375" s="313"/>
      <c r="H375" s="313"/>
      <c r="I375" s="313"/>
      <c r="J375" s="313"/>
    </row>
    <row r="376" ht="20.1" customHeight="1" spans="1:10">
      <c r="A376" s="628" t="s">
        <v>453</v>
      </c>
      <c r="B376" s="629">
        <v>121</v>
      </c>
      <c r="C376" s="313"/>
      <c r="D376" s="313"/>
      <c r="E376" s="313"/>
      <c r="F376" s="313"/>
      <c r="G376" s="313"/>
      <c r="H376" s="313"/>
      <c r="I376" s="313"/>
      <c r="J376" s="313"/>
    </row>
    <row r="377" ht="20.1" customHeight="1" spans="1:10">
      <c r="A377" s="630" t="s">
        <v>454</v>
      </c>
      <c r="B377" s="629">
        <v>121</v>
      </c>
      <c r="C377" s="313"/>
      <c r="D377" s="313"/>
      <c r="E377" s="313"/>
      <c r="F377" s="313"/>
      <c r="G377" s="313"/>
      <c r="H377" s="313"/>
      <c r="I377" s="313"/>
      <c r="J377" s="313"/>
    </row>
    <row r="378" ht="20.1" customHeight="1" spans="1:10">
      <c r="A378" s="628" t="s">
        <v>455</v>
      </c>
      <c r="B378" s="629">
        <v>184</v>
      </c>
      <c r="C378" s="313"/>
      <c r="D378" s="313"/>
      <c r="E378" s="313"/>
      <c r="F378" s="313"/>
      <c r="G378" s="313"/>
      <c r="H378" s="313"/>
      <c r="I378" s="313"/>
      <c r="J378" s="313"/>
    </row>
    <row r="379" ht="20.1" customHeight="1" spans="1:10">
      <c r="A379" s="630" t="s">
        <v>456</v>
      </c>
      <c r="B379" s="629">
        <v>184</v>
      </c>
      <c r="C379" s="313"/>
      <c r="D379" s="313"/>
      <c r="E379" s="313"/>
      <c r="F379" s="313"/>
      <c r="G379" s="313"/>
      <c r="H379" s="313"/>
      <c r="I379" s="313"/>
      <c r="J379" s="313"/>
    </row>
    <row r="380" ht="20.1" customHeight="1" spans="1:10">
      <c r="A380" s="628" t="s">
        <v>457</v>
      </c>
      <c r="B380" s="629">
        <v>330</v>
      </c>
      <c r="C380" s="313"/>
      <c r="D380" s="313"/>
      <c r="E380" s="313"/>
      <c r="F380" s="313"/>
      <c r="G380" s="313"/>
      <c r="H380" s="313"/>
      <c r="I380" s="313"/>
      <c r="J380" s="313"/>
    </row>
    <row r="381" ht="20.1" customHeight="1" spans="1:10">
      <c r="A381" s="630" t="s">
        <v>458</v>
      </c>
      <c r="B381" s="629">
        <v>330</v>
      </c>
      <c r="C381" s="313"/>
      <c r="D381" s="313"/>
      <c r="E381" s="313"/>
      <c r="F381" s="313"/>
      <c r="G381" s="313"/>
      <c r="H381" s="313"/>
      <c r="I381" s="313"/>
      <c r="J381" s="313"/>
    </row>
    <row r="382" ht="20.1" customHeight="1" spans="1:10">
      <c r="A382" s="628" t="s">
        <v>459</v>
      </c>
      <c r="B382" s="629">
        <v>1837</v>
      </c>
      <c r="C382" s="313"/>
      <c r="D382" s="313"/>
      <c r="E382" s="313"/>
      <c r="F382" s="313"/>
      <c r="G382" s="313"/>
      <c r="H382" s="313"/>
      <c r="I382" s="313"/>
      <c r="J382" s="313"/>
    </row>
    <row r="383" ht="20.1" customHeight="1" spans="1:10">
      <c r="A383" s="630" t="s">
        <v>460</v>
      </c>
      <c r="B383" s="629">
        <v>876</v>
      </c>
      <c r="C383" s="313"/>
      <c r="D383" s="313"/>
      <c r="E383" s="313"/>
      <c r="F383" s="313"/>
      <c r="G383" s="313"/>
      <c r="H383" s="313"/>
      <c r="I383" s="313"/>
      <c r="J383" s="313"/>
    </row>
    <row r="384" ht="20.1" customHeight="1" spans="1:10">
      <c r="A384" s="630" t="s">
        <v>461</v>
      </c>
      <c r="B384" s="629">
        <v>961</v>
      </c>
      <c r="C384" s="313"/>
      <c r="D384" s="313"/>
      <c r="E384" s="313"/>
      <c r="F384" s="313"/>
      <c r="G384" s="313"/>
      <c r="H384" s="313"/>
      <c r="I384" s="313"/>
      <c r="J384" s="313"/>
    </row>
    <row r="385" ht="20.1" customHeight="1" spans="1:10">
      <c r="A385" s="628" t="s">
        <v>462</v>
      </c>
      <c r="B385" s="629">
        <v>882</v>
      </c>
      <c r="C385" s="313"/>
      <c r="D385" s="313"/>
      <c r="E385" s="313"/>
      <c r="F385" s="313"/>
      <c r="G385" s="313"/>
      <c r="H385" s="313"/>
      <c r="I385" s="313"/>
      <c r="J385" s="313"/>
    </row>
    <row r="386" ht="20.1" customHeight="1" spans="1:10">
      <c r="A386" s="630" t="s">
        <v>463</v>
      </c>
      <c r="B386" s="629">
        <v>882</v>
      </c>
      <c r="C386" s="313"/>
      <c r="D386" s="313"/>
      <c r="E386" s="313"/>
      <c r="F386" s="313"/>
      <c r="G386" s="313"/>
      <c r="H386" s="313"/>
      <c r="I386" s="313"/>
      <c r="J386" s="313"/>
    </row>
    <row r="387" ht="20.1" customHeight="1" spans="1:10">
      <c r="A387" s="628" t="s">
        <v>100</v>
      </c>
      <c r="B387" s="629">
        <v>76401</v>
      </c>
      <c r="C387" s="313"/>
      <c r="D387" s="313"/>
      <c r="E387" s="313"/>
      <c r="F387" s="313"/>
      <c r="G387" s="313"/>
      <c r="H387" s="313"/>
      <c r="I387" s="313"/>
      <c r="J387" s="313"/>
    </row>
    <row r="388" ht="20.1" customHeight="1" spans="1:10">
      <c r="A388" s="628" t="s">
        <v>464</v>
      </c>
      <c r="B388" s="629">
        <v>26304</v>
      </c>
      <c r="C388" s="313"/>
      <c r="D388" s="313"/>
      <c r="E388" s="313"/>
      <c r="F388" s="313"/>
      <c r="G388" s="313"/>
      <c r="H388" s="313"/>
      <c r="I388" s="313"/>
      <c r="J388" s="313"/>
    </row>
    <row r="389" ht="20.1" customHeight="1" spans="1:10">
      <c r="A389" s="630" t="s">
        <v>170</v>
      </c>
      <c r="B389" s="629">
        <v>2120</v>
      </c>
      <c r="C389" s="313"/>
      <c r="D389" s="313"/>
      <c r="E389" s="313"/>
      <c r="F389" s="313"/>
      <c r="G389" s="313"/>
      <c r="H389" s="313"/>
      <c r="I389" s="313"/>
      <c r="J389" s="313"/>
    </row>
    <row r="390" ht="20.1" customHeight="1" spans="1:10">
      <c r="A390" s="630" t="s">
        <v>171</v>
      </c>
      <c r="B390" s="629">
        <v>9158</v>
      </c>
      <c r="C390" s="313"/>
      <c r="D390" s="313"/>
      <c r="E390" s="313"/>
      <c r="F390" s="313"/>
      <c r="G390" s="313"/>
      <c r="H390" s="313"/>
      <c r="I390" s="313"/>
      <c r="J390" s="313"/>
    </row>
    <row r="391" ht="20.1" customHeight="1" spans="1:10">
      <c r="A391" s="630" t="s">
        <v>465</v>
      </c>
      <c r="B391" s="629">
        <v>9578</v>
      </c>
      <c r="C391" s="313"/>
      <c r="D391" s="313"/>
      <c r="E391" s="313"/>
      <c r="F391" s="313"/>
      <c r="G391" s="313"/>
      <c r="H391" s="313"/>
      <c r="I391" s="313"/>
      <c r="J391" s="313"/>
    </row>
    <row r="392" ht="20.1" customHeight="1" spans="1:10">
      <c r="A392" s="630" t="s">
        <v>466</v>
      </c>
      <c r="B392" s="629">
        <v>35</v>
      </c>
      <c r="C392" s="313"/>
      <c r="D392" s="313"/>
      <c r="E392" s="313"/>
      <c r="F392" s="313"/>
      <c r="G392" s="313"/>
      <c r="H392" s="313"/>
      <c r="I392" s="313"/>
      <c r="J392" s="313"/>
    </row>
    <row r="393" ht="20.1" customHeight="1" spans="1:10">
      <c r="A393" s="630" t="s">
        <v>467</v>
      </c>
      <c r="B393" s="629">
        <v>5413</v>
      </c>
      <c r="C393" s="313"/>
      <c r="D393" s="313"/>
      <c r="E393" s="313"/>
      <c r="F393" s="313"/>
      <c r="G393" s="313"/>
      <c r="H393" s="313"/>
      <c r="I393" s="313"/>
      <c r="J393" s="313"/>
    </row>
    <row r="394" ht="20.1" customHeight="1" spans="1:10">
      <c r="A394" s="628" t="s">
        <v>468</v>
      </c>
      <c r="B394" s="629">
        <v>999</v>
      </c>
      <c r="C394" s="313"/>
      <c r="D394" s="313"/>
      <c r="E394" s="313"/>
      <c r="F394" s="313"/>
      <c r="G394" s="313"/>
      <c r="H394" s="313"/>
      <c r="I394" s="313"/>
      <c r="J394" s="313"/>
    </row>
    <row r="395" ht="20.1" customHeight="1" spans="1:10">
      <c r="A395" s="630" t="s">
        <v>469</v>
      </c>
      <c r="B395" s="629">
        <v>999</v>
      </c>
      <c r="C395" s="313"/>
      <c r="D395" s="313"/>
      <c r="E395" s="313"/>
      <c r="F395" s="313"/>
      <c r="G395" s="313"/>
      <c r="H395" s="313"/>
      <c r="I395" s="313"/>
      <c r="J395" s="313"/>
    </row>
    <row r="396" ht="20.1" customHeight="1" spans="1:10">
      <c r="A396" s="628" t="s">
        <v>470</v>
      </c>
      <c r="B396" s="629">
        <v>349</v>
      </c>
      <c r="C396" s="313"/>
      <c r="D396" s="313"/>
      <c r="E396" s="313"/>
      <c r="F396" s="313"/>
      <c r="G396" s="313"/>
      <c r="H396" s="313"/>
      <c r="I396" s="313"/>
      <c r="J396" s="313"/>
    </row>
    <row r="397" ht="20.1" customHeight="1" spans="1:10">
      <c r="A397" s="630" t="s">
        <v>471</v>
      </c>
      <c r="B397" s="629">
        <v>349</v>
      </c>
      <c r="C397" s="313"/>
      <c r="D397" s="313"/>
      <c r="E397" s="313"/>
      <c r="F397" s="313"/>
      <c r="G397" s="313"/>
      <c r="H397" s="313"/>
      <c r="I397" s="313"/>
      <c r="J397" s="313"/>
    </row>
    <row r="398" ht="20.1" customHeight="1" spans="1:10">
      <c r="A398" s="628" t="s">
        <v>472</v>
      </c>
      <c r="B398" s="629">
        <v>39994</v>
      </c>
      <c r="C398" s="313"/>
      <c r="D398" s="313"/>
      <c r="E398" s="313"/>
      <c r="F398" s="313"/>
      <c r="G398" s="313"/>
      <c r="H398" s="313"/>
      <c r="I398" s="313"/>
      <c r="J398" s="313"/>
    </row>
    <row r="399" ht="20.1" customHeight="1" spans="1:10">
      <c r="A399" s="630" t="s">
        <v>473</v>
      </c>
      <c r="B399" s="629">
        <v>39994</v>
      </c>
      <c r="C399" s="313"/>
      <c r="D399" s="313"/>
      <c r="E399" s="313"/>
      <c r="F399" s="313"/>
      <c r="G399" s="313"/>
      <c r="H399" s="313"/>
      <c r="I399" s="313"/>
      <c r="J399" s="313"/>
    </row>
    <row r="400" ht="20.1" customHeight="1" spans="1:10">
      <c r="A400" s="628" t="s">
        <v>474</v>
      </c>
      <c r="B400" s="629">
        <v>2112</v>
      </c>
      <c r="C400" s="313"/>
      <c r="D400" s="313"/>
      <c r="E400" s="313"/>
      <c r="F400" s="313"/>
      <c r="G400" s="313"/>
      <c r="H400" s="313"/>
      <c r="I400" s="313"/>
      <c r="J400" s="313"/>
    </row>
    <row r="401" ht="20.1" customHeight="1" spans="1:10">
      <c r="A401" s="630" t="s">
        <v>475</v>
      </c>
      <c r="B401" s="629">
        <v>2112</v>
      </c>
      <c r="C401" s="313"/>
      <c r="D401" s="313"/>
      <c r="E401" s="313"/>
      <c r="F401" s="313"/>
      <c r="G401" s="313"/>
      <c r="H401" s="313"/>
      <c r="I401" s="313"/>
      <c r="J401" s="313"/>
    </row>
    <row r="402" ht="20.1" customHeight="1" spans="1:10">
      <c r="A402" s="628" t="s">
        <v>476</v>
      </c>
      <c r="B402" s="629">
        <v>6643</v>
      </c>
      <c r="C402" s="313"/>
      <c r="D402" s="313"/>
      <c r="E402" s="313"/>
      <c r="F402" s="313"/>
      <c r="G402" s="313"/>
      <c r="H402" s="313"/>
      <c r="I402" s="313"/>
      <c r="J402" s="313"/>
    </row>
    <row r="403" ht="20.1" customHeight="1" spans="1:10">
      <c r="A403" s="630" t="s">
        <v>477</v>
      </c>
      <c r="B403" s="629">
        <v>6643</v>
      </c>
      <c r="C403" s="313"/>
      <c r="D403" s="313"/>
      <c r="E403" s="313"/>
      <c r="F403" s="313"/>
      <c r="G403" s="313"/>
      <c r="H403" s="313"/>
      <c r="I403" s="313"/>
      <c r="J403" s="313"/>
    </row>
    <row r="404" ht="20.1" customHeight="1" spans="1:10">
      <c r="A404" s="628" t="s">
        <v>101</v>
      </c>
      <c r="B404" s="629">
        <v>56949</v>
      </c>
      <c r="C404" s="313"/>
      <c r="D404" s="313"/>
      <c r="E404" s="313"/>
      <c r="F404" s="313"/>
      <c r="G404" s="313"/>
      <c r="H404" s="313"/>
      <c r="I404" s="313"/>
      <c r="J404" s="313"/>
    </row>
    <row r="405" ht="20.1" customHeight="1" spans="1:10">
      <c r="A405" s="628" t="s">
        <v>478</v>
      </c>
      <c r="B405" s="629">
        <v>34124</v>
      </c>
      <c r="C405" s="313"/>
      <c r="D405" s="313"/>
      <c r="E405" s="313"/>
      <c r="F405" s="313"/>
      <c r="G405" s="313"/>
      <c r="H405" s="313"/>
      <c r="I405" s="313"/>
      <c r="J405" s="313"/>
    </row>
    <row r="406" ht="20.1" customHeight="1" spans="1:10">
      <c r="A406" s="630" t="s">
        <v>170</v>
      </c>
      <c r="B406" s="629">
        <v>1610</v>
      </c>
      <c r="C406" s="313"/>
      <c r="D406" s="313"/>
      <c r="E406" s="313"/>
      <c r="F406" s="313"/>
      <c r="G406" s="313"/>
      <c r="H406" s="313"/>
      <c r="I406" s="313"/>
      <c r="J406" s="313"/>
    </row>
    <row r="407" ht="20.1" customHeight="1" spans="1:10">
      <c r="A407" s="630" t="s">
        <v>171</v>
      </c>
      <c r="B407" s="629">
        <v>1318</v>
      </c>
      <c r="C407" s="313"/>
      <c r="D407" s="313"/>
      <c r="E407" s="313"/>
      <c r="F407" s="313"/>
      <c r="G407" s="313"/>
      <c r="H407" s="313"/>
      <c r="I407" s="313"/>
      <c r="J407" s="313"/>
    </row>
    <row r="408" ht="20.1" customHeight="1" spans="1:10">
      <c r="A408" s="630" t="s">
        <v>177</v>
      </c>
      <c r="B408" s="629">
        <v>3558</v>
      </c>
      <c r="C408" s="313"/>
      <c r="D408" s="313"/>
      <c r="E408" s="313"/>
      <c r="F408" s="313"/>
      <c r="G408" s="313"/>
      <c r="H408" s="313"/>
      <c r="I408" s="313"/>
      <c r="J408" s="313"/>
    </row>
    <row r="409" ht="20.1" customHeight="1" spans="1:10">
      <c r="A409" s="630" t="s">
        <v>479</v>
      </c>
      <c r="B409" s="629">
        <v>301</v>
      </c>
      <c r="C409" s="313"/>
      <c r="D409" s="313"/>
      <c r="E409" s="313"/>
      <c r="F409" s="313"/>
      <c r="G409" s="313"/>
      <c r="H409" s="313"/>
      <c r="I409" s="313"/>
      <c r="J409" s="313"/>
    </row>
    <row r="410" ht="20.1" customHeight="1" spans="1:10">
      <c r="A410" s="630" t="s">
        <v>480</v>
      </c>
      <c r="B410" s="629">
        <v>360</v>
      </c>
      <c r="C410" s="313"/>
      <c r="D410" s="313"/>
      <c r="E410" s="313"/>
      <c r="F410" s="313"/>
      <c r="G410" s="313"/>
      <c r="H410" s="313"/>
      <c r="I410" s="313"/>
      <c r="J410" s="313"/>
    </row>
    <row r="411" ht="20.1" customHeight="1" spans="1:10">
      <c r="A411" s="630" t="s">
        <v>481</v>
      </c>
      <c r="B411" s="629">
        <v>268</v>
      </c>
      <c r="C411" s="313"/>
      <c r="D411" s="313"/>
      <c r="E411" s="313"/>
      <c r="F411" s="313"/>
      <c r="G411" s="313"/>
      <c r="H411" s="313"/>
      <c r="I411" s="313"/>
      <c r="J411" s="313"/>
    </row>
    <row r="412" ht="20.1" customHeight="1" spans="1:10">
      <c r="A412" s="630" t="s">
        <v>482</v>
      </c>
      <c r="B412" s="629">
        <v>66</v>
      </c>
      <c r="C412" s="313"/>
      <c r="D412" s="313"/>
      <c r="E412" s="313"/>
      <c r="F412" s="313"/>
      <c r="G412" s="313"/>
      <c r="H412" s="313"/>
      <c r="I412" s="313"/>
      <c r="J412" s="313"/>
    </row>
    <row r="413" ht="20.1" customHeight="1" spans="1:10">
      <c r="A413" s="630" t="s">
        <v>483</v>
      </c>
      <c r="B413" s="629">
        <v>24</v>
      </c>
      <c r="C413" s="313"/>
      <c r="D413" s="313"/>
      <c r="E413" s="313"/>
      <c r="F413" s="313"/>
      <c r="G413" s="313"/>
      <c r="H413" s="313"/>
      <c r="I413" s="313"/>
      <c r="J413" s="313"/>
    </row>
    <row r="414" ht="20.1" customHeight="1" spans="1:10">
      <c r="A414" s="630" t="s">
        <v>484</v>
      </c>
      <c r="B414" s="629">
        <v>528</v>
      </c>
      <c r="C414" s="313"/>
      <c r="D414" s="313"/>
      <c r="E414" s="313"/>
      <c r="F414" s="313"/>
      <c r="G414" s="313"/>
      <c r="H414" s="313"/>
      <c r="I414" s="313"/>
      <c r="J414" s="313"/>
    </row>
    <row r="415" ht="20.1" customHeight="1" spans="1:10">
      <c r="A415" s="630" t="s">
        <v>485</v>
      </c>
      <c r="B415" s="629">
        <v>3</v>
      </c>
      <c r="C415" s="313"/>
      <c r="D415" s="313"/>
      <c r="E415" s="313"/>
      <c r="F415" s="313"/>
      <c r="G415" s="313"/>
      <c r="H415" s="313"/>
      <c r="I415" s="313"/>
      <c r="J415" s="313"/>
    </row>
    <row r="416" ht="20.1" customHeight="1" spans="1:10">
      <c r="A416" s="630" t="s">
        <v>486</v>
      </c>
      <c r="B416" s="629">
        <v>3414</v>
      </c>
      <c r="C416" s="313"/>
      <c r="D416" s="313"/>
      <c r="E416" s="313"/>
      <c r="F416" s="313"/>
      <c r="G416" s="313"/>
      <c r="H416" s="313"/>
      <c r="I416" s="313"/>
      <c r="J416" s="313"/>
    </row>
    <row r="417" ht="20.1" customHeight="1" spans="1:10">
      <c r="A417" s="630" t="s">
        <v>487</v>
      </c>
      <c r="B417" s="629">
        <v>165</v>
      </c>
      <c r="C417" s="313"/>
      <c r="D417" s="313"/>
      <c r="E417" s="313"/>
      <c r="F417" s="313"/>
      <c r="G417" s="313"/>
      <c r="H417" s="313"/>
      <c r="I417" s="313"/>
      <c r="J417" s="313"/>
    </row>
    <row r="418" ht="20.1" customHeight="1" spans="1:10">
      <c r="A418" s="630" t="s">
        <v>488</v>
      </c>
      <c r="B418" s="629">
        <v>30</v>
      </c>
      <c r="C418" s="313"/>
      <c r="D418" s="313"/>
      <c r="E418" s="313"/>
      <c r="F418" s="313"/>
      <c r="G418" s="313"/>
      <c r="H418" s="313"/>
      <c r="I418" s="313"/>
      <c r="J418" s="313"/>
    </row>
    <row r="419" ht="20.1" customHeight="1" spans="1:10">
      <c r="A419" s="630" t="s">
        <v>489</v>
      </c>
      <c r="B419" s="629">
        <v>533</v>
      </c>
      <c r="C419" s="313"/>
      <c r="D419" s="313"/>
      <c r="E419" s="313"/>
      <c r="F419" s="313"/>
      <c r="G419" s="313"/>
      <c r="H419" s="313"/>
      <c r="I419" s="313"/>
      <c r="J419" s="313"/>
    </row>
    <row r="420" ht="20.1" customHeight="1" spans="1:10">
      <c r="A420" s="630" t="s">
        <v>490</v>
      </c>
      <c r="B420" s="629">
        <v>13122</v>
      </c>
      <c r="C420" s="313"/>
      <c r="D420" s="313"/>
      <c r="E420" s="313"/>
      <c r="F420" s="313"/>
      <c r="G420" s="313"/>
      <c r="H420" s="313"/>
      <c r="I420" s="313"/>
      <c r="J420" s="313"/>
    </row>
    <row r="421" ht="20.1" customHeight="1" spans="1:10">
      <c r="A421" s="630" t="s">
        <v>491</v>
      </c>
      <c r="B421" s="629">
        <v>8408</v>
      </c>
      <c r="C421" s="313"/>
      <c r="D421" s="313"/>
      <c r="E421" s="313"/>
      <c r="F421" s="313"/>
      <c r="G421" s="313"/>
      <c r="H421" s="313"/>
      <c r="I421" s="313"/>
      <c r="J421" s="313"/>
    </row>
    <row r="422" ht="20.1" customHeight="1" spans="1:10">
      <c r="A422" s="630" t="s">
        <v>492</v>
      </c>
      <c r="B422" s="629">
        <v>416</v>
      </c>
      <c r="C422" s="313"/>
      <c r="D422" s="313"/>
      <c r="E422" s="313"/>
      <c r="F422" s="313"/>
      <c r="G422" s="313"/>
      <c r="H422" s="313"/>
      <c r="I422" s="313"/>
      <c r="J422" s="313"/>
    </row>
    <row r="423" ht="20.1" customHeight="1" spans="1:10">
      <c r="A423" s="628" t="s">
        <v>493</v>
      </c>
      <c r="B423" s="629">
        <v>7237</v>
      </c>
      <c r="C423" s="313"/>
      <c r="D423" s="313"/>
      <c r="E423" s="313"/>
      <c r="F423" s="313"/>
      <c r="G423" s="313"/>
      <c r="H423" s="313"/>
      <c r="I423" s="313"/>
      <c r="J423" s="313"/>
    </row>
    <row r="424" ht="20.1" customHeight="1" spans="1:10">
      <c r="A424" s="630" t="s">
        <v>170</v>
      </c>
      <c r="B424" s="629">
        <v>554</v>
      </c>
      <c r="C424" s="313"/>
      <c r="D424" s="313"/>
      <c r="E424" s="313"/>
      <c r="F424" s="313"/>
      <c r="G424" s="313"/>
      <c r="H424" s="313"/>
      <c r="I424" s="313"/>
      <c r="J424" s="313"/>
    </row>
    <row r="425" ht="20.1" customHeight="1" spans="1:10">
      <c r="A425" s="630" t="s">
        <v>171</v>
      </c>
      <c r="B425" s="629">
        <v>461</v>
      </c>
      <c r="C425" s="313"/>
      <c r="D425" s="313"/>
      <c r="E425" s="313"/>
      <c r="F425" s="313"/>
      <c r="G425" s="313"/>
      <c r="H425" s="313"/>
      <c r="I425" s="313"/>
      <c r="J425" s="313"/>
    </row>
    <row r="426" ht="20.1" customHeight="1" spans="1:10">
      <c r="A426" s="630" t="s">
        <v>494</v>
      </c>
      <c r="B426" s="629">
        <v>2175</v>
      </c>
      <c r="C426" s="313"/>
      <c r="D426" s="313"/>
      <c r="E426" s="313"/>
      <c r="F426" s="313"/>
      <c r="G426" s="313"/>
      <c r="H426" s="313"/>
      <c r="I426" s="313"/>
      <c r="J426" s="313"/>
    </row>
    <row r="427" ht="20.1" customHeight="1" spans="1:10">
      <c r="A427" s="630" t="s">
        <v>495</v>
      </c>
      <c r="B427" s="629">
        <v>1561</v>
      </c>
      <c r="C427" s="313"/>
      <c r="D427" s="313"/>
      <c r="E427" s="313"/>
      <c r="F427" s="313"/>
      <c r="G427" s="313"/>
      <c r="H427" s="313"/>
      <c r="I427" s="313"/>
      <c r="J427" s="313"/>
    </row>
    <row r="428" ht="20.1" customHeight="1" spans="1:10">
      <c r="A428" s="630" t="s">
        <v>496</v>
      </c>
      <c r="B428" s="629">
        <v>847</v>
      </c>
      <c r="C428" s="313"/>
      <c r="D428" s="313"/>
      <c r="E428" s="313"/>
      <c r="F428" s="313"/>
      <c r="G428" s="313"/>
      <c r="H428" s="313"/>
      <c r="I428" s="313"/>
      <c r="J428" s="313"/>
    </row>
    <row r="429" ht="20.1" customHeight="1" spans="1:10">
      <c r="A429" s="630" t="s">
        <v>497</v>
      </c>
      <c r="B429" s="629">
        <v>556</v>
      </c>
      <c r="C429" s="313"/>
      <c r="D429" s="313"/>
      <c r="E429" s="313"/>
      <c r="F429" s="313"/>
      <c r="G429" s="313"/>
      <c r="H429" s="313"/>
      <c r="I429" s="313"/>
      <c r="J429" s="313"/>
    </row>
    <row r="430" ht="20.1" customHeight="1" spans="1:10">
      <c r="A430" s="630" t="s">
        <v>498</v>
      </c>
      <c r="B430" s="629">
        <v>20</v>
      </c>
      <c r="C430" s="313"/>
      <c r="D430" s="313"/>
      <c r="E430" s="313"/>
      <c r="F430" s="313"/>
      <c r="G430" s="313"/>
      <c r="H430" s="313"/>
      <c r="I430" s="313"/>
      <c r="J430" s="313"/>
    </row>
    <row r="431" ht="20.1" customHeight="1" spans="1:10">
      <c r="A431" s="630" t="s">
        <v>499</v>
      </c>
      <c r="B431" s="629">
        <v>20</v>
      </c>
      <c r="C431" s="313"/>
      <c r="D431" s="313"/>
      <c r="E431" s="313"/>
      <c r="F431" s="313"/>
      <c r="G431" s="313"/>
      <c r="H431" s="313"/>
      <c r="I431" s="313"/>
      <c r="J431" s="313"/>
    </row>
    <row r="432" ht="20.1" customHeight="1" spans="1:10">
      <c r="A432" s="630" t="s">
        <v>500</v>
      </c>
      <c r="B432" s="629">
        <v>995</v>
      </c>
      <c r="C432" s="313"/>
      <c r="D432" s="313"/>
      <c r="E432" s="313"/>
      <c r="F432" s="313"/>
      <c r="G432" s="313"/>
      <c r="H432" s="313"/>
      <c r="I432" s="313"/>
      <c r="J432" s="313"/>
    </row>
    <row r="433" ht="20.1" customHeight="1" spans="1:10">
      <c r="A433" s="630" t="s">
        <v>501</v>
      </c>
      <c r="B433" s="629">
        <v>48</v>
      </c>
      <c r="C433" s="313"/>
      <c r="D433" s="313"/>
      <c r="E433" s="313"/>
      <c r="F433" s="313"/>
      <c r="G433" s="313"/>
      <c r="H433" s="313"/>
      <c r="I433" s="313"/>
      <c r="J433" s="313"/>
    </row>
    <row r="434" ht="20.1" customHeight="1" spans="1:10">
      <c r="A434" s="628" t="s">
        <v>502</v>
      </c>
      <c r="B434" s="629">
        <v>14367</v>
      </c>
      <c r="C434" s="313"/>
      <c r="D434" s="313"/>
      <c r="E434" s="313"/>
      <c r="F434" s="313"/>
      <c r="G434" s="313"/>
      <c r="H434" s="313"/>
      <c r="I434" s="313"/>
      <c r="J434" s="313"/>
    </row>
    <row r="435" ht="20.1" customHeight="1" spans="1:10">
      <c r="A435" s="630" t="s">
        <v>170</v>
      </c>
      <c r="B435" s="629">
        <v>1241</v>
      </c>
      <c r="C435" s="313"/>
      <c r="D435" s="313"/>
      <c r="E435" s="313"/>
      <c r="F435" s="313"/>
      <c r="G435" s="313"/>
      <c r="H435" s="313"/>
      <c r="I435" s="313"/>
      <c r="J435" s="313"/>
    </row>
    <row r="436" ht="20.1" customHeight="1" spans="1:10">
      <c r="A436" s="630" t="s">
        <v>171</v>
      </c>
      <c r="B436" s="629">
        <v>396</v>
      </c>
      <c r="C436" s="313"/>
      <c r="D436" s="313"/>
      <c r="E436" s="313"/>
      <c r="F436" s="313"/>
      <c r="G436" s="313"/>
      <c r="H436" s="313"/>
      <c r="I436" s="313"/>
      <c r="J436" s="313"/>
    </row>
    <row r="437" ht="20.1" customHeight="1" spans="1:10">
      <c r="A437" s="630" t="s">
        <v>503</v>
      </c>
      <c r="B437" s="629">
        <v>1713</v>
      </c>
      <c r="C437" s="313"/>
      <c r="D437" s="313"/>
      <c r="E437" s="313"/>
      <c r="F437" s="313"/>
      <c r="G437" s="313"/>
      <c r="H437" s="313"/>
      <c r="I437" s="313"/>
      <c r="J437" s="313"/>
    </row>
    <row r="438" ht="20.1" customHeight="1" spans="1:10">
      <c r="A438" s="630" t="s">
        <v>504</v>
      </c>
      <c r="B438" s="629">
        <v>7000</v>
      </c>
      <c r="C438" s="313"/>
      <c r="D438" s="313"/>
      <c r="E438" s="313"/>
      <c r="F438" s="313"/>
      <c r="G438" s="313"/>
      <c r="H438" s="313"/>
      <c r="I438" s="313"/>
      <c r="J438" s="313"/>
    </row>
    <row r="439" ht="20.1" customHeight="1" spans="1:10">
      <c r="A439" s="630" t="s">
        <v>505</v>
      </c>
      <c r="B439" s="629">
        <v>2066</v>
      </c>
      <c r="C439" s="313"/>
      <c r="D439" s="313"/>
      <c r="E439" s="313"/>
      <c r="F439" s="313"/>
      <c r="G439" s="313"/>
      <c r="H439" s="313"/>
      <c r="I439" s="313"/>
      <c r="J439" s="313"/>
    </row>
    <row r="440" ht="20.1" customHeight="1" spans="1:10">
      <c r="A440" s="630" t="s">
        <v>506</v>
      </c>
      <c r="B440" s="629">
        <v>50</v>
      </c>
      <c r="C440" s="313"/>
      <c r="D440" s="313"/>
      <c r="E440" s="313"/>
      <c r="F440" s="313"/>
      <c r="G440" s="313"/>
      <c r="H440" s="313"/>
      <c r="I440" s="313"/>
      <c r="J440" s="313"/>
    </row>
    <row r="441" ht="20.1" customHeight="1" spans="1:10">
      <c r="A441" s="630" t="s">
        <v>507</v>
      </c>
      <c r="B441" s="629">
        <v>43</v>
      </c>
      <c r="C441" s="313"/>
      <c r="D441" s="313"/>
      <c r="E441" s="313"/>
      <c r="F441" s="313"/>
      <c r="G441" s="313"/>
      <c r="H441" s="313"/>
      <c r="I441" s="313"/>
      <c r="J441" s="313"/>
    </row>
    <row r="442" ht="20.1" customHeight="1" spans="1:10">
      <c r="A442" s="630" t="s">
        <v>508</v>
      </c>
      <c r="B442" s="629">
        <v>110</v>
      </c>
      <c r="C442" s="313"/>
      <c r="D442" s="313"/>
      <c r="E442" s="313"/>
      <c r="F442" s="313"/>
      <c r="G442" s="313"/>
      <c r="H442" s="313"/>
      <c r="I442" s="313"/>
      <c r="J442" s="313"/>
    </row>
    <row r="443" ht="20.1" customHeight="1" spans="1:10">
      <c r="A443" s="630" t="s">
        <v>509</v>
      </c>
      <c r="B443" s="629">
        <v>766</v>
      </c>
      <c r="C443" s="313"/>
      <c r="D443" s="313"/>
      <c r="E443" s="313"/>
      <c r="F443" s="313"/>
      <c r="G443" s="313"/>
      <c r="H443" s="313"/>
      <c r="I443" s="313"/>
      <c r="J443" s="313"/>
    </row>
    <row r="444" ht="20.1" customHeight="1" spans="1:10">
      <c r="A444" s="630" t="s">
        <v>510</v>
      </c>
      <c r="B444" s="629">
        <v>192</v>
      </c>
      <c r="C444" s="313"/>
      <c r="D444" s="313"/>
      <c r="E444" s="313"/>
      <c r="F444" s="313"/>
      <c r="G444" s="313"/>
      <c r="H444" s="313"/>
      <c r="I444" s="313"/>
      <c r="J444" s="313"/>
    </row>
    <row r="445" ht="20.1" customHeight="1" spans="1:10">
      <c r="A445" s="630" t="s">
        <v>511</v>
      </c>
      <c r="B445" s="629">
        <v>256</v>
      </c>
      <c r="C445" s="313"/>
      <c r="D445" s="313"/>
      <c r="E445" s="313"/>
      <c r="F445" s="313"/>
      <c r="G445" s="313"/>
      <c r="H445" s="313"/>
      <c r="I445" s="313"/>
      <c r="J445" s="313"/>
    </row>
    <row r="446" ht="20.1" customHeight="1" spans="1:10">
      <c r="A446" s="630" t="s">
        <v>512</v>
      </c>
      <c r="B446" s="629">
        <v>304</v>
      </c>
      <c r="C446" s="313"/>
      <c r="D446" s="313"/>
      <c r="E446" s="313"/>
      <c r="F446" s="313"/>
      <c r="G446" s="313"/>
      <c r="H446" s="313"/>
      <c r="I446" s="313"/>
      <c r="J446" s="313"/>
    </row>
    <row r="447" ht="20.1" customHeight="1" spans="1:10">
      <c r="A447" s="630" t="s">
        <v>513</v>
      </c>
      <c r="B447" s="629">
        <v>60</v>
      </c>
      <c r="C447" s="313"/>
      <c r="D447" s="313"/>
      <c r="E447" s="313"/>
      <c r="F447" s="313"/>
      <c r="G447" s="313"/>
      <c r="H447" s="313"/>
      <c r="I447" s="313"/>
      <c r="J447" s="313"/>
    </row>
    <row r="448" ht="20.1" customHeight="1" spans="1:10">
      <c r="A448" s="630" t="s">
        <v>514</v>
      </c>
      <c r="B448" s="629">
        <v>20</v>
      </c>
      <c r="C448" s="313"/>
      <c r="D448" s="313"/>
      <c r="E448" s="313"/>
      <c r="F448" s="313"/>
      <c r="G448" s="313"/>
      <c r="H448" s="313"/>
      <c r="I448" s="313"/>
      <c r="J448" s="313"/>
    </row>
    <row r="449" ht="20.1" customHeight="1" spans="1:10">
      <c r="A449" s="630" t="s">
        <v>515</v>
      </c>
      <c r="B449" s="629">
        <v>4</v>
      </c>
      <c r="C449" s="313"/>
      <c r="D449" s="313"/>
      <c r="E449" s="313"/>
      <c r="F449" s="313"/>
      <c r="G449" s="313"/>
      <c r="H449" s="313"/>
      <c r="I449" s="313"/>
      <c r="J449" s="313"/>
    </row>
    <row r="450" ht="20.1" customHeight="1" spans="1:10">
      <c r="A450" s="630" t="s">
        <v>516</v>
      </c>
      <c r="B450" s="629">
        <v>25</v>
      </c>
      <c r="C450" s="313"/>
      <c r="D450" s="313"/>
      <c r="E450" s="313"/>
      <c r="F450" s="313"/>
      <c r="G450" s="313"/>
      <c r="H450" s="313"/>
      <c r="I450" s="313"/>
      <c r="J450" s="313"/>
    </row>
    <row r="451" ht="20.1" customHeight="1" spans="1:10">
      <c r="A451" s="630" t="s">
        <v>517</v>
      </c>
      <c r="B451" s="629">
        <v>69</v>
      </c>
      <c r="C451" s="313"/>
      <c r="D451" s="313"/>
      <c r="E451" s="313"/>
      <c r="F451" s="313"/>
      <c r="G451" s="313"/>
      <c r="H451" s="313"/>
      <c r="I451" s="313"/>
      <c r="J451" s="313"/>
    </row>
    <row r="452" ht="20.1" customHeight="1" spans="1:10">
      <c r="A452" s="630" t="s">
        <v>518</v>
      </c>
      <c r="B452" s="629">
        <v>25</v>
      </c>
      <c r="C452" s="313"/>
      <c r="D452" s="313"/>
      <c r="E452" s="313"/>
      <c r="F452" s="313"/>
      <c r="G452" s="313"/>
      <c r="H452" s="313"/>
      <c r="I452" s="313"/>
      <c r="J452" s="313"/>
    </row>
    <row r="453" ht="20.1" customHeight="1" spans="1:10">
      <c r="A453" s="630" t="s">
        <v>519</v>
      </c>
      <c r="B453" s="629">
        <v>27</v>
      </c>
      <c r="C453" s="313"/>
      <c r="D453" s="313"/>
      <c r="E453" s="313"/>
      <c r="F453" s="313"/>
      <c r="G453" s="313"/>
      <c r="H453" s="313"/>
      <c r="I453" s="313"/>
      <c r="J453" s="313"/>
    </row>
    <row r="454" ht="20.1" customHeight="1" spans="1:10">
      <c r="A454" s="628" t="s">
        <v>520</v>
      </c>
      <c r="B454" s="629">
        <v>345</v>
      </c>
      <c r="C454" s="313"/>
      <c r="D454" s="313"/>
      <c r="E454" s="313"/>
      <c r="F454" s="313"/>
      <c r="G454" s="313"/>
      <c r="H454" s="313"/>
      <c r="I454" s="313"/>
      <c r="J454" s="313"/>
    </row>
    <row r="455" ht="20.1" customHeight="1" spans="1:10">
      <c r="A455" s="630" t="s">
        <v>521</v>
      </c>
      <c r="B455" s="629">
        <v>45</v>
      </c>
      <c r="C455" s="313"/>
      <c r="D455" s="313"/>
      <c r="E455" s="313"/>
      <c r="F455" s="313"/>
      <c r="G455" s="313"/>
      <c r="H455" s="313"/>
      <c r="I455" s="313"/>
      <c r="J455" s="313"/>
    </row>
    <row r="456" ht="20.1" customHeight="1" spans="1:10">
      <c r="A456" s="630" t="s">
        <v>522</v>
      </c>
      <c r="B456" s="629">
        <v>8</v>
      </c>
      <c r="C456" s="313"/>
      <c r="D456" s="313"/>
      <c r="E456" s="313"/>
      <c r="F456" s="313"/>
      <c r="G456" s="313"/>
      <c r="H456" s="313"/>
      <c r="I456" s="313"/>
      <c r="J456" s="313"/>
    </row>
    <row r="457" ht="20.1" customHeight="1" spans="1:10">
      <c r="A457" s="630" t="s">
        <v>523</v>
      </c>
      <c r="B457" s="629">
        <v>32</v>
      </c>
      <c r="C457" s="313"/>
      <c r="D457" s="313"/>
      <c r="E457" s="313"/>
      <c r="F457" s="313"/>
      <c r="G457" s="313"/>
      <c r="H457" s="313"/>
      <c r="I457" s="313"/>
      <c r="J457" s="313"/>
    </row>
    <row r="458" ht="20.1" customHeight="1" spans="1:10">
      <c r="A458" s="630" t="s">
        <v>177</v>
      </c>
      <c r="B458" s="629">
        <v>143</v>
      </c>
      <c r="C458" s="313"/>
      <c r="D458" s="313"/>
      <c r="E458" s="313"/>
      <c r="F458" s="313"/>
      <c r="G458" s="313"/>
      <c r="H458" s="313"/>
      <c r="I458" s="313"/>
      <c r="J458" s="313"/>
    </row>
    <row r="459" ht="20.1" customHeight="1" spans="1:10">
      <c r="A459" s="630" t="s">
        <v>524</v>
      </c>
      <c r="B459" s="629">
        <v>117</v>
      </c>
      <c r="C459" s="313"/>
      <c r="D459" s="313"/>
      <c r="E459" s="313"/>
      <c r="F459" s="313"/>
      <c r="G459" s="313"/>
      <c r="H459" s="313"/>
      <c r="I459" s="313"/>
      <c r="J459" s="313"/>
    </row>
    <row r="460" ht="20.1" customHeight="1" spans="1:10">
      <c r="A460" s="628" t="s">
        <v>525</v>
      </c>
      <c r="B460" s="629">
        <v>452</v>
      </c>
      <c r="C460" s="313"/>
      <c r="D460" s="313"/>
      <c r="E460" s="313"/>
      <c r="F460" s="313"/>
      <c r="G460" s="313"/>
      <c r="H460" s="313"/>
      <c r="I460" s="313"/>
      <c r="J460" s="313"/>
    </row>
    <row r="461" ht="20.1" customHeight="1" spans="1:10">
      <c r="A461" s="630" t="s">
        <v>526</v>
      </c>
      <c r="B461" s="629">
        <v>134</v>
      </c>
      <c r="C461" s="313"/>
      <c r="D461" s="313"/>
      <c r="E461" s="313"/>
      <c r="F461" s="313"/>
      <c r="G461" s="313"/>
      <c r="H461" s="313"/>
      <c r="I461" s="313"/>
      <c r="J461" s="313"/>
    </row>
    <row r="462" ht="20.1" customHeight="1" spans="1:10">
      <c r="A462" s="630" t="s">
        <v>527</v>
      </c>
      <c r="B462" s="629">
        <v>318</v>
      </c>
      <c r="C462" s="313"/>
      <c r="D462" s="313"/>
      <c r="E462" s="313"/>
      <c r="F462" s="313"/>
      <c r="G462" s="313"/>
      <c r="H462" s="313"/>
      <c r="I462" s="313"/>
      <c r="J462" s="313"/>
    </row>
    <row r="463" ht="20.1" customHeight="1" spans="1:10">
      <c r="A463" s="628" t="s">
        <v>528</v>
      </c>
      <c r="B463" s="629">
        <v>424</v>
      </c>
      <c r="C463" s="313"/>
      <c r="D463" s="313"/>
      <c r="E463" s="313"/>
      <c r="F463" s="313"/>
      <c r="G463" s="313"/>
      <c r="H463" s="313"/>
      <c r="I463" s="313"/>
      <c r="J463" s="313"/>
    </row>
    <row r="464" ht="20.1" customHeight="1" spans="1:10">
      <c r="A464" s="630" t="s">
        <v>529</v>
      </c>
      <c r="B464" s="629">
        <v>105</v>
      </c>
      <c r="C464" s="313"/>
      <c r="D464" s="313"/>
      <c r="E464" s="313"/>
      <c r="F464" s="313"/>
      <c r="G464" s="313"/>
      <c r="H464" s="313"/>
      <c r="I464" s="313"/>
      <c r="J464" s="313"/>
    </row>
    <row r="465" ht="20.1" customHeight="1" spans="1:10">
      <c r="A465" s="630" t="s">
        <v>530</v>
      </c>
      <c r="B465" s="629">
        <v>319</v>
      </c>
      <c r="C465" s="313"/>
      <c r="D465" s="313"/>
      <c r="E465" s="313"/>
      <c r="F465" s="313"/>
      <c r="G465" s="313"/>
      <c r="H465" s="313"/>
      <c r="I465" s="313"/>
      <c r="J465" s="313"/>
    </row>
    <row r="466" ht="20.1" customHeight="1" spans="1:10">
      <c r="A466" s="628" t="s">
        <v>102</v>
      </c>
      <c r="B466" s="629">
        <v>15003</v>
      </c>
      <c r="C466" s="313"/>
      <c r="D466" s="313"/>
      <c r="E466" s="313"/>
      <c r="F466" s="313"/>
      <c r="G466" s="313"/>
      <c r="H466" s="313"/>
      <c r="I466" s="313"/>
      <c r="J466" s="313"/>
    </row>
    <row r="467" ht="20.1" customHeight="1" spans="1:10">
      <c r="A467" s="628" t="s">
        <v>531</v>
      </c>
      <c r="B467" s="629">
        <v>10334</v>
      </c>
      <c r="C467" s="313"/>
      <c r="D467" s="313"/>
      <c r="E467" s="313"/>
      <c r="F467" s="313"/>
      <c r="G467" s="313"/>
      <c r="H467" s="313"/>
      <c r="I467" s="313"/>
      <c r="J467" s="313"/>
    </row>
    <row r="468" ht="20.1" customHeight="1" spans="1:10">
      <c r="A468" s="630" t="s">
        <v>170</v>
      </c>
      <c r="B468" s="629">
        <v>419</v>
      </c>
      <c r="C468" s="313"/>
      <c r="D468" s="313"/>
      <c r="E468" s="313"/>
      <c r="F468" s="313"/>
      <c r="G468" s="313"/>
      <c r="H468" s="313"/>
      <c r="I468" s="313"/>
      <c r="J468" s="313"/>
    </row>
    <row r="469" ht="20.1" customHeight="1" spans="1:10">
      <c r="A469" s="630" t="s">
        <v>171</v>
      </c>
      <c r="B469" s="629">
        <v>546</v>
      </c>
      <c r="C469" s="313"/>
      <c r="D469" s="313"/>
      <c r="E469" s="313"/>
      <c r="F469" s="313"/>
      <c r="G469" s="313"/>
      <c r="H469" s="313"/>
      <c r="I469" s="313"/>
      <c r="J469" s="313"/>
    </row>
    <row r="470" ht="20.1" customHeight="1" spans="1:10">
      <c r="A470" s="630" t="s">
        <v>532</v>
      </c>
      <c r="B470" s="629">
        <v>1</v>
      </c>
      <c r="C470" s="313"/>
      <c r="D470" s="313"/>
      <c r="E470" s="313"/>
      <c r="F470" s="313"/>
      <c r="G470" s="313"/>
      <c r="H470" s="313"/>
      <c r="I470" s="313"/>
      <c r="J470" s="313"/>
    </row>
    <row r="471" ht="20.1" customHeight="1" spans="1:10">
      <c r="A471" s="630" t="s">
        <v>533</v>
      </c>
      <c r="B471" s="629">
        <v>3968</v>
      </c>
      <c r="C471" s="313"/>
      <c r="D471" s="313"/>
      <c r="E471" s="313"/>
      <c r="F471" s="313"/>
      <c r="G471" s="313"/>
      <c r="H471" s="313"/>
      <c r="I471" s="313"/>
      <c r="J471" s="313"/>
    </row>
    <row r="472" ht="20.1" customHeight="1" spans="1:10">
      <c r="A472" s="630" t="s">
        <v>534</v>
      </c>
      <c r="B472" s="629">
        <v>41</v>
      </c>
      <c r="C472" s="313"/>
      <c r="D472" s="313"/>
      <c r="E472" s="313"/>
      <c r="F472" s="313"/>
      <c r="G472" s="313"/>
      <c r="H472" s="313"/>
      <c r="I472" s="313"/>
      <c r="J472" s="313"/>
    </row>
    <row r="473" ht="20.1" customHeight="1" spans="1:10">
      <c r="A473" s="630" t="s">
        <v>535</v>
      </c>
      <c r="B473" s="629">
        <v>4463</v>
      </c>
      <c r="C473" s="313"/>
      <c r="D473" s="313"/>
      <c r="E473" s="313"/>
      <c r="F473" s="313"/>
      <c r="G473" s="313"/>
      <c r="H473" s="313"/>
      <c r="I473" s="313"/>
      <c r="J473" s="313"/>
    </row>
    <row r="474" ht="20.1" customHeight="1" spans="1:10">
      <c r="A474" s="630" t="s">
        <v>536</v>
      </c>
      <c r="B474" s="629">
        <v>531</v>
      </c>
      <c r="C474" s="313"/>
      <c r="D474" s="313"/>
      <c r="E474" s="313"/>
      <c r="F474" s="313"/>
      <c r="G474" s="313"/>
      <c r="H474" s="313"/>
      <c r="I474" s="313"/>
      <c r="J474" s="313"/>
    </row>
    <row r="475" ht="20.1" customHeight="1" spans="1:10">
      <c r="A475" s="630" t="s">
        <v>537</v>
      </c>
      <c r="B475" s="629">
        <v>365</v>
      </c>
      <c r="C475" s="313"/>
      <c r="D475" s="313"/>
      <c r="E475" s="313"/>
      <c r="F475" s="313"/>
      <c r="G475" s="313"/>
      <c r="H475" s="313"/>
      <c r="I475" s="313"/>
      <c r="J475" s="313"/>
    </row>
    <row r="476" ht="20.1" customHeight="1" spans="1:10">
      <c r="A476" s="628" t="s">
        <v>538</v>
      </c>
      <c r="B476" s="629">
        <v>2</v>
      </c>
      <c r="C476" s="313"/>
      <c r="D476" s="313"/>
      <c r="E476" s="313"/>
      <c r="F476" s="313"/>
      <c r="G476" s="313"/>
      <c r="H476" s="313"/>
      <c r="I476" s="313"/>
      <c r="J476" s="313"/>
    </row>
    <row r="477" ht="20.1" customHeight="1" spans="1:10">
      <c r="A477" s="630" t="s">
        <v>539</v>
      </c>
      <c r="B477" s="629">
        <v>2</v>
      </c>
      <c r="C477" s="313"/>
      <c r="D477" s="313"/>
      <c r="E477" s="313"/>
      <c r="F477" s="313"/>
      <c r="G477" s="313"/>
      <c r="H477" s="313"/>
      <c r="I477" s="313"/>
      <c r="J477" s="313"/>
    </row>
    <row r="478" ht="20.1" customHeight="1" spans="1:10">
      <c r="A478" s="628" t="s">
        <v>540</v>
      </c>
      <c r="B478" s="629">
        <v>1489</v>
      </c>
      <c r="C478" s="313"/>
      <c r="D478" s="313"/>
      <c r="E478" s="313"/>
      <c r="F478" s="313"/>
      <c r="G478" s="313"/>
      <c r="H478" s="313"/>
      <c r="I478" s="313"/>
      <c r="J478" s="313"/>
    </row>
    <row r="479" ht="20.1" customHeight="1" spans="1:10">
      <c r="A479" s="630" t="s">
        <v>541</v>
      </c>
      <c r="B479" s="629">
        <v>1489</v>
      </c>
      <c r="C479" s="313"/>
      <c r="D479" s="313"/>
      <c r="E479" s="313"/>
      <c r="F479" s="313"/>
      <c r="G479" s="313"/>
      <c r="H479" s="313"/>
      <c r="I479" s="313"/>
      <c r="J479" s="313"/>
    </row>
    <row r="480" ht="20.1" customHeight="1" spans="1:10">
      <c r="A480" s="628" t="s">
        <v>542</v>
      </c>
      <c r="B480" s="629">
        <v>42</v>
      </c>
      <c r="C480" s="313"/>
      <c r="D480" s="313"/>
      <c r="E480" s="313"/>
      <c r="F480" s="313"/>
      <c r="G480" s="313"/>
      <c r="H480" s="313"/>
      <c r="I480" s="313"/>
      <c r="J480" s="313"/>
    </row>
    <row r="481" ht="20.1" customHeight="1" spans="1:10">
      <c r="A481" s="630" t="s">
        <v>543</v>
      </c>
      <c r="B481" s="629">
        <v>42</v>
      </c>
      <c r="C481" s="313"/>
      <c r="D481" s="313"/>
      <c r="E481" s="313"/>
      <c r="F481" s="313"/>
      <c r="G481" s="313"/>
      <c r="H481" s="313"/>
      <c r="I481" s="313"/>
      <c r="J481" s="313"/>
    </row>
    <row r="482" ht="20.1" customHeight="1" spans="1:10">
      <c r="A482" s="628" t="s">
        <v>544</v>
      </c>
      <c r="B482" s="629">
        <v>2235</v>
      </c>
      <c r="C482" s="313"/>
      <c r="D482" s="313"/>
      <c r="E482" s="313"/>
      <c r="F482" s="313"/>
      <c r="G482" s="313"/>
      <c r="H482" s="313"/>
      <c r="I482" s="313"/>
      <c r="J482" s="313"/>
    </row>
    <row r="483" ht="20.1" customHeight="1" spans="1:10">
      <c r="A483" s="630" t="s">
        <v>545</v>
      </c>
      <c r="B483" s="629">
        <v>2135</v>
      </c>
      <c r="C483" s="313"/>
      <c r="D483" s="313"/>
      <c r="E483" s="313"/>
      <c r="F483" s="313"/>
      <c r="G483" s="313"/>
      <c r="H483" s="313"/>
      <c r="I483" s="313"/>
      <c r="J483" s="313"/>
    </row>
    <row r="484" ht="20.1" customHeight="1" spans="1:10">
      <c r="A484" s="630" t="s">
        <v>546</v>
      </c>
      <c r="B484" s="629">
        <v>100</v>
      </c>
      <c r="C484" s="313"/>
      <c r="D484" s="313"/>
      <c r="E484" s="313"/>
      <c r="F484" s="313"/>
      <c r="G484" s="313"/>
      <c r="H484" s="313"/>
      <c r="I484" s="313"/>
      <c r="J484" s="313"/>
    </row>
    <row r="485" ht="20.1" customHeight="1" spans="1:10">
      <c r="A485" s="628" t="s">
        <v>547</v>
      </c>
      <c r="B485" s="629">
        <v>901</v>
      </c>
      <c r="C485" s="313"/>
      <c r="D485" s="313"/>
      <c r="E485" s="313"/>
      <c r="F485" s="313"/>
      <c r="G485" s="313"/>
      <c r="H485" s="313"/>
      <c r="I485" s="313"/>
      <c r="J485" s="313"/>
    </row>
    <row r="486" ht="20.1" customHeight="1" spans="1:10">
      <c r="A486" s="630" t="s">
        <v>548</v>
      </c>
      <c r="B486" s="629">
        <v>409</v>
      </c>
      <c r="C486" s="313"/>
      <c r="D486" s="313"/>
      <c r="E486" s="313"/>
      <c r="F486" s="313"/>
      <c r="G486" s="313"/>
      <c r="H486" s="313"/>
      <c r="I486" s="313"/>
      <c r="J486" s="313"/>
    </row>
    <row r="487" ht="20.1" customHeight="1" spans="1:10">
      <c r="A487" s="630" t="s">
        <v>549</v>
      </c>
      <c r="B487" s="629">
        <v>492</v>
      </c>
      <c r="C487" s="313"/>
      <c r="D487" s="313"/>
      <c r="E487" s="313"/>
      <c r="F487" s="313"/>
      <c r="G487" s="313"/>
      <c r="H487" s="313"/>
      <c r="I487" s="313"/>
      <c r="J487" s="313"/>
    </row>
    <row r="488" ht="20.1" customHeight="1" spans="1:10">
      <c r="A488" s="628" t="s">
        <v>550</v>
      </c>
      <c r="B488" s="629">
        <v>12961</v>
      </c>
      <c r="C488" s="313"/>
      <c r="D488" s="313"/>
      <c r="E488" s="313"/>
      <c r="F488" s="313"/>
      <c r="G488" s="313"/>
      <c r="H488" s="313"/>
      <c r="I488" s="313"/>
      <c r="J488" s="313"/>
    </row>
    <row r="489" ht="20.1" customHeight="1" spans="1:10">
      <c r="A489" s="628" t="s">
        <v>551</v>
      </c>
      <c r="B489" s="629">
        <v>4761</v>
      </c>
      <c r="C489" s="313"/>
      <c r="D489" s="313"/>
      <c r="E489" s="313"/>
      <c r="F489" s="313"/>
      <c r="G489" s="313"/>
      <c r="H489" s="313"/>
      <c r="I489" s="313"/>
      <c r="J489" s="313"/>
    </row>
    <row r="490" ht="20.1" customHeight="1" spans="1:10">
      <c r="A490" s="630" t="s">
        <v>552</v>
      </c>
      <c r="B490" s="629">
        <v>4761</v>
      </c>
      <c r="C490" s="313"/>
      <c r="D490" s="313"/>
      <c r="E490" s="313"/>
      <c r="F490" s="313"/>
      <c r="G490" s="313"/>
      <c r="H490" s="313"/>
      <c r="I490" s="313"/>
      <c r="J490" s="313"/>
    </row>
    <row r="491" ht="20.1" customHeight="1" spans="1:10">
      <c r="A491" s="628" t="s">
        <v>553</v>
      </c>
      <c r="B491" s="629">
        <v>3832</v>
      </c>
      <c r="C491" s="313"/>
      <c r="D491" s="313"/>
      <c r="E491" s="313"/>
      <c r="F491" s="313"/>
      <c r="G491" s="313"/>
      <c r="H491" s="313"/>
      <c r="I491" s="313"/>
      <c r="J491" s="313"/>
    </row>
    <row r="492" ht="20.1" customHeight="1" spans="1:10">
      <c r="A492" s="630" t="s">
        <v>170</v>
      </c>
      <c r="B492" s="629">
        <v>726</v>
      </c>
      <c r="C492" s="313"/>
      <c r="D492" s="313"/>
      <c r="E492" s="313"/>
      <c r="F492" s="313"/>
      <c r="G492" s="313"/>
      <c r="H492" s="313"/>
      <c r="I492" s="313"/>
      <c r="J492" s="313"/>
    </row>
    <row r="493" ht="20.1" customHeight="1" spans="1:10">
      <c r="A493" s="630" t="s">
        <v>171</v>
      </c>
      <c r="B493" s="629">
        <v>939</v>
      </c>
      <c r="C493" s="313"/>
      <c r="D493" s="313"/>
      <c r="E493" s="313"/>
      <c r="F493" s="313"/>
      <c r="G493" s="313"/>
      <c r="H493" s="313"/>
      <c r="I493" s="313"/>
      <c r="J493" s="313"/>
    </row>
    <row r="494" ht="20.1" customHeight="1" spans="1:10">
      <c r="A494" s="630" t="s">
        <v>554</v>
      </c>
      <c r="B494" s="629">
        <v>1492</v>
      </c>
      <c r="C494" s="313"/>
      <c r="D494" s="313"/>
      <c r="E494" s="313"/>
      <c r="F494" s="313"/>
      <c r="G494" s="313"/>
      <c r="H494" s="313"/>
      <c r="I494" s="313"/>
      <c r="J494" s="313"/>
    </row>
    <row r="495" ht="20.1" customHeight="1" spans="1:10">
      <c r="A495" s="630" t="s">
        <v>177</v>
      </c>
      <c r="B495" s="629">
        <v>389</v>
      </c>
      <c r="C495" s="313"/>
      <c r="D495" s="313"/>
      <c r="E495" s="313"/>
      <c r="F495" s="313"/>
      <c r="G495" s="313"/>
      <c r="H495" s="313"/>
      <c r="I495" s="313"/>
      <c r="J495" s="313"/>
    </row>
    <row r="496" ht="20.1" customHeight="1" spans="1:10">
      <c r="A496" s="630" t="s">
        <v>555</v>
      </c>
      <c r="B496" s="629">
        <v>286</v>
      </c>
      <c r="C496" s="313"/>
      <c r="D496" s="313"/>
      <c r="E496" s="313"/>
      <c r="F496" s="313"/>
      <c r="G496" s="313"/>
      <c r="H496" s="313"/>
      <c r="I496" s="313"/>
      <c r="J496" s="313"/>
    </row>
    <row r="497" ht="20.1" customHeight="1" spans="1:10">
      <c r="A497" s="628" t="s">
        <v>556</v>
      </c>
      <c r="B497" s="629">
        <v>1188</v>
      </c>
      <c r="C497" s="313"/>
      <c r="D497" s="313"/>
      <c r="E497" s="313"/>
      <c r="F497" s="313"/>
      <c r="G497" s="313"/>
      <c r="H497" s="313"/>
      <c r="I497" s="313"/>
      <c r="J497" s="313"/>
    </row>
    <row r="498" ht="20.1" customHeight="1" spans="1:10">
      <c r="A498" s="630" t="s">
        <v>170</v>
      </c>
      <c r="B498" s="629">
        <v>425</v>
      </c>
      <c r="C498" s="313"/>
      <c r="D498" s="313"/>
      <c r="E498" s="313"/>
      <c r="F498" s="313"/>
      <c r="G498" s="313"/>
      <c r="H498" s="313"/>
      <c r="I498" s="313"/>
      <c r="J498" s="313"/>
    </row>
    <row r="499" ht="20.1" customHeight="1" spans="1:10">
      <c r="A499" s="630" t="s">
        <v>171</v>
      </c>
      <c r="B499" s="629">
        <v>408</v>
      </c>
      <c r="C499" s="313"/>
      <c r="D499" s="313"/>
      <c r="E499" s="313"/>
      <c r="F499" s="313"/>
      <c r="G499" s="313"/>
      <c r="H499" s="313"/>
      <c r="I499" s="313"/>
      <c r="J499" s="313"/>
    </row>
    <row r="500" ht="20.1" customHeight="1" spans="1:10">
      <c r="A500" s="630" t="s">
        <v>557</v>
      </c>
      <c r="B500" s="629">
        <v>355</v>
      </c>
      <c r="C500" s="313"/>
      <c r="D500" s="313"/>
      <c r="E500" s="313"/>
      <c r="F500" s="313"/>
      <c r="G500" s="313"/>
      <c r="H500" s="313"/>
      <c r="I500" s="313"/>
      <c r="J500" s="313"/>
    </row>
    <row r="501" ht="20.1" customHeight="1" spans="1:10">
      <c r="A501" s="628" t="s">
        <v>558</v>
      </c>
      <c r="B501" s="629">
        <v>3180</v>
      </c>
      <c r="C501" s="313"/>
      <c r="D501" s="313"/>
      <c r="E501" s="313"/>
      <c r="F501" s="313"/>
      <c r="G501" s="313"/>
      <c r="H501" s="313"/>
      <c r="I501" s="313"/>
      <c r="J501" s="313"/>
    </row>
    <row r="502" ht="20.1" customHeight="1" spans="1:10">
      <c r="A502" s="630" t="s">
        <v>559</v>
      </c>
      <c r="B502" s="629">
        <v>3180</v>
      </c>
      <c r="C502" s="313"/>
      <c r="D502" s="313"/>
      <c r="E502" s="313"/>
      <c r="F502" s="313"/>
      <c r="G502" s="313"/>
      <c r="H502" s="313"/>
      <c r="I502" s="313"/>
      <c r="J502" s="313"/>
    </row>
    <row r="503" ht="20.1" customHeight="1" spans="1:10">
      <c r="A503" s="628" t="s">
        <v>104</v>
      </c>
      <c r="B503" s="629">
        <v>5248</v>
      </c>
      <c r="C503" s="313"/>
      <c r="D503" s="313"/>
      <c r="E503" s="313"/>
      <c r="F503" s="313"/>
      <c r="G503" s="313"/>
      <c r="H503" s="313"/>
      <c r="I503" s="313"/>
      <c r="J503" s="313"/>
    </row>
    <row r="504" ht="20.1" customHeight="1" spans="1:10">
      <c r="A504" s="628" t="s">
        <v>560</v>
      </c>
      <c r="B504" s="629">
        <v>4169</v>
      </c>
      <c r="C504" s="313"/>
      <c r="D504" s="313"/>
      <c r="E504" s="313"/>
      <c r="F504" s="313"/>
      <c r="G504" s="313"/>
      <c r="H504" s="313"/>
      <c r="I504" s="313"/>
      <c r="J504" s="313"/>
    </row>
    <row r="505" ht="20.1" customHeight="1" spans="1:10">
      <c r="A505" s="630" t="s">
        <v>170</v>
      </c>
      <c r="B505" s="629">
        <v>277</v>
      </c>
      <c r="C505" s="313"/>
      <c r="D505" s="313"/>
      <c r="E505" s="313"/>
      <c r="F505" s="313"/>
      <c r="G505" s="313"/>
      <c r="H505" s="313"/>
      <c r="I505" s="313"/>
      <c r="J505" s="313"/>
    </row>
    <row r="506" ht="20.1" customHeight="1" spans="1:10">
      <c r="A506" s="630" t="s">
        <v>171</v>
      </c>
      <c r="B506" s="629">
        <v>96</v>
      </c>
      <c r="C506" s="313"/>
      <c r="D506" s="313"/>
      <c r="E506" s="313"/>
      <c r="F506" s="313"/>
      <c r="G506" s="313"/>
      <c r="H506" s="313"/>
      <c r="I506" s="313"/>
      <c r="J506" s="313"/>
    </row>
    <row r="507" ht="20.1" customHeight="1" spans="1:10">
      <c r="A507" s="630" t="s">
        <v>561</v>
      </c>
      <c r="B507" s="629">
        <v>3796</v>
      </c>
      <c r="C507" s="313"/>
      <c r="D507" s="313"/>
      <c r="E507" s="313"/>
      <c r="F507" s="313"/>
      <c r="G507" s="313"/>
      <c r="H507" s="313"/>
      <c r="I507" s="313"/>
      <c r="J507" s="313"/>
    </row>
    <row r="508" ht="20.1" customHeight="1" spans="1:10">
      <c r="A508" s="628" t="s">
        <v>562</v>
      </c>
      <c r="B508" s="629">
        <v>1078</v>
      </c>
      <c r="C508" s="313"/>
      <c r="D508" s="313"/>
      <c r="E508" s="313"/>
      <c r="F508" s="313"/>
      <c r="G508" s="313"/>
      <c r="H508" s="313"/>
      <c r="I508" s="313"/>
      <c r="J508" s="313"/>
    </row>
    <row r="509" ht="20.1" customHeight="1" spans="1:10">
      <c r="A509" s="630" t="s">
        <v>563</v>
      </c>
      <c r="B509" s="629">
        <v>1078</v>
      </c>
      <c r="C509" s="313"/>
      <c r="D509" s="313"/>
      <c r="E509" s="313"/>
      <c r="F509" s="313"/>
      <c r="G509" s="313"/>
      <c r="H509" s="313"/>
      <c r="I509" s="313"/>
      <c r="J509" s="313"/>
    </row>
    <row r="510" ht="20.1" customHeight="1" spans="1:10">
      <c r="A510" s="628" t="s">
        <v>564</v>
      </c>
      <c r="B510" s="629">
        <v>1</v>
      </c>
      <c r="C510" s="313"/>
      <c r="D510" s="313"/>
      <c r="E510" s="313"/>
      <c r="F510" s="313"/>
      <c r="G510" s="313"/>
      <c r="H510" s="313"/>
      <c r="I510" s="313"/>
      <c r="J510" s="313"/>
    </row>
    <row r="511" ht="20.1" customHeight="1" spans="1:10">
      <c r="A511" s="630" t="s">
        <v>565</v>
      </c>
      <c r="B511" s="629">
        <v>1</v>
      </c>
      <c r="C511" s="313"/>
      <c r="D511" s="313"/>
      <c r="E511" s="313"/>
      <c r="F511" s="313"/>
      <c r="G511" s="313"/>
      <c r="H511" s="313"/>
      <c r="I511" s="313"/>
      <c r="J511" s="313"/>
    </row>
    <row r="512" ht="20.1" customHeight="1" spans="1:10">
      <c r="A512" s="628" t="s">
        <v>105</v>
      </c>
      <c r="B512" s="629">
        <v>2690</v>
      </c>
      <c r="C512" s="313"/>
      <c r="D512" s="313"/>
      <c r="E512" s="313"/>
      <c r="F512" s="313"/>
      <c r="G512" s="313"/>
      <c r="H512" s="313"/>
      <c r="I512" s="313"/>
      <c r="J512" s="313"/>
    </row>
    <row r="513" ht="20.1" customHeight="1" spans="1:10">
      <c r="A513" s="628" t="s">
        <v>566</v>
      </c>
      <c r="B513" s="629">
        <v>639</v>
      </c>
      <c r="C513" s="313"/>
      <c r="D513" s="313"/>
      <c r="E513" s="313"/>
      <c r="F513" s="313"/>
      <c r="G513" s="313"/>
      <c r="H513" s="313"/>
      <c r="I513" s="313"/>
      <c r="J513" s="313"/>
    </row>
    <row r="514" ht="20.1" customHeight="1" spans="1:10">
      <c r="A514" s="630" t="s">
        <v>170</v>
      </c>
      <c r="B514" s="629">
        <v>192</v>
      </c>
      <c r="C514" s="313"/>
      <c r="D514" s="313"/>
      <c r="E514" s="313"/>
      <c r="F514" s="313"/>
      <c r="G514" s="313"/>
      <c r="H514" s="313"/>
      <c r="I514" s="313"/>
      <c r="J514" s="313"/>
    </row>
    <row r="515" ht="20.1" customHeight="1" spans="1:10">
      <c r="A515" s="630" t="s">
        <v>171</v>
      </c>
      <c r="B515" s="629">
        <v>393</v>
      </c>
      <c r="C515" s="313"/>
      <c r="D515" s="313"/>
      <c r="E515" s="313"/>
      <c r="F515" s="313"/>
      <c r="G515" s="313"/>
      <c r="H515" s="313"/>
      <c r="I515" s="313"/>
      <c r="J515" s="313"/>
    </row>
    <row r="516" ht="20.1" customHeight="1" spans="1:10">
      <c r="A516" s="630" t="s">
        <v>177</v>
      </c>
      <c r="B516" s="629">
        <v>54</v>
      </c>
      <c r="C516" s="313"/>
      <c r="D516" s="313"/>
      <c r="E516" s="313"/>
      <c r="F516" s="313"/>
      <c r="G516" s="313"/>
      <c r="H516" s="313"/>
      <c r="I516" s="313"/>
      <c r="J516" s="313"/>
    </row>
    <row r="517" ht="20.1" customHeight="1" spans="1:10">
      <c r="A517" s="628" t="s">
        <v>567</v>
      </c>
      <c r="B517" s="629">
        <v>2051</v>
      </c>
      <c r="C517" s="313"/>
      <c r="D517" s="313"/>
      <c r="E517" s="313"/>
      <c r="F517" s="313"/>
      <c r="G517" s="313"/>
      <c r="H517" s="313"/>
      <c r="I517" s="313"/>
      <c r="J517" s="313"/>
    </row>
    <row r="518" ht="20.1" customHeight="1" spans="1:10">
      <c r="A518" s="630" t="s">
        <v>568</v>
      </c>
      <c r="B518" s="629">
        <v>2051</v>
      </c>
      <c r="C518" s="313"/>
      <c r="D518" s="313"/>
      <c r="E518" s="313"/>
      <c r="F518" s="313"/>
      <c r="G518" s="313"/>
      <c r="H518" s="313"/>
      <c r="I518" s="313"/>
      <c r="J518" s="313"/>
    </row>
    <row r="519" ht="20.1" customHeight="1" spans="1:10">
      <c r="A519" s="628" t="s">
        <v>107</v>
      </c>
      <c r="B519" s="629">
        <v>1087</v>
      </c>
      <c r="C519" s="313"/>
      <c r="D519" s="313"/>
      <c r="E519" s="313"/>
      <c r="F519" s="313"/>
      <c r="G519" s="313"/>
      <c r="H519" s="313"/>
      <c r="I519" s="313"/>
      <c r="J519" s="313"/>
    </row>
    <row r="520" ht="20.1" customHeight="1" spans="1:10">
      <c r="A520" s="628" t="s">
        <v>569</v>
      </c>
      <c r="B520" s="629">
        <v>722</v>
      </c>
      <c r="C520" s="313"/>
      <c r="D520" s="313"/>
      <c r="E520" s="313"/>
      <c r="F520" s="313"/>
      <c r="G520" s="313"/>
      <c r="H520" s="313"/>
      <c r="I520" s="313"/>
      <c r="J520" s="313"/>
    </row>
    <row r="521" ht="20.1" customHeight="1" spans="1:10">
      <c r="A521" s="630" t="s">
        <v>570</v>
      </c>
      <c r="B521" s="629">
        <v>422</v>
      </c>
      <c r="C521" s="313"/>
      <c r="D521" s="313"/>
      <c r="E521" s="313"/>
      <c r="F521" s="313"/>
      <c r="G521" s="313"/>
      <c r="H521" s="313"/>
      <c r="I521" s="313"/>
      <c r="J521" s="313"/>
    </row>
    <row r="522" ht="20.1" customHeight="1" spans="1:10">
      <c r="A522" s="630" t="s">
        <v>571</v>
      </c>
      <c r="B522" s="629">
        <v>300</v>
      </c>
      <c r="C522" s="313"/>
      <c r="D522" s="313"/>
      <c r="E522" s="313"/>
      <c r="F522" s="313"/>
      <c r="G522" s="313"/>
      <c r="H522" s="313"/>
      <c r="I522" s="313"/>
      <c r="J522" s="313"/>
    </row>
    <row r="523" ht="20.1" customHeight="1" spans="1:10">
      <c r="A523" s="628" t="s">
        <v>572</v>
      </c>
      <c r="B523" s="629">
        <v>363</v>
      </c>
      <c r="C523" s="313"/>
      <c r="D523" s="313"/>
      <c r="E523" s="313"/>
      <c r="F523" s="313"/>
      <c r="G523" s="313"/>
      <c r="H523" s="313"/>
      <c r="I523" s="313"/>
      <c r="J523" s="313"/>
    </row>
    <row r="524" ht="20.1" customHeight="1" spans="1:10">
      <c r="A524" s="630" t="s">
        <v>573</v>
      </c>
      <c r="B524" s="629">
        <v>63</v>
      </c>
      <c r="C524" s="313"/>
      <c r="D524" s="313"/>
      <c r="E524" s="313"/>
      <c r="F524" s="313"/>
      <c r="G524" s="313"/>
      <c r="H524" s="313"/>
      <c r="I524" s="313"/>
      <c r="J524" s="313"/>
    </row>
    <row r="525" ht="20.1" customHeight="1" spans="1:10">
      <c r="A525" s="630" t="s">
        <v>574</v>
      </c>
      <c r="B525" s="629">
        <v>300</v>
      </c>
      <c r="C525" s="313"/>
      <c r="D525" s="313"/>
      <c r="E525" s="313"/>
      <c r="F525" s="313"/>
      <c r="G525" s="313"/>
      <c r="H525" s="313"/>
      <c r="I525" s="313"/>
      <c r="J525" s="313"/>
    </row>
    <row r="526" ht="20.1" customHeight="1" spans="1:10">
      <c r="A526" s="628" t="s">
        <v>575</v>
      </c>
      <c r="B526" s="629">
        <v>2</v>
      </c>
      <c r="C526" s="313"/>
      <c r="D526" s="313"/>
      <c r="E526" s="313"/>
      <c r="F526" s="313"/>
      <c r="G526" s="313"/>
      <c r="H526" s="313"/>
      <c r="I526" s="313"/>
      <c r="J526" s="313"/>
    </row>
    <row r="527" ht="20.1" customHeight="1" spans="1:10">
      <c r="A527" s="630" t="s">
        <v>576</v>
      </c>
      <c r="B527" s="629">
        <v>2</v>
      </c>
      <c r="C527" s="313"/>
      <c r="D527" s="313"/>
      <c r="E527" s="313"/>
      <c r="F527" s="313"/>
      <c r="G527" s="313"/>
      <c r="H527" s="313"/>
      <c r="I527" s="313"/>
      <c r="J527" s="313"/>
    </row>
    <row r="528" ht="20.1" customHeight="1" spans="1:10">
      <c r="A528" s="628" t="s">
        <v>108</v>
      </c>
      <c r="B528" s="629">
        <v>29006</v>
      </c>
      <c r="C528" s="313"/>
      <c r="D528" s="313"/>
      <c r="E528" s="313"/>
      <c r="F528" s="313"/>
      <c r="G528" s="313"/>
      <c r="H528" s="313"/>
      <c r="I528" s="313"/>
      <c r="J528" s="313"/>
    </row>
    <row r="529" ht="20.1" customHeight="1" spans="1:10">
      <c r="A529" s="628" t="s">
        <v>577</v>
      </c>
      <c r="B529" s="629">
        <v>4981</v>
      </c>
      <c r="C529" s="313"/>
      <c r="D529" s="313"/>
      <c r="E529" s="313"/>
      <c r="F529" s="313"/>
      <c r="G529" s="313"/>
      <c r="H529" s="313"/>
      <c r="I529" s="313"/>
      <c r="J529" s="313"/>
    </row>
    <row r="530" ht="20.1" customHeight="1" spans="1:10">
      <c r="A530" s="630" t="s">
        <v>578</v>
      </c>
      <c r="B530" s="629">
        <v>228</v>
      </c>
      <c r="C530" s="313"/>
      <c r="D530" s="313"/>
      <c r="E530" s="313"/>
      <c r="F530" s="313"/>
      <c r="G530" s="313"/>
      <c r="H530" s="313"/>
      <c r="I530" s="313"/>
      <c r="J530" s="313"/>
    </row>
    <row r="531" ht="20.1" customHeight="1" spans="1:10">
      <c r="A531" s="630" t="s">
        <v>579</v>
      </c>
      <c r="B531" s="629">
        <v>598</v>
      </c>
      <c r="C531" s="313"/>
      <c r="D531" s="313"/>
      <c r="E531" s="313"/>
      <c r="F531" s="313"/>
      <c r="G531" s="313"/>
      <c r="H531" s="313"/>
      <c r="I531" s="313"/>
      <c r="J531" s="313"/>
    </row>
    <row r="532" ht="20.1" customHeight="1" spans="1:10">
      <c r="A532" s="630" t="s">
        <v>580</v>
      </c>
      <c r="B532" s="629">
        <v>69</v>
      </c>
      <c r="C532" s="313"/>
      <c r="D532" s="313"/>
      <c r="E532" s="313"/>
      <c r="F532" s="313"/>
      <c r="G532" s="313"/>
      <c r="H532" s="313"/>
      <c r="I532" s="313"/>
      <c r="J532" s="313"/>
    </row>
    <row r="533" ht="20.1" customHeight="1" spans="1:10">
      <c r="A533" s="630" t="s">
        <v>581</v>
      </c>
      <c r="B533" s="629">
        <v>3861</v>
      </c>
      <c r="C533" s="313"/>
      <c r="D533" s="313"/>
      <c r="E533" s="313"/>
      <c r="F533" s="313"/>
      <c r="G533" s="313"/>
      <c r="H533" s="313"/>
      <c r="I533" s="313"/>
      <c r="J533" s="313"/>
    </row>
    <row r="534" ht="20.1" customHeight="1" spans="1:10">
      <c r="A534" s="630" t="s">
        <v>582</v>
      </c>
      <c r="B534" s="629">
        <v>92</v>
      </c>
      <c r="C534" s="313"/>
      <c r="D534" s="313"/>
      <c r="E534" s="313"/>
      <c r="F534" s="313"/>
      <c r="G534" s="313"/>
      <c r="H534" s="313"/>
      <c r="I534" s="313"/>
      <c r="J534" s="313"/>
    </row>
    <row r="535" ht="20.1" customHeight="1" spans="1:10">
      <c r="A535" s="630" t="s">
        <v>583</v>
      </c>
      <c r="B535" s="629">
        <v>133</v>
      </c>
      <c r="C535" s="313"/>
      <c r="D535" s="313"/>
      <c r="E535" s="313"/>
      <c r="F535" s="313"/>
      <c r="G535" s="313"/>
      <c r="H535" s="313"/>
      <c r="I535" s="313"/>
      <c r="J535" s="313"/>
    </row>
    <row r="536" ht="20.1" customHeight="1" spans="1:10">
      <c r="A536" s="628" t="s">
        <v>584</v>
      </c>
      <c r="B536" s="629">
        <v>24025</v>
      </c>
      <c r="C536" s="313"/>
      <c r="D536" s="313"/>
      <c r="E536" s="313"/>
      <c r="F536" s="313"/>
      <c r="G536" s="313"/>
      <c r="H536" s="313"/>
      <c r="I536" s="313"/>
      <c r="J536" s="313"/>
    </row>
    <row r="537" ht="20.1" customHeight="1" spans="1:10">
      <c r="A537" s="630" t="s">
        <v>585</v>
      </c>
      <c r="B537" s="629">
        <v>19009</v>
      </c>
      <c r="C537" s="313"/>
      <c r="D537" s="313"/>
      <c r="E537" s="313"/>
      <c r="F537" s="313"/>
      <c r="G537" s="313"/>
      <c r="H537" s="313"/>
      <c r="I537" s="313"/>
      <c r="J537" s="313"/>
    </row>
    <row r="538" ht="20.1" customHeight="1" spans="1:10">
      <c r="A538" s="630" t="s">
        <v>586</v>
      </c>
      <c r="B538" s="629">
        <v>5016</v>
      </c>
      <c r="C538" s="313"/>
      <c r="D538" s="313"/>
      <c r="E538" s="313"/>
      <c r="F538" s="313"/>
      <c r="G538" s="313"/>
      <c r="H538" s="313"/>
      <c r="I538" s="313"/>
      <c r="J538" s="313"/>
    </row>
    <row r="539" ht="20.1" customHeight="1" spans="1:10">
      <c r="A539" s="628" t="s">
        <v>109</v>
      </c>
      <c r="B539" s="629">
        <v>5407</v>
      </c>
      <c r="C539" s="313"/>
      <c r="D539" s="313"/>
      <c r="E539" s="313"/>
      <c r="F539" s="313"/>
      <c r="G539" s="313"/>
      <c r="H539" s="313"/>
      <c r="I539" s="313"/>
      <c r="J539" s="313"/>
    </row>
    <row r="540" ht="20.1" customHeight="1" spans="1:10">
      <c r="A540" s="628" t="s">
        <v>587</v>
      </c>
      <c r="B540" s="629">
        <v>1725</v>
      </c>
      <c r="C540" s="313"/>
      <c r="D540" s="313"/>
      <c r="E540" s="313"/>
      <c r="F540" s="313"/>
      <c r="G540" s="313"/>
      <c r="H540" s="313"/>
      <c r="I540" s="313"/>
      <c r="J540" s="313"/>
    </row>
    <row r="541" ht="20.1" customHeight="1" spans="1:10">
      <c r="A541" s="630" t="s">
        <v>588</v>
      </c>
      <c r="B541" s="629">
        <v>1725</v>
      </c>
      <c r="C541" s="313"/>
      <c r="D541" s="313"/>
      <c r="E541" s="313"/>
      <c r="F541" s="313"/>
      <c r="G541" s="313"/>
      <c r="H541" s="313"/>
      <c r="I541" s="313"/>
      <c r="J541" s="313"/>
    </row>
    <row r="542" ht="20.1" customHeight="1" spans="1:10">
      <c r="A542" s="628" t="s">
        <v>589</v>
      </c>
      <c r="B542" s="629">
        <v>3682</v>
      </c>
      <c r="C542" s="313"/>
      <c r="D542" s="313"/>
      <c r="E542" s="313"/>
      <c r="F542" s="313"/>
      <c r="G542" s="313"/>
      <c r="H542" s="313"/>
      <c r="I542" s="313"/>
      <c r="J542" s="313"/>
    </row>
    <row r="543" ht="20.1" customHeight="1" spans="1:10">
      <c r="A543" s="630" t="s">
        <v>590</v>
      </c>
      <c r="B543" s="629">
        <v>63</v>
      </c>
      <c r="C543" s="313"/>
      <c r="D543" s="313"/>
      <c r="E543" s="313"/>
      <c r="F543" s="313"/>
      <c r="G543" s="313"/>
      <c r="H543" s="313"/>
      <c r="I543" s="313"/>
      <c r="J543" s="313"/>
    </row>
    <row r="544" ht="20.1" customHeight="1" spans="1:10">
      <c r="A544" s="630" t="s">
        <v>591</v>
      </c>
      <c r="B544" s="629">
        <v>3619</v>
      </c>
      <c r="C544" s="313"/>
      <c r="D544" s="313"/>
      <c r="E544" s="313"/>
      <c r="F544" s="313"/>
      <c r="G544" s="313"/>
      <c r="H544" s="313"/>
      <c r="I544" s="313"/>
      <c r="J544" s="313"/>
    </row>
    <row r="545" ht="20.1" customHeight="1" spans="1:10">
      <c r="A545" s="628" t="s">
        <v>110</v>
      </c>
      <c r="B545" s="629">
        <v>8988</v>
      </c>
      <c r="C545" s="313"/>
      <c r="D545" s="313"/>
      <c r="E545" s="313"/>
      <c r="F545" s="313"/>
      <c r="G545" s="313"/>
      <c r="H545" s="313"/>
      <c r="I545" s="313"/>
      <c r="J545" s="313"/>
    </row>
    <row r="546" ht="20.1" customHeight="1" spans="1:10">
      <c r="A546" s="628" t="s">
        <v>592</v>
      </c>
      <c r="B546" s="629">
        <v>2982</v>
      </c>
      <c r="C546" s="313"/>
      <c r="D546" s="313"/>
      <c r="E546" s="313"/>
      <c r="F546" s="313"/>
      <c r="G546" s="313"/>
      <c r="H546" s="313"/>
      <c r="I546" s="313"/>
      <c r="J546" s="313"/>
    </row>
    <row r="547" ht="20.1" customHeight="1" spans="1:10">
      <c r="A547" s="630" t="s">
        <v>170</v>
      </c>
      <c r="B547" s="629">
        <v>909</v>
      </c>
      <c r="C547" s="313"/>
      <c r="D547" s="313"/>
      <c r="E547" s="313"/>
      <c r="F547" s="313"/>
      <c r="G547" s="313"/>
      <c r="H547" s="313"/>
      <c r="I547" s="313"/>
      <c r="J547" s="313"/>
    </row>
    <row r="548" ht="20.1" customHeight="1" spans="1:10">
      <c r="A548" s="630" t="s">
        <v>171</v>
      </c>
      <c r="B548" s="629">
        <v>43</v>
      </c>
      <c r="C548" s="313"/>
      <c r="D548" s="313"/>
      <c r="E548" s="313"/>
      <c r="F548" s="313"/>
      <c r="G548" s="313"/>
      <c r="H548" s="313"/>
      <c r="I548" s="313"/>
      <c r="J548" s="313"/>
    </row>
    <row r="549" ht="20.1" customHeight="1" spans="1:10">
      <c r="A549" s="630" t="s">
        <v>593</v>
      </c>
      <c r="B549" s="629">
        <v>86</v>
      </c>
      <c r="C549" s="313"/>
      <c r="D549" s="313"/>
      <c r="E549" s="313"/>
      <c r="F549" s="313"/>
      <c r="G549" s="313"/>
      <c r="H549" s="313"/>
      <c r="I549" s="313"/>
      <c r="J549" s="313"/>
    </row>
    <row r="550" ht="20.1" customHeight="1" spans="1:10">
      <c r="A550" s="630" t="s">
        <v>594</v>
      </c>
      <c r="B550" s="629">
        <v>363</v>
      </c>
      <c r="C550" s="313"/>
      <c r="D550" s="313"/>
      <c r="E550" s="313"/>
      <c r="F550" s="313"/>
      <c r="G550" s="313"/>
      <c r="H550" s="313"/>
      <c r="I550" s="313"/>
      <c r="J550" s="313"/>
    </row>
    <row r="551" ht="20.1" customHeight="1" spans="1:10">
      <c r="A551" s="630" t="s">
        <v>595</v>
      </c>
      <c r="B551" s="629">
        <v>734</v>
      </c>
      <c r="C551" s="313"/>
      <c r="D551" s="313"/>
      <c r="E551" s="313"/>
      <c r="F551" s="313"/>
      <c r="G551" s="313"/>
      <c r="H551" s="313"/>
      <c r="I551" s="313"/>
      <c r="J551" s="313"/>
    </row>
    <row r="552" ht="20.1" customHeight="1" spans="1:10">
      <c r="A552" s="630" t="s">
        <v>177</v>
      </c>
      <c r="B552" s="629">
        <v>752</v>
      </c>
      <c r="C552" s="313"/>
      <c r="D552" s="313"/>
      <c r="E552" s="313"/>
      <c r="F552" s="313"/>
      <c r="G552" s="313"/>
      <c r="H552" s="313"/>
      <c r="I552" s="313"/>
      <c r="J552" s="313"/>
    </row>
    <row r="553" ht="20.1" customHeight="1" spans="1:10">
      <c r="A553" s="630" t="s">
        <v>596</v>
      </c>
      <c r="B553" s="629">
        <v>95</v>
      </c>
      <c r="C553" s="313"/>
      <c r="D553" s="313"/>
      <c r="E553" s="313"/>
      <c r="F553" s="313"/>
      <c r="G553" s="313"/>
      <c r="H553" s="313"/>
      <c r="I553" s="313"/>
      <c r="J553" s="313"/>
    </row>
    <row r="554" ht="20.1" customHeight="1" spans="1:10">
      <c r="A554" s="628" t="s">
        <v>597</v>
      </c>
      <c r="B554" s="629">
        <v>5097</v>
      </c>
      <c r="C554" s="313"/>
      <c r="D554" s="313"/>
      <c r="E554" s="313"/>
      <c r="F554" s="313"/>
      <c r="G554" s="313"/>
      <c r="H554" s="313"/>
      <c r="I554" s="313"/>
      <c r="J554" s="313"/>
    </row>
    <row r="555" ht="20.1" customHeight="1" spans="1:10">
      <c r="A555" s="630" t="s">
        <v>598</v>
      </c>
      <c r="B555" s="629">
        <v>4986</v>
      </c>
      <c r="C555" s="313"/>
      <c r="D555" s="313"/>
      <c r="E555" s="313"/>
      <c r="F555" s="313"/>
      <c r="G555" s="313"/>
      <c r="H555" s="313"/>
      <c r="I555" s="313"/>
      <c r="J555" s="313"/>
    </row>
    <row r="556" ht="20.1" customHeight="1" spans="1:10">
      <c r="A556" s="630" t="s">
        <v>599</v>
      </c>
      <c r="B556" s="629">
        <v>111</v>
      </c>
      <c r="C556" s="313"/>
      <c r="D556" s="313"/>
      <c r="E556" s="313"/>
      <c r="F556" s="313"/>
      <c r="G556" s="313"/>
      <c r="H556" s="313"/>
      <c r="I556" s="313"/>
      <c r="J556" s="313"/>
    </row>
    <row r="557" ht="20.1" customHeight="1" spans="1:10">
      <c r="A557" s="628" t="s">
        <v>600</v>
      </c>
      <c r="B557" s="629">
        <v>670</v>
      </c>
      <c r="C557" s="313"/>
      <c r="D557" s="313"/>
      <c r="E557" s="313"/>
      <c r="F557" s="313"/>
      <c r="G557" s="313"/>
      <c r="H557" s="313"/>
      <c r="I557" s="313"/>
      <c r="J557" s="313"/>
    </row>
    <row r="558" ht="20.1" customHeight="1" spans="1:10">
      <c r="A558" s="630" t="s">
        <v>601</v>
      </c>
      <c r="B558" s="629">
        <v>664</v>
      </c>
      <c r="C558" s="313"/>
      <c r="D558" s="313"/>
      <c r="E558" s="313"/>
      <c r="F558" s="313"/>
      <c r="G558" s="313"/>
      <c r="H558" s="313"/>
      <c r="I558" s="313"/>
      <c r="J558" s="313"/>
    </row>
    <row r="559" ht="20.1" customHeight="1" spans="1:10">
      <c r="A559" s="630" t="s">
        <v>602</v>
      </c>
      <c r="B559" s="629">
        <v>6</v>
      </c>
      <c r="C559" s="313"/>
      <c r="D559" s="313"/>
      <c r="E559" s="313"/>
      <c r="F559" s="313"/>
      <c r="G559" s="313"/>
      <c r="H559" s="313"/>
      <c r="I559" s="313"/>
      <c r="J559" s="313"/>
    </row>
    <row r="560" ht="20.1" customHeight="1" spans="1:10">
      <c r="A560" s="628" t="s">
        <v>603</v>
      </c>
      <c r="B560" s="629">
        <v>180</v>
      </c>
      <c r="C560" s="313"/>
      <c r="D560" s="313"/>
      <c r="E560" s="313"/>
      <c r="F560" s="313"/>
      <c r="G560" s="313"/>
      <c r="H560" s="313"/>
      <c r="I560" s="313"/>
      <c r="J560" s="313"/>
    </row>
    <row r="561" ht="20.1" customHeight="1" spans="1:10">
      <c r="A561" s="630" t="s">
        <v>604</v>
      </c>
      <c r="B561" s="629">
        <v>180</v>
      </c>
      <c r="C561" s="313"/>
      <c r="D561" s="313"/>
      <c r="E561" s="313"/>
      <c r="F561" s="313"/>
      <c r="G561" s="313"/>
      <c r="H561" s="313"/>
      <c r="I561" s="313"/>
      <c r="J561" s="313"/>
    </row>
    <row r="562" ht="20.1" customHeight="1" spans="1:10">
      <c r="A562" s="628" t="s">
        <v>605</v>
      </c>
      <c r="B562" s="629">
        <v>59</v>
      </c>
      <c r="C562" s="313"/>
      <c r="D562" s="313"/>
      <c r="E562" s="313"/>
      <c r="F562" s="313"/>
      <c r="G562" s="313"/>
      <c r="H562" s="313"/>
      <c r="I562" s="313"/>
      <c r="J562" s="313"/>
    </row>
    <row r="563" ht="20.1" customHeight="1" spans="1:10">
      <c r="A563" s="630" t="s">
        <v>606</v>
      </c>
      <c r="B563" s="629">
        <v>59</v>
      </c>
      <c r="C563" s="313"/>
      <c r="D563" s="313"/>
      <c r="E563" s="313"/>
      <c r="F563" s="313"/>
      <c r="G563" s="313"/>
      <c r="H563" s="313"/>
      <c r="I563" s="313"/>
      <c r="J563" s="313"/>
    </row>
    <row r="564" ht="20.1" customHeight="1" spans="1:10">
      <c r="A564" s="628" t="s">
        <v>607</v>
      </c>
      <c r="B564" s="629">
        <v>220</v>
      </c>
      <c r="C564" s="313"/>
      <c r="D564" s="313"/>
      <c r="E564" s="313"/>
      <c r="F564" s="313"/>
      <c r="G564" s="313"/>
      <c r="H564" s="313"/>
      <c r="I564" s="313"/>
      <c r="J564" s="313"/>
    </row>
    <row r="565" ht="20.1" customHeight="1" spans="1:10">
      <c r="A565" s="628" t="s">
        <v>608</v>
      </c>
      <c r="B565" s="629">
        <v>220</v>
      </c>
      <c r="C565" s="313"/>
      <c r="D565" s="313"/>
      <c r="E565" s="313"/>
      <c r="F565" s="313"/>
      <c r="G565" s="313"/>
      <c r="H565" s="313"/>
      <c r="I565" s="313"/>
      <c r="J565" s="313"/>
    </row>
    <row r="566" ht="20.1" customHeight="1" spans="1:10">
      <c r="A566" s="630" t="s">
        <v>609</v>
      </c>
      <c r="B566" s="629">
        <v>220</v>
      </c>
      <c r="C566" s="313"/>
      <c r="D566" s="313"/>
      <c r="E566" s="313"/>
      <c r="F566" s="313"/>
      <c r="G566" s="313"/>
      <c r="H566" s="313"/>
      <c r="I566" s="313"/>
      <c r="J566" s="313"/>
    </row>
    <row r="567" ht="20.1" customHeight="1" spans="1:10">
      <c r="A567" s="628" t="s">
        <v>112</v>
      </c>
      <c r="B567" s="629">
        <v>23801</v>
      </c>
      <c r="C567" s="313"/>
      <c r="D567" s="313"/>
      <c r="E567" s="313"/>
      <c r="F567" s="313"/>
      <c r="G567" s="313"/>
      <c r="H567" s="313"/>
      <c r="I567" s="313"/>
      <c r="J567" s="313"/>
    </row>
    <row r="568" ht="20.1" customHeight="1" spans="1:10">
      <c r="A568" s="628" t="s">
        <v>610</v>
      </c>
      <c r="B568" s="629">
        <v>23801</v>
      </c>
      <c r="C568" s="313"/>
      <c r="D568" s="313"/>
      <c r="E568" s="313"/>
      <c r="F568" s="313"/>
      <c r="G568" s="313"/>
      <c r="H568" s="313"/>
      <c r="I568" s="313"/>
      <c r="J568" s="313"/>
    </row>
    <row r="569" ht="20.1" customHeight="1" spans="1:10">
      <c r="A569" s="630" t="s">
        <v>611</v>
      </c>
      <c r="B569" s="629">
        <v>23315</v>
      </c>
      <c r="C569" s="313"/>
      <c r="D569" s="313"/>
      <c r="E569" s="313"/>
      <c r="F569" s="313"/>
      <c r="G569" s="313"/>
      <c r="H569" s="313"/>
      <c r="I569" s="313"/>
      <c r="J569" s="313"/>
    </row>
    <row r="570" ht="20.1" customHeight="1" spans="1:10">
      <c r="A570" s="630" t="s">
        <v>612</v>
      </c>
      <c r="B570" s="629">
        <v>486</v>
      </c>
      <c r="C570" s="313"/>
      <c r="D570" s="313"/>
      <c r="E570" s="313"/>
      <c r="F570" s="313"/>
      <c r="G570" s="313"/>
      <c r="H570" s="313"/>
      <c r="I570" s="313"/>
      <c r="J570" s="313"/>
    </row>
    <row r="571" ht="20.1" customHeight="1" spans="1:10">
      <c r="A571" s="628" t="s">
        <v>113</v>
      </c>
      <c r="B571" s="629">
        <v>12</v>
      </c>
      <c r="C571" s="313"/>
      <c r="D571" s="313"/>
      <c r="E571" s="313"/>
      <c r="F571" s="313"/>
      <c r="G571" s="313"/>
      <c r="H571" s="313"/>
      <c r="I571" s="313"/>
      <c r="J571" s="313"/>
    </row>
    <row r="572" ht="20.1" customHeight="1" spans="1:10">
      <c r="A572" s="628" t="s">
        <v>613</v>
      </c>
      <c r="B572" s="629">
        <v>12</v>
      </c>
      <c r="C572" s="313"/>
      <c r="D572" s="313"/>
      <c r="E572" s="313"/>
      <c r="F572" s="313"/>
      <c r="G572" s="313"/>
      <c r="H572" s="313"/>
      <c r="I572" s="313"/>
      <c r="J572" s="313"/>
    </row>
    <row r="573" ht="39.75" customHeight="1" spans="1:10">
      <c r="A573" s="633" t="s">
        <v>614</v>
      </c>
      <c r="B573" s="633"/>
      <c r="C573" s="313"/>
      <c r="D573" s="313"/>
      <c r="E573" s="313"/>
      <c r="F573" s="313"/>
      <c r="G573" s="313"/>
      <c r="H573" s="313"/>
      <c r="I573" s="313"/>
      <c r="J573" s="313"/>
    </row>
  </sheetData>
  <mergeCells count="5">
    <mergeCell ref="A1:B1"/>
    <mergeCell ref="A2:B2"/>
    <mergeCell ref="A3:B3"/>
    <mergeCell ref="A4:B4"/>
    <mergeCell ref="A573:B573"/>
  </mergeCells>
  <printOptions horizontalCentered="1"/>
  <pageMargins left="0.31496062992126" right="0.31496062992126" top="0.354330708661417" bottom="0.354330708661417" header="0.31496062992126" footer="0.31496062992126"/>
  <pageSetup paperSize="9" firstPageNumber="4" orientation="portrait" useFirstPageNumber="1"/>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FF00"/>
    <pageSetUpPr fitToPage="1"/>
  </sheetPr>
  <dimension ref="A1:H107"/>
  <sheetViews>
    <sheetView showZeros="0" workbookViewId="0">
      <selection activeCell="F9" sqref="F9"/>
    </sheetView>
  </sheetViews>
  <sheetFormatPr defaultColWidth="9" defaultRowHeight="14.25" outlineLevelCol="7"/>
  <cols>
    <col min="1" max="1" width="44" style="284" customWidth="1"/>
    <col min="2" max="2" width="13.125" style="284" customWidth="1"/>
    <col min="3" max="3" width="33.125" style="285" customWidth="1"/>
    <col min="4" max="4" width="13.25" style="285" customWidth="1"/>
    <col min="5" max="5" width="9" style="285" customWidth="1"/>
    <col min="6" max="6" width="13.75" style="285" customWidth="1"/>
    <col min="7" max="16384" width="9" style="285"/>
  </cols>
  <sheetData>
    <row r="1" ht="20.25" customHeight="1" spans="1:4">
      <c r="A1" s="106" t="s">
        <v>615</v>
      </c>
      <c r="B1" s="106"/>
      <c r="C1" s="106"/>
      <c r="D1" s="106"/>
    </row>
    <row r="2" ht="38.25" customHeight="1" spans="1:4">
      <c r="A2" s="191" t="s">
        <v>616</v>
      </c>
      <c r="B2" s="191"/>
      <c r="C2" s="191"/>
      <c r="D2" s="191"/>
    </row>
    <row r="3" ht="20.25" customHeight="1" spans="1:4">
      <c r="A3" s="605"/>
      <c r="B3" s="605"/>
      <c r="D3" s="286" t="s">
        <v>48</v>
      </c>
    </row>
    <row r="4" ht="20.1" customHeight="1" spans="1:4">
      <c r="A4" s="606" t="s">
        <v>617</v>
      </c>
      <c r="B4" s="607" t="s">
        <v>50</v>
      </c>
      <c r="C4" s="607" t="s">
        <v>166</v>
      </c>
      <c r="D4" s="608" t="s">
        <v>50</v>
      </c>
    </row>
    <row r="5" ht="20.1" customHeight="1" spans="1:4">
      <c r="A5" s="301" t="s">
        <v>618</v>
      </c>
      <c r="B5" s="609">
        <f>SUM(B6,B11,B32)</f>
        <v>417871</v>
      </c>
      <c r="C5" s="610" t="s">
        <v>619</v>
      </c>
      <c r="D5" s="611">
        <f>D6+D32</f>
        <v>121076</v>
      </c>
    </row>
    <row r="6" ht="20.1" customHeight="1" spans="1:4">
      <c r="A6" s="301" t="s">
        <v>620</v>
      </c>
      <c r="B6" s="609">
        <f>SUM(B7:B10)</f>
        <v>78545</v>
      </c>
      <c r="C6" s="610" t="s">
        <v>621</v>
      </c>
      <c r="D6" s="611">
        <f>SUM(D7:D8)</f>
        <v>71259</v>
      </c>
    </row>
    <row r="7" ht="20.1" customHeight="1" spans="1:8">
      <c r="A7" s="296" t="s">
        <v>622</v>
      </c>
      <c r="B7" s="609">
        <v>5684</v>
      </c>
      <c r="C7" s="612" t="s">
        <v>623</v>
      </c>
      <c r="D7" s="611">
        <v>65017</v>
      </c>
      <c r="H7" s="613"/>
    </row>
    <row r="8" ht="20.1" customHeight="1" spans="1:8">
      <c r="A8" s="296" t="s">
        <v>624</v>
      </c>
      <c r="B8" s="609">
        <v>10867</v>
      </c>
      <c r="C8" s="610" t="s">
        <v>625</v>
      </c>
      <c r="D8" s="611">
        <v>6242</v>
      </c>
      <c r="H8" s="613"/>
    </row>
    <row r="9" ht="20.1" customHeight="1" spans="1:8">
      <c r="A9" s="296" t="s">
        <v>626</v>
      </c>
      <c r="B9" s="609">
        <v>4842</v>
      </c>
      <c r="C9" s="610"/>
      <c r="D9" s="611"/>
      <c r="H9" s="613"/>
    </row>
    <row r="10" ht="20.1" customHeight="1" spans="1:8">
      <c r="A10" s="296" t="s">
        <v>627</v>
      </c>
      <c r="B10" s="609">
        <v>57152</v>
      </c>
      <c r="C10" s="614"/>
      <c r="D10" s="611"/>
      <c r="E10" s="613"/>
      <c r="H10" s="613"/>
    </row>
    <row r="11" ht="20.1" customHeight="1" spans="1:8">
      <c r="A11" s="301" t="s">
        <v>628</v>
      </c>
      <c r="B11" s="609">
        <f>SUM(B12,B13,B14,B15,B16,B17,B18,B31,B29,B30)</f>
        <v>283098</v>
      </c>
      <c r="C11" s="614"/>
      <c r="D11" s="611"/>
      <c r="H11" s="613"/>
    </row>
    <row r="12" ht="20.1" customHeight="1" spans="1:8">
      <c r="A12" s="296" t="s">
        <v>629</v>
      </c>
      <c r="B12" s="609">
        <v>3231</v>
      </c>
      <c r="C12" s="614"/>
      <c r="D12" s="611"/>
      <c r="H12" s="613"/>
    </row>
    <row r="13" ht="20.1" customHeight="1" spans="1:8">
      <c r="A13" s="296" t="s">
        <v>630</v>
      </c>
      <c r="B13" s="609">
        <v>30827</v>
      </c>
      <c r="C13" s="614"/>
      <c r="D13" s="611"/>
      <c r="H13" s="613"/>
    </row>
    <row r="14" ht="20.1" customHeight="1" spans="1:8">
      <c r="A14" s="296" t="s">
        <v>631</v>
      </c>
      <c r="B14" s="609">
        <v>11175</v>
      </c>
      <c r="C14" s="614"/>
      <c r="D14" s="611"/>
      <c r="H14" s="613"/>
    </row>
    <row r="15" ht="20.1" customHeight="1" spans="1:8">
      <c r="A15" s="296" t="s">
        <v>632</v>
      </c>
      <c r="B15" s="609">
        <v>2864</v>
      </c>
      <c r="C15" s="614"/>
      <c r="D15" s="611"/>
      <c r="H15" s="613"/>
    </row>
    <row r="16" ht="20.1" customHeight="1" spans="1:8">
      <c r="A16" s="296" t="s">
        <v>633</v>
      </c>
      <c r="B16" s="609">
        <v>14370</v>
      </c>
      <c r="C16" s="614"/>
      <c r="D16" s="611"/>
      <c r="H16" s="613"/>
    </row>
    <row r="17" ht="20.1" customHeight="1" spans="1:8">
      <c r="A17" s="296" t="s">
        <v>634</v>
      </c>
      <c r="B17" s="609">
        <v>79206</v>
      </c>
      <c r="C17" s="614"/>
      <c r="D17" s="611"/>
      <c r="H17" s="613"/>
    </row>
    <row r="18" ht="20.1" customHeight="1" spans="1:8">
      <c r="A18" s="296" t="s">
        <v>635</v>
      </c>
      <c r="B18" s="609">
        <f>SUM(B19:B28)</f>
        <v>110012</v>
      </c>
      <c r="C18" s="614"/>
      <c r="D18" s="611"/>
      <c r="H18" s="613"/>
    </row>
    <row r="19" ht="20.1" customHeight="1" spans="1:8">
      <c r="A19" s="300" t="s">
        <v>636</v>
      </c>
      <c r="B19" s="609">
        <v>64</v>
      </c>
      <c r="C19" s="614"/>
      <c r="D19" s="611"/>
      <c r="H19" s="613"/>
    </row>
    <row r="20" ht="20.1" customHeight="1" spans="1:8">
      <c r="A20" s="300" t="s">
        <v>637</v>
      </c>
      <c r="B20" s="609">
        <v>4338</v>
      </c>
      <c r="C20" s="614"/>
      <c r="D20" s="611"/>
      <c r="H20" s="613"/>
    </row>
    <row r="21" ht="20.1" customHeight="1" spans="1:8">
      <c r="A21" s="300" t="s">
        <v>638</v>
      </c>
      <c r="B21" s="609">
        <v>29583</v>
      </c>
      <c r="C21" s="614"/>
      <c r="D21" s="611"/>
      <c r="H21" s="613"/>
    </row>
    <row r="22" ht="20.1" customHeight="1" spans="1:8">
      <c r="A22" s="300" t="s">
        <v>639</v>
      </c>
      <c r="B22" s="609">
        <v>391</v>
      </c>
      <c r="C22" s="615"/>
      <c r="D22" s="616"/>
      <c r="H22" s="613"/>
    </row>
    <row r="23" ht="20.1" customHeight="1" spans="1:8">
      <c r="A23" s="300" t="s">
        <v>640</v>
      </c>
      <c r="B23" s="609">
        <v>29379</v>
      </c>
      <c r="C23" s="615"/>
      <c r="D23" s="616"/>
      <c r="H23" s="613"/>
    </row>
    <row r="24" ht="20.1" customHeight="1" spans="1:8">
      <c r="A24" s="300" t="s">
        <v>641</v>
      </c>
      <c r="B24" s="609">
        <v>24659</v>
      </c>
      <c r="C24" s="615"/>
      <c r="D24" s="616"/>
      <c r="H24" s="613"/>
    </row>
    <row r="25" ht="20.1" customHeight="1" spans="1:8">
      <c r="A25" s="300" t="s">
        <v>642</v>
      </c>
      <c r="B25" s="609">
        <v>13171</v>
      </c>
      <c r="C25" s="615"/>
      <c r="D25" s="616"/>
      <c r="H25" s="613"/>
    </row>
    <row r="26" ht="20.1" customHeight="1" spans="1:8">
      <c r="A26" s="300" t="s">
        <v>643</v>
      </c>
      <c r="B26" s="609">
        <v>7496</v>
      </c>
      <c r="C26" s="615"/>
      <c r="D26" s="616"/>
      <c r="H26" s="613"/>
    </row>
    <row r="27" ht="20.1" customHeight="1" spans="1:8">
      <c r="A27" s="300" t="s">
        <v>644</v>
      </c>
      <c r="B27" s="609">
        <v>163</v>
      </c>
      <c r="C27" s="615"/>
      <c r="D27" s="616"/>
      <c r="H27" s="613"/>
    </row>
    <row r="28" ht="20.1" customHeight="1" spans="1:8">
      <c r="A28" s="300" t="s">
        <v>645</v>
      </c>
      <c r="B28" s="609">
        <v>768</v>
      </c>
      <c r="C28" s="615"/>
      <c r="D28" s="616"/>
      <c r="H28" s="613"/>
    </row>
    <row r="29" ht="20.1" customHeight="1" spans="1:8">
      <c r="A29" s="296" t="s">
        <v>646</v>
      </c>
      <c r="B29" s="609">
        <v>10956</v>
      </c>
      <c r="C29" s="615"/>
      <c r="D29" s="616"/>
      <c r="H29" s="613"/>
    </row>
    <row r="30" ht="20.1" customHeight="1" spans="1:8">
      <c r="A30" s="296" t="s">
        <v>647</v>
      </c>
      <c r="B30" s="609">
        <v>20400</v>
      </c>
      <c r="C30" s="615"/>
      <c r="D30" s="616"/>
      <c r="H30" s="613"/>
    </row>
    <row r="31" ht="20.1" customHeight="1" spans="1:8">
      <c r="A31" s="296" t="s">
        <v>648</v>
      </c>
      <c r="B31" s="609">
        <v>57</v>
      </c>
      <c r="C31" s="615"/>
      <c r="D31" s="616"/>
      <c r="H31" s="613"/>
    </row>
    <row r="32" ht="20.1" customHeight="1" spans="1:8">
      <c r="A32" s="301" t="s">
        <v>649</v>
      </c>
      <c r="B32" s="609">
        <f>SUM(B33:B49)</f>
        <v>56228</v>
      </c>
      <c r="C32" s="610" t="s">
        <v>650</v>
      </c>
      <c r="D32" s="611">
        <v>49817</v>
      </c>
      <c r="H32" s="613"/>
    </row>
    <row r="33" ht="20.1" customHeight="1" spans="1:8">
      <c r="A33" s="301" t="s">
        <v>651</v>
      </c>
      <c r="B33" s="609">
        <v>1</v>
      </c>
      <c r="C33" s="614" t="s">
        <v>652</v>
      </c>
      <c r="D33" s="611">
        <v>1766</v>
      </c>
      <c r="H33" s="613"/>
    </row>
    <row r="34" ht="20.1" customHeight="1" spans="1:8">
      <c r="A34" s="301" t="s">
        <v>653</v>
      </c>
      <c r="B34" s="609">
        <v>1498</v>
      </c>
      <c r="C34" s="614" t="s">
        <v>654</v>
      </c>
      <c r="D34" s="611">
        <f>213+306</f>
        <v>519</v>
      </c>
      <c r="H34" s="613"/>
    </row>
    <row r="35" ht="20.1" customHeight="1" spans="1:8">
      <c r="A35" s="301" t="s">
        <v>655</v>
      </c>
      <c r="B35" s="609">
        <v>1078</v>
      </c>
      <c r="C35" s="614" t="s">
        <v>656</v>
      </c>
      <c r="D35" s="611">
        <f>796+6</f>
        <v>802</v>
      </c>
      <c r="H35" s="613"/>
    </row>
    <row r="36" ht="20.1" customHeight="1" spans="1:8">
      <c r="A36" s="301" t="s">
        <v>657</v>
      </c>
      <c r="B36" s="609">
        <v>4824</v>
      </c>
      <c r="C36" s="614" t="s">
        <v>658</v>
      </c>
      <c r="D36" s="611">
        <f>16597-1315-1669-4084-1000</f>
        <v>8529</v>
      </c>
      <c r="H36" s="613"/>
    </row>
    <row r="37" ht="20.1" customHeight="1" spans="1:8">
      <c r="A37" s="301" t="s">
        <v>659</v>
      </c>
      <c r="B37" s="609">
        <v>55</v>
      </c>
      <c r="C37" s="614" t="s">
        <v>660</v>
      </c>
      <c r="D37" s="611">
        <f>767+1669+4084-1000</f>
        <v>5520</v>
      </c>
      <c r="H37" s="613"/>
    </row>
    <row r="38" ht="20.1" customHeight="1" spans="1:8">
      <c r="A38" s="301" t="s">
        <v>661</v>
      </c>
      <c r="B38" s="609">
        <v>288</v>
      </c>
      <c r="C38" s="614" t="s">
        <v>662</v>
      </c>
      <c r="D38" s="611">
        <v>761</v>
      </c>
      <c r="H38" s="613"/>
    </row>
    <row r="39" ht="20.1" customHeight="1" spans="1:8">
      <c r="A39" s="301" t="s">
        <v>663</v>
      </c>
      <c r="B39" s="609">
        <v>1575</v>
      </c>
      <c r="C39" s="614" t="s">
        <v>664</v>
      </c>
      <c r="D39" s="611">
        <v>3251</v>
      </c>
      <c r="H39" s="613"/>
    </row>
    <row r="40" ht="20.1" customHeight="1" spans="1:8">
      <c r="A40" s="301" t="s">
        <v>665</v>
      </c>
      <c r="B40" s="609">
        <v>458</v>
      </c>
      <c r="C40" s="614" t="s">
        <v>666</v>
      </c>
      <c r="D40" s="611">
        <f>18028-657</f>
        <v>17371</v>
      </c>
      <c r="H40" s="613"/>
    </row>
    <row r="41" ht="20.1" customHeight="1" spans="1:8">
      <c r="A41" s="301" t="s">
        <v>667</v>
      </c>
      <c r="B41" s="609">
        <v>18</v>
      </c>
      <c r="C41" s="614" t="s">
        <v>668</v>
      </c>
      <c r="D41" s="611">
        <v>7655</v>
      </c>
      <c r="H41" s="613"/>
    </row>
    <row r="42" ht="20.1" customHeight="1" spans="1:8">
      <c r="A42" s="301" t="s">
        <v>669</v>
      </c>
      <c r="B42" s="609">
        <v>19802</v>
      </c>
      <c r="C42" s="614" t="s">
        <v>670</v>
      </c>
      <c r="D42" s="611">
        <v>33</v>
      </c>
      <c r="H42" s="613"/>
    </row>
    <row r="43" ht="20.1" customHeight="1" spans="1:8">
      <c r="A43" s="301" t="s">
        <v>671</v>
      </c>
      <c r="B43" s="609">
        <v>12106</v>
      </c>
      <c r="C43" s="614" t="s">
        <v>108</v>
      </c>
      <c r="D43" s="611">
        <v>343</v>
      </c>
      <c r="H43" s="613"/>
    </row>
    <row r="44" ht="20.1" customHeight="1" spans="1:8">
      <c r="A44" s="301" t="s">
        <v>672</v>
      </c>
      <c r="B44" s="609">
        <v>8599</v>
      </c>
      <c r="C44" s="614" t="s">
        <v>673</v>
      </c>
      <c r="D44" s="611">
        <f>213+3054</f>
        <v>3267</v>
      </c>
      <c r="H44" s="613"/>
    </row>
    <row r="45" ht="20.1" customHeight="1" spans="1:4">
      <c r="A45" s="301" t="s">
        <v>674</v>
      </c>
      <c r="B45" s="609">
        <v>3905</v>
      </c>
      <c r="C45" s="610"/>
      <c r="D45" s="611"/>
    </row>
    <row r="46" ht="20.1" customHeight="1" spans="1:4">
      <c r="A46" s="301" t="s">
        <v>675</v>
      </c>
      <c r="B46" s="609">
        <v>60</v>
      </c>
      <c r="C46" s="610"/>
      <c r="D46" s="611"/>
    </row>
    <row r="47" ht="20.1" customHeight="1" spans="1:4">
      <c r="A47" s="301" t="s">
        <v>676</v>
      </c>
      <c r="B47" s="609">
        <v>1532</v>
      </c>
      <c r="C47" s="610"/>
      <c r="D47" s="611"/>
    </row>
    <row r="48" ht="20.1" customHeight="1" spans="1:4">
      <c r="A48" s="301" t="s">
        <v>677</v>
      </c>
      <c r="B48" s="609">
        <v>344</v>
      </c>
      <c r="C48" s="610"/>
      <c r="D48" s="611"/>
    </row>
    <row r="49" ht="20.1" customHeight="1" spans="1:4">
      <c r="A49" s="305" t="s">
        <v>678</v>
      </c>
      <c r="B49" s="617">
        <v>85</v>
      </c>
      <c r="C49" s="618"/>
      <c r="D49" s="619"/>
    </row>
    <row r="50" ht="20.1" customHeight="1" spans="1:4">
      <c r="A50" s="620" t="s">
        <v>679</v>
      </c>
      <c r="B50" s="620"/>
      <c r="C50" s="620"/>
      <c r="D50" s="620"/>
    </row>
    <row r="51" ht="17.25" customHeight="1"/>
    <row r="52" ht="17.25" customHeight="1"/>
    <row r="53" ht="27" customHeight="1"/>
    <row r="54" ht="25.5" customHeight="1"/>
    <row r="55" ht="33.75"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sheetData>
  <mergeCells count="3">
    <mergeCell ref="A1:D1"/>
    <mergeCell ref="A2:D2"/>
    <mergeCell ref="A50:D50"/>
  </mergeCells>
  <printOptions horizontalCentered="1"/>
  <pageMargins left="0.393700787401575" right="0.31496062992126" top="0.393700787401575" bottom="0.551181102362205" header="0.31496062992126" footer="0.31496062992126"/>
  <pageSetup paperSize="9" scale="69" firstPageNumber="23" orientation="portrait" blackAndWhite="1" useFirstPageNumber="1" errors="blank"/>
  <headerFooter alignWithMargins="0">
    <oddFooter>&amp;C&amp;P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FF00"/>
  </sheetPr>
  <dimension ref="A1:D17"/>
  <sheetViews>
    <sheetView workbookViewId="0">
      <selection activeCell="A3" sqref="A3:C3"/>
    </sheetView>
  </sheetViews>
  <sheetFormatPr defaultColWidth="9" defaultRowHeight="13.5" outlineLevelCol="3"/>
  <cols>
    <col min="1" max="1" width="30.5" style="276" customWidth="1"/>
    <col min="2" max="2" width="20.875" style="276" customWidth="1"/>
    <col min="3" max="3" width="24" style="276" customWidth="1"/>
    <col min="4" max="4" width="14.5" style="276" customWidth="1"/>
    <col min="5" max="16384" width="9" style="276"/>
  </cols>
  <sheetData>
    <row r="1" ht="18.75" spans="1:3">
      <c r="A1" s="106" t="s">
        <v>680</v>
      </c>
      <c r="B1" s="106"/>
      <c r="C1" s="106"/>
    </row>
    <row r="2" ht="25.5" customHeight="1" spans="1:3">
      <c r="A2" s="191" t="s">
        <v>681</v>
      </c>
      <c r="B2" s="191"/>
      <c r="C2" s="191"/>
    </row>
    <row r="3" ht="20.25" customHeight="1" spans="1:3">
      <c r="A3" s="264" t="s">
        <v>682</v>
      </c>
      <c r="B3" s="264"/>
      <c r="C3" s="264"/>
    </row>
    <row r="4" ht="14.25" customHeight="1" spans="1:3">
      <c r="A4" s="265"/>
      <c r="B4" s="265"/>
      <c r="C4" s="584" t="s">
        <v>48</v>
      </c>
    </row>
    <row r="5" ht="30.75" customHeight="1" spans="1:3">
      <c r="A5" s="526" t="s">
        <v>683</v>
      </c>
      <c r="B5" s="596" t="s">
        <v>684</v>
      </c>
      <c r="C5" s="527" t="s">
        <v>50</v>
      </c>
    </row>
    <row r="6" ht="20.1" customHeight="1" spans="1:3">
      <c r="A6" s="597" t="s">
        <v>685</v>
      </c>
      <c r="B6" s="598">
        <f>SUM(B7:B17)</f>
        <v>65813</v>
      </c>
      <c r="C6" s="599">
        <f>SUM(C7:C17)</f>
        <v>71259</v>
      </c>
    </row>
    <row r="7" s="275" customFormat="1" ht="20.1" customHeight="1" spans="1:3">
      <c r="A7" s="600" t="s">
        <v>686</v>
      </c>
      <c r="B7" s="598">
        <v>256</v>
      </c>
      <c r="C7" s="599">
        <v>583</v>
      </c>
    </row>
    <row r="8" s="275" customFormat="1" ht="20.1" customHeight="1" spans="1:3">
      <c r="A8" s="600" t="s">
        <v>687</v>
      </c>
      <c r="B8" s="598">
        <v>5481</v>
      </c>
      <c r="C8" s="599">
        <v>6020</v>
      </c>
    </row>
    <row r="9" s="275" customFormat="1" ht="20.1" customHeight="1" spans="1:3">
      <c r="A9" s="601" t="s">
        <v>688</v>
      </c>
      <c r="B9" s="598">
        <v>5939</v>
      </c>
      <c r="C9" s="599">
        <v>6791</v>
      </c>
    </row>
    <row r="10" s="275" customFormat="1" ht="20.1" customHeight="1" spans="1:3">
      <c r="A10" s="601" t="s">
        <v>689</v>
      </c>
      <c r="B10" s="598">
        <v>6223</v>
      </c>
      <c r="C10" s="599">
        <v>6621</v>
      </c>
    </row>
    <row r="11" ht="20.1" customHeight="1" spans="1:4">
      <c r="A11" s="601" t="s">
        <v>690</v>
      </c>
      <c r="B11" s="598">
        <v>5568</v>
      </c>
      <c r="C11" s="599">
        <v>6578</v>
      </c>
      <c r="D11" s="275"/>
    </row>
    <row r="12" s="275" customFormat="1" ht="20.1" customHeight="1" spans="1:3">
      <c r="A12" s="601" t="s">
        <v>691</v>
      </c>
      <c r="B12" s="598">
        <v>7285</v>
      </c>
      <c r="C12" s="599">
        <v>7719</v>
      </c>
    </row>
    <row r="13" ht="20.1" customHeight="1" spans="1:4">
      <c r="A13" s="601" t="s">
        <v>692</v>
      </c>
      <c r="B13" s="598">
        <v>7436</v>
      </c>
      <c r="C13" s="599">
        <v>7857</v>
      </c>
      <c r="D13" s="275"/>
    </row>
    <row r="14" ht="20.1" customHeight="1" spans="1:4">
      <c r="A14" s="601" t="s">
        <v>693</v>
      </c>
      <c r="B14" s="598">
        <v>8193</v>
      </c>
      <c r="C14" s="599">
        <v>8560</v>
      </c>
      <c r="D14" s="275"/>
    </row>
    <row r="15" ht="20.1" customHeight="1" spans="1:4">
      <c r="A15" s="601" t="s">
        <v>694</v>
      </c>
      <c r="B15" s="598">
        <v>7210</v>
      </c>
      <c r="C15" s="599">
        <v>7569</v>
      </c>
      <c r="D15" s="275"/>
    </row>
    <row r="16" ht="20.1" customHeight="1" spans="1:4">
      <c r="A16" s="601" t="s">
        <v>695</v>
      </c>
      <c r="B16" s="598">
        <v>6649</v>
      </c>
      <c r="C16" s="599">
        <v>7040</v>
      </c>
      <c r="D16" s="275"/>
    </row>
    <row r="17" ht="20.1" customHeight="1" spans="1:4">
      <c r="A17" s="602" t="s">
        <v>696</v>
      </c>
      <c r="B17" s="603">
        <v>5573</v>
      </c>
      <c r="C17" s="604">
        <v>5921</v>
      </c>
      <c r="D17" s="275"/>
    </row>
  </sheetData>
  <mergeCells count="3">
    <mergeCell ref="A1:C1"/>
    <mergeCell ref="A2:C2"/>
    <mergeCell ref="A3:C3"/>
  </mergeCells>
  <printOptions horizontalCentered="1"/>
  <pageMargins left="0.31496062992126" right="0.31496062992126" top="0.551181102362205" bottom="0.196850393700787" header="0.31496062992126" footer="0.31496062992126"/>
  <pageSetup paperSize="9" firstPageNumber="23" fitToHeight="0" orientation="portrait" blackAndWhite="1" useFirstPageNumber="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41</vt:i4>
      </vt:variant>
    </vt:vector>
  </HeadingPairs>
  <TitlesOfParts>
    <vt:vector size="41" baseType="lpstr">
      <vt:lpstr>封面</vt:lpstr>
      <vt:lpstr>目录</vt:lpstr>
      <vt:lpstr>01-2022全区收入</vt:lpstr>
      <vt:lpstr>02-2022全区支出</vt:lpstr>
      <vt:lpstr>03-2022公共全区</vt:lpstr>
      <vt:lpstr>04-2022公共区级 </vt:lpstr>
      <vt:lpstr>05-2022公共本级支出功能科目</vt:lpstr>
      <vt:lpstr>06-2022公共线下 </vt:lpstr>
      <vt:lpstr>07-2022转移支付分地区</vt:lpstr>
      <vt:lpstr>08-2022转移支付分项目</vt:lpstr>
      <vt:lpstr>09-2022基金全区</vt:lpstr>
      <vt:lpstr>10-2022基金区级</vt:lpstr>
      <vt:lpstr>11-基金支出</vt:lpstr>
      <vt:lpstr>12-2022基金转移支付</vt:lpstr>
      <vt:lpstr>13-2022全区国资 </vt:lpstr>
      <vt:lpstr>14-2022区级国资 </vt:lpstr>
      <vt:lpstr>15-2022社保执行</vt:lpstr>
      <vt:lpstr>16-2023全区收入</vt:lpstr>
      <vt:lpstr>17-2023全区支出</vt:lpstr>
      <vt:lpstr>18-2023全区公共</vt:lpstr>
      <vt:lpstr>19-2023区级公共 </vt:lpstr>
      <vt:lpstr>20-公共本级支出</vt:lpstr>
      <vt:lpstr>21-公共基本和项目</vt:lpstr>
      <vt:lpstr>22-公共本级基本支出经济科目</vt:lpstr>
      <vt:lpstr>23-2023公共线下</vt:lpstr>
      <vt:lpstr>24-2023转移支付分地区</vt:lpstr>
      <vt:lpstr>25-2023转移支付分项目</vt:lpstr>
      <vt:lpstr>26-2023全区基金</vt:lpstr>
      <vt:lpstr>27-2023区级基金</vt:lpstr>
      <vt:lpstr>28-基金本级支出</vt:lpstr>
      <vt:lpstr>29-2023基金转移支付</vt:lpstr>
      <vt:lpstr>30-2023全区国资</vt:lpstr>
      <vt:lpstr>31-2023区级国资 </vt:lpstr>
      <vt:lpstr>32-2023社保</vt:lpstr>
      <vt:lpstr>33-2022债务限额、余额</vt:lpstr>
      <vt:lpstr>34-2022、2023一般债务余额</vt:lpstr>
      <vt:lpstr>35-2022、2023专项债务余额</vt:lpstr>
      <vt:lpstr>36-债务还本付息</vt:lpstr>
      <vt:lpstr>三公经费</vt:lpstr>
      <vt:lpstr>重大项目</vt:lpstr>
      <vt:lpstr>重大政策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杨倩怡</cp:lastModifiedBy>
  <dcterms:created xsi:type="dcterms:W3CDTF">2006-09-13T11:21:00Z</dcterms:created>
  <dcterms:modified xsi:type="dcterms:W3CDTF">2025-04-02T01:11:05Z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