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6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'F7'!$A$3:$F$186</definedName>
    <definedName name="_xlnm._FilterDatabase" localSheetId="10" hidden="1">'F10'!$A$6:$E$6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<sst xmlns="http://schemas.openxmlformats.org/spreadsheetml/2006/main" count="871" uniqueCount="616">
  <si>
    <t>目     录</t>
  </si>
  <si>
    <t>名称</t>
  </si>
  <si>
    <t>页码</t>
  </si>
  <si>
    <t>1．2023年渝北区统景镇财政决算表</t>
  </si>
  <si>
    <t>2．2023年渝北区统景镇一般公共预算收支决算表</t>
  </si>
  <si>
    <t>3．2023年渝北区统景镇政府性基金预算收支决算表</t>
  </si>
  <si>
    <t>4．2023年渝北区统景镇国有资本经营预算收支决算表</t>
  </si>
  <si>
    <t>5．2023年渝北区统景镇社会保险基金预算收支决算表</t>
  </si>
  <si>
    <t>6．2023年渝北区统景镇“三公经费”决算数据统计表</t>
  </si>
  <si>
    <t>7．2023年渝北区统景镇一般公共预算支出决算表</t>
  </si>
  <si>
    <t>8．2023年渝北区统景镇政府性基金预算支出决算表</t>
  </si>
  <si>
    <t>9．2023年渝北区统景镇一般公共预算转移性收支决算表</t>
  </si>
  <si>
    <t>10．2023年渝北区统景镇一般公共预算基本支出决算表</t>
  </si>
  <si>
    <t>11．2023年重庆市渝北区统景镇政府债务限额及余额决算情况表</t>
  </si>
  <si>
    <t>2023年渝北区统景镇财政决算表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</si>
  <si>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</si>
  <si>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</si>
  <si>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</si>
  <si>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</si>
  <si>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</si>
  <si>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</si>
  <si>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</si>
  <si>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</si>
  <si>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</si>
  <si>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</si>
  <si>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</si>
  <si>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</si>
  <si>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</si>
  <si>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</si>
  <si>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</si>
  <si>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</si>
  <si>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</si>
  <si>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</si>
  <si>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</si>
  <si>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</si>
  <si>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</si>
  <si>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</si>
  <si>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</si>
  <si>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</si>
  <si>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</si>
  <si>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</si>
  <si>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</si>
  <si>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卫生健康支出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</si>
  <si>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</si>
  <si>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</si>
  <si>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</si>
  <si>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</si>
  <si>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</si>
  <si>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</si>
  <si>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</si>
  <si>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</si>
  <si>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</si>
  <si>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</si>
  <si>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</si>
  <si>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</si>
  <si>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</si>
  <si>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</si>
  <si>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</si>
  <si>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</si>
  <si>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</si>
  <si>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</si>
  <si>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</si>
  <si>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</si>
  <si>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</si>
  <si>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</si>
  <si>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</si>
  <si>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</si>
  <si>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</si>
  <si>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</si>
  <si>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</si>
  <si>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</si>
  <si>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</si>
  <si>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</si>
  <si>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</si>
  <si>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</si>
  <si>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</si>
  <si>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</si>
  <si>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</si>
  <si>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</si>
  <si>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</si>
  <si>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</si>
  <si>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</si>
  <si>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</si>
  <si>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</si>
  <si>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</si>
  <si>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</si>
  <si>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</si>
  <si>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</si>
  <si>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</si>
  <si>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</si>
  <si>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</si>
  <si>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</si>
  <si>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</si>
  <si>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2023年渝北区统景镇一般公共预算收支决算表</t>
  </si>
  <si>
    <t>年初预算</t>
  </si>
  <si>
    <t>调整预算</t>
  </si>
  <si>
    <t>同比增长%</t>
  </si>
  <si>
    <t>预备费</t>
  </si>
  <si>
    <t>调入资金</t>
  </si>
  <si>
    <t xml:space="preserve"> </t>
  </si>
  <si>
    <t>2023年渝北区统景镇政府性基金预算收支决算表</t>
  </si>
  <si>
    <t>增长%</t>
  </si>
  <si>
    <t>调出资金</t>
  </si>
  <si>
    <t>2023年渝北区统景镇国有资本经营预算收支决算表</t>
  </si>
  <si>
    <t>此表无数据</t>
  </si>
  <si>
    <t>2023年渝北区统景镇社会保险基金预算收支决算表</t>
  </si>
  <si>
    <t>社会保险基金预算收入</t>
  </si>
  <si>
    <t>社会保险基金预算支出</t>
  </si>
  <si>
    <t>2023年渝北区统景镇“三公经费”决算数据统计表</t>
  </si>
  <si>
    <t>项  目</t>
  </si>
  <si>
    <t>2023年决算数</t>
  </si>
  <si>
    <t>2023年人代会</t>
  </si>
  <si>
    <t>与人代会数据增减情况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</si>
  <si>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</si>
  <si>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</si>
  <si>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</si>
  <si>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</si>
  <si>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</si>
  <si>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</si>
  <si>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</si>
  <si>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</si>
  <si>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</si>
  <si>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2023年渝北区统景镇一般公共预算支出决算表</t>
  </si>
  <si>
    <t>支        出</t>
  </si>
  <si>
    <t>决算数</t>
  </si>
  <si>
    <t>合计</t>
  </si>
  <si>
    <t xml:space="preserve">  一般公共服务支出</t>
  </si>
  <si>
    <t xml:space="preserve">    人大事务</t>
  </si>
  <si>
    <t xml:space="preserve">      行政运行</t>
  </si>
  <si>
    <t xml:space="preserve">      人大会议</t>
  </si>
  <si>
    <t xml:space="preserve">      人大代表履职能力提升</t>
  </si>
  <si>
    <t xml:space="preserve">      代表工作</t>
  </si>
  <si>
    <t xml:space="preserve">      其他人大事务支出</t>
  </si>
  <si>
    <t xml:space="preserve">    政协事务</t>
  </si>
  <si>
    <t xml:space="preserve">      参政议政</t>
  </si>
  <si>
    <t xml:space="preserve">    政府办公厅(室)及相关机构事务</t>
  </si>
  <si>
    <t xml:space="preserve">      一般行政管理事务</t>
  </si>
  <si>
    <t xml:space="preserve">      信访事务</t>
  </si>
  <si>
    <t xml:space="preserve">    财政事务</t>
  </si>
  <si>
    <t xml:space="preserve">    纪检监察事务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</si>
  <si>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</si>
  <si>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</si>
  <si>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</si>
  <si>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</si>
  <si>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</si>
  <si>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</si>
  <si>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</si>
  <si>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</si>
  <si>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其他共产党事务支出</t>
  </si>
  <si>
    <t xml:space="preserve">      其他共产党事务支出</t>
  </si>
  <si>
    <t xml:space="preserve">  国防支出</t>
  </si>
  <si>
    <t xml:space="preserve">    国防动员</t>
  </si>
  <si>
    <t xml:space="preserve">      人民防空</t>
  </si>
  <si>
    <t xml:space="preserve">      其他国防动员支出</t>
  </si>
  <si>
    <t xml:space="preserve">  公共安全支出</t>
  </si>
  <si>
    <t xml:space="preserve">    司法</t>
  </si>
  <si>
    <t xml:space="preserve">      基层司法业务</t>
  </si>
  <si>
    <t xml:space="preserve">      社区矫正</t>
  </si>
  <si>
    <t xml:space="preserve">    其他公共安全支出</t>
  </si>
  <si>
    <t xml:space="preserve">      其他公共安全支出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</si>
  <si>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</si>
  <si>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</si>
  <si>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</si>
  <si>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</si>
  <si>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旅游宣传</t>
  </si>
  <si>
    <t xml:space="preserve">      其他文化和旅游支出</t>
  </si>
  <si>
    <t xml:space="preserve">    体育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</si>
  <si>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</si>
  <si>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</si>
  <si>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</si>
  <si>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</si>
  <si>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</si>
  <si>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</si>
  <si>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</si>
  <si>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</si>
  <si>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</si>
  <si>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</si>
  <si>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</si>
  <si>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</si>
  <si>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</si>
  <si>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</si>
  <si>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</si>
  <si>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</si>
  <si>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</si>
  <si>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</si>
  <si>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</si>
  <si>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</si>
  <si>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</si>
  <si>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</si>
  <si>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</si>
  <si>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</si>
  <si>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</si>
  <si>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</si>
  <si>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</si>
  <si>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</si>
  <si>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</si>
  <si>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</si>
  <si>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</si>
  <si>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</si>
  <si>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</si>
  <si>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</si>
  <si>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</si>
  <si>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退役军人管理事务</t>
  </si>
  <si>
    <t xml:space="preserve">      拥军优属</t>
  </si>
  <si>
    <t xml:space="preserve">      事业运行</t>
  </si>
  <si>
    <t xml:space="preserve">      其他退役军人事务管理支出</t>
  </si>
  <si>
    <t xml:space="preserve">  卫生健康支出</t>
  </si>
  <si>
    <t xml:space="preserve">    公共卫生</t>
  </si>
  <si>
    <t xml:space="preserve">      突发公共卫生事件应急处理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</si>
  <si>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</si>
  <si>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</si>
  <si>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</si>
  <si>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</si>
  <si>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</si>
  <si>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优抚对象医疗</t>
  </si>
  <si>
    <t xml:space="preserve">      优抚对象医疗补助</t>
  </si>
  <si>
    <t xml:space="preserve">    其他卫生健康支出</t>
  </si>
  <si>
    <t xml:space="preserve">      其他卫生健康支出</t>
  </si>
  <si>
    <t xml:space="preserve">  节能环保支出</t>
  </si>
  <si>
    <t xml:space="preserve">    污染防治</t>
  </si>
  <si>
    <t xml:space="preserve">      水体</t>
  </si>
  <si>
    <t xml:space="preserve">    自然生态保护</t>
  </si>
  <si>
    <t xml:space="preserve">      农村环境保护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</si>
  <si>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</si>
  <si>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</si>
  <si>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</si>
  <si>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</si>
  <si>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</si>
  <si>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</si>
  <si>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</si>
  <si>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</si>
  <si>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</si>
  <si>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</si>
  <si>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</si>
  <si>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</si>
  <si>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</si>
  <si>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</si>
  <si>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</si>
  <si>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</si>
  <si>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农业生产发展</t>
  </si>
  <si>
    <t xml:space="preserve">      农村合作经济</t>
  </si>
  <si>
    <t xml:space="preserve">      农村社会事业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</si>
  <si>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</si>
  <si>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</si>
  <si>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</si>
  <si>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</si>
  <si>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</si>
  <si>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</si>
  <si>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林业草原防灾减灾</t>
  </si>
  <si>
    <t xml:space="preserve">    水利</t>
  </si>
  <si>
    <t xml:space="preserve">      水利工程运行与维护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</si>
  <si>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</si>
  <si>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</si>
  <si>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</si>
  <si>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</si>
  <si>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农村供水</t>
  </si>
  <si>
    <t xml:space="preserve">      其他水利支出</t>
  </si>
  <si>
    <t xml:space="preserve">    巩固脱贫攻坚成果衔接乡村振兴</t>
  </si>
  <si>
    <t xml:space="preserve">      生产发展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</si>
  <si>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</si>
  <si>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</si>
  <si>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</si>
  <si>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</si>
  <si>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</si>
  <si>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交通运输支出</t>
  </si>
  <si>
    <t xml:space="preserve">    公路水路运输</t>
  </si>
  <si>
    <t xml:space="preserve">      公路养护</t>
  </si>
  <si>
    <t xml:space="preserve">    车辆购置税支出</t>
  </si>
  <si>
    <t xml:space="preserve">      车辆购置税用于农村公路建设支出</t>
  </si>
  <si>
    <t xml:space="preserve">  自然资源海洋气象等支出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</si>
  <si>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</si>
  <si>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</si>
  <si>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</si>
  <si>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</si>
  <si>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农村危房改造</t>
  </si>
  <si>
    <t xml:space="preserve">      保障性住房租金补贴</t>
  </si>
  <si>
    <t xml:space="preserve">    住房改革支出</t>
  </si>
  <si>
    <t xml:space="preserve">      住房公积金</t>
  </si>
  <si>
    <t xml:space="preserve">      购房补贴</t>
  </si>
  <si>
    <t xml:space="preserve">  灾害防治及应急管理支出</t>
  </si>
  <si>
    <t xml:space="preserve">    应急管理事务</t>
  </si>
  <si>
    <t xml:space="preserve">      应急救援</t>
  </si>
  <si>
    <t xml:space="preserve">      应急管理</t>
  </si>
  <si>
    <t xml:space="preserve">    消防救援事务</t>
  </si>
  <si>
    <t xml:space="preserve">      消防应急救援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</si>
  <si>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</si>
  <si>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</si>
  <si>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</si>
  <si>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</si>
  <si>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</si>
  <si>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</si>
  <si>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2023年渝北区统景镇政府性基金预算支出决算表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</si>
  <si>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</si>
  <si>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</si>
  <si>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</si>
  <si>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</si>
  <si>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</si>
  <si>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城市基础设施配套费安排的支出</t>
  </si>
  <si>
    <t xml:space="preserve">  城市公共设施</t>
  </si>
  <si>
    <t xml:space="preserve">  其他城市基础设施配套费安排的支出</t>
  </si>
  <si>
    <t>三峡水库库区基金支出</t>
  </si>
  <si>
    <t xml:space="preserve">  其他三峡水库库区基金支出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</si>
  <si>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</si>
  <si>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</si>
  <si>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</si>
  <si>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2023年渝北区统景镇一般公共预算转移性收支决算表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</si>
  <si>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</si>
  <si>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</si>
  <si>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</si>
  <si>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</si>
  <si>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</si>
  <si>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</si>
  <si>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</si>
  <si>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</si>
  <si>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</si>
  <si>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</si>
  <si>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</si>
  <si>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</si>
  <si>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</si>
  <si>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</si>
  <si>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</si>
  <si>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</si>
  <si>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</si>
  <si>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</si>
  <si>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</si>
  <si>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</si>
  <si>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</si>
  <si>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</si>
  <si>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</si>
  <si>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</si>
  <si>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</si>
  <si>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</si>
  <si>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</si>
  <si>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</si>
  <si>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</si>
  <si>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</si>
  <si>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</si>
  <si>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</si>
  <si>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</si>
  <si>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</si>
  <si>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</si>
  <si>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</si>
  <si>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</si>
  <si>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</si>
  <si>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</si>
  <si>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</si>
  <si>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</si>
  <si>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</si>
  <si>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</si>
  <si>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</si>
  <si>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</si>
  <si>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</si>
  <si>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</si>
  <si>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</si>
  <si>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</si>
  <si>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</si>
  <si>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</si>
  <si>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</si>
  <si>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</si>
  <si>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</si>
  <si>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</si>
  <si>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</si>
  <si>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</si>
  <si>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</si>
  <si>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</si>
  <si>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</si>
  <si>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</si>
  <si>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</si>
  <si>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</si>
  <si>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</si>
  <si>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</si>
  <si>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</si>
  <si>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</si>
  <si>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</si>
  <si>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</si>
  <si>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</si>
  <si>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</si>
  <si>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</si>
  <si>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</si>
  <si>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</si>
  <si>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</si>
  <si>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</si>
  <si>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</si>
  <si>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</si>
  <si>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</si>
  <si>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</si>
  <si>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</si>
  <si>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</si>
  <si>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</si>
  <si>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</si>
  <si>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</si>
  <si>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</si>
  <si>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</si>
  <si>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</si>
  <si>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</si>
  <si>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</si>
  <si>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</si>
  <si>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</si>
  <si>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</si>
  <si>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</si>
  <si>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</si>
  <si>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</si>
  <si>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</si>
  <si>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</si>
  <si>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</si>
  <si>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</si>
  <si>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</si>
  <si>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</si>
  <si>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</si>
  <si>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</si>
  <si>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</si>
  <si>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</si>
  <si>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</si>
  <si>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</si>
  <si>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</si>
  <si>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</si>
  <si>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</si>
  <si>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</si>
  <si>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</si>
  <si>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</si>
  <si>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</si>
  <si>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</si>
  <si>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</si>
  <si>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</si>
  <si>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</si>
  <si>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</si>
  <si>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</si>
  <si>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</si>
  <si>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</si>
  <si>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</si>
  <si>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</si>
  <si>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</si>
  <si>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</si>
  <si>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</si>
  <si>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</si>
  <si>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</si>
  <si>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</si>
  <si>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</si>
  <si>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</si>
  <si>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</si>
  <si>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</si>
  <si>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</si>
  <si>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</si>
  <si>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</si>
  <si>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</si>
  <si>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</si>
  <si>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</si>
  <si>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</si>
  <si>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</si>
  <si>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</si>
  <si>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</si>
  <si>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</si>
  <si>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</si>
  <si>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</si>
  <si>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</si>
  <si>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</si>
  <si>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</si>
  <si>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</si>
  <si>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</si>
  <si>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</si>
  <si>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</si>
  <si>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</si>
  <si>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</si>
  <si>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</si>
  <si>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</si>
  <si>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</si>
  <si>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</si>
  <si>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</si>
  <si>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</si>
  <si>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</si>
  <si>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</si>
  <si>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</si>
  <si>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</si>
  <si>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</si>
  <si>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</si>
  <si>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</si>
  <si>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</si>
  <si>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</si>
  <si>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</si>
  <si>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</si>
  <si>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</si>
  <si>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</si>
  <si>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</si>
  <si>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</si>
  <si>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</si>
  <si>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2023年渝北区统景镇一般公共预算基本支出决算表</t>
  </si>
  <si>
    <t>经济分类科目（按“款”级经济分类科目)</t>
  </si>
  <si>
    <t>2023年一般公共预算财政拨款基本支出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</si>
  <si>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</si>
  <si>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</si>
  <si>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</si>
  <si>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</si>
  <si>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</si>
  <si>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</si>
  <si>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</si>
  <si>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</si>
  <si>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</si>
  <si>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</si>
  <si>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</si>
  <si>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</si>
  <si>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</si>
  <si>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</si>
  <si>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</si>
  <si>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</si>
  <si>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</si>
  <si>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</si>
  <si>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</si>
  <si>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</si>
  <si>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</si>
  <si>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</si>
  <si>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</si>
  <si>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</si>
  <si>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</si>
  <si>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</si>
  <si>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</si>
  <si>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</si>
  <si>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</si>
  <si>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</si>
  <si>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</si>
  <si>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</si>
  <si>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</si>
  <si>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</si>
  <si>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</si>
  <si>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</si>
  <si>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</si>
  <si>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</si>
  <si>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</si>
  <si>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</si>
  <si>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</si>
  <si>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</si>
  <si>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</si>
  <si>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</si>
  <si>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</si>
  <si>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</si>
  <si>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</si>
  <si>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</si>
  <si>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</si>
  <si>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</si>
  <si>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</si>
  <si>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</si>
  <si>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</si>
  <si>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</si>
  <si>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</si>
  <si>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</si>
  <si>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</si>
  <si>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</si>
  <si>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</si>
  <si>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</si>
  <si>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</si>
  <si>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</si>
  <si>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</si>
  <si>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</si>
  <si>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</si>
  <si>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</si>
  <si>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</si>
  <si>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</si>
  <si>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</si>
  <si>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</si>
  <si>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</si>
  <si>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</si>
  <si>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</si>
  <si>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</si>
  <si>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</si>
  <si>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</si>
  <si>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</si>
  <si>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</si>
  <si>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</si>
  <si>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</si>
  <si>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</si>
  <si>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</si>
  <si>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</si>
  <si>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</si>
  <si>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</si>
  <si>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</si>
  <si>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</si>
  <si>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</si>
  <si>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</si>
  <si>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</si>
  <si>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</si>
  <si>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</si>
  <si>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</si>
  <si>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</si>
  <si>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</si>
  <si>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</si>
  <si>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</si>
  <si>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</si>
  <si>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</si>
  <si>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</si>
  <si>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</si>
  <si>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</si>
  <si>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</si>
  <si>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</si>
  <si>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</si>
  <si>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</si>
  <si>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</si>
  <si>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</si>
  <si>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</si>
  <si>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</si>
  <si>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</si>
  <si>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</si>
  <si>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</si>
  <si>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</si>
  <si>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</si>
  <si>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</si>
  <si>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</si>
  <si>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</si>
  <si>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</si>
  <si>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2023年重庆市渝北区统景镇政府债务限额及余额决算情况表</t>
  </si>
  <si>
    <t>单位：亿元</t>
  </si>
  <si>
    <t>地   区</t>
  </si>
  <si>
    <t>2023年债务限额</t>
  </si>
  <si>
    <t>2023年债务余额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</si>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</sst>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0.00_ "/>
    <numFmt numFmtId="179" formatCode="_(* #,##0.00_);_(* \(#,##0.00\);_(* &quot;-&quot;??_);_(@_)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_ "/>
  </numFmts>
  <fonts count="9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2"/>
      <color indexed="10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9"/>
      <color indexed="52"/>
      <name val="宋体"/>
      <charset val="134"/>
    </font>
    <font>
      <sz val="11"/>
      <color indexed="52"/>
      <name val="宋体"/>
      <charset val="134"/>
    </font>
    <font>
      <sz val="9"/>
      <color indexed="6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8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</xf>
    <xf numFmtId="176" fontId="53" fillId="0" borderId="0" applyFont="0" applyFill="0" applyBorder="0" applyAlignment="0" applyProtection="0"/>
    <xf numFmtId="37" fontId="54" fillId="0" borderId="0"/>
    <xf numFmtId="0" fontId="55" fillId="0" borderId="0"/>
    <xf numFmtId="0" fontId="56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19" fillId="0" borderId="0"/>
    <xf numFmtId="0" fontId="21" fillId="0" borderId="0"/>
    <xf numFmtId="0" fontId="53" fillId="0" borderId="0"/>
    <xf numFmtId="0" fontId="47" fillId="0" borderId="0">
      <alignment vertical="center"/>
    </xf>
    <xf numFmtId="0" fontId="70" fillId="0" borderId="0"/>
    <xf numFmtId="0" fontId="0" fillId="0" borderId="0"/>
    <xf numFmtId="0" fontId="11" fillId="0" borderId="0"/>
    <xf numFmtId="0" fontId="19" fillId="0" borderId="0"/>
    <xf numFmtId="0" fontId="71" fillId="0" borderId="0">
      <alignment vertical="center"/>
    </xf>
    <xf numFmtId="0" fontId="47" fillId="0" borderId="0"/>
    <xf numFmtId="0" fontId="48" fillId="0" borderId="0">
      <alignment vertical="center"/>
    </xf>
    <xf numFmtId="0" fontId="47" fillId="0" borderId="0" applyProtection="0"/>
    <xf numFmtId="0" fontId="6" fillId="0" borderId="0">
      <alignment vertical="center"/>
    </xf>
    <xf numFmtId="0" fontId="20" fillId="0" borderId="0"/>
    <xf numFmtId="0" fontId="10" fillId="0" borderId="0">
      <alignment vertical="center"/>
    </xf>
    <xf numFmtId="0" fontId="72" fillId="44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80" fillId="4" borderId="29" applyNumberFormat="0" applyAlignment="0" applyProtection="0">
      <alignment vertical="center"/>
    </xf>
    <xf numFmtId="0" fontId="81" fillId="53" borderId="29" applyNumberFormat="0" applyAlignment="0" applyProtection="0">
      <alignment vertical="center"/>
    </xf>
    <xf numFmtId="0" fontId="82" fillId="53" borderId="29" applyNumberFormat="0" applyAlignment="0" applyProtection="0">
      <alignment vertical="center"/>
    </xf>
    <xf numFmtId="0" fontId="83" fillId="54" borderId="30" applyNumberFormat="0" applyAlignment="0" applyProtection="0">
      <alignment vertical="center"/>
    </xf>
    <xf numFmtId="0" fontId="84" fillId="54" borderId="30" applyNumberFormat="0" applyAlignment="0" applyProtection="0">
      <alignment vertical="center"/>
    </xf>
    <xf numFmtId="0" fontId="85" fillId="54" borderId="30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177" fontId="10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8" fontId="47" fillId="0" borderId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20" fillId="0" borderId="0"/>
    <xf numFmtId="179" fontId="47" fillId="0" borderId="0" applyFont="0" applyFill="0" applyBorder="0" applyAlignment="0" applyProtection="0">
      <alignment vertical="center"/>
    </xf>
    <xf numFmtId="179" fontId="48" fillId="0" borderId="0" applyFont="0" applyFill="0" applyBorder="0" applyAlignment="0" applyProtection="0">
      <alignment vertical="center"/>
    </xf>
    <xf numFmtId="179" fontId="53" fillId="0" borderId="0" applyFont="0" applyFill="0" applyBorder="0" applyAlignment="0">
      <protection locked="0"/>
    </xf>
    <xf numFmtId="179" fontId="10" fillId="0" borderId="0" applyFont="0" applyFill="0" applyBorder="0" applyAlignment="0" applyProtection="0"/>
    <xf numFmtId="179" fontId="19" fillId="0" borderId="0"/>
    <xf numFmtId="0" fontId="49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0" fontId="94" fillId="53" borderId="32" applyNumberFormat="0" applyAlignment="0" applyProtection="0">
      <alignment vertical="center"/>
    </xf>
    <xf numFmtId="0" fontId="95" fillId="53" borderId="32" applyNumberFormat="0" applyAlignment="0" applyProtection="0">
      <alignment vertical="center"/>
    </xf>
    <xf numFmtId="0" fontId="96" fillId="42" borderId="29" applyNumberFormat="0" applyAlignment="0" applyProtection="0">
      <alignment vertical="center"/>
    </xf>
    <xf numFmtId="0" fontId="97" fillId="42" borderId="29" applyNumberFormat="0" applyAlignment="0" applyProtection="0">
      <alignment vertical="center"/>
    </xf>
    <xf numFmtId="0" fontId="53" fillId="0" borderId="0"/>
    <xf numFmtId="0" fontId="11" fillId="40" borderId="33" applyNumberFormat="0" applyFont="0" applyAlignment="0" applyProtection="0">
      <alignment vertical="center"/>
    </xf>
    <xf numFmtId="0" fontId="10" fillId="40" borderId="33" applyNumberFormat="0" applyFont="0" applyAlignment="0" applyProtection="0">
      <alignment vertical="center"/>
    </xf>
  </cellStyleXfs>
  <cellXfs count="205">
    <xf numFmtId="0" fontId="0" fillId="0" borderId="0" xfId="0">
      <alignment vertical="center"/>
    </xf>
    <xf numFmtId="0" fontId="1" fillId="0" borderId="0" xfId="130" applyFill="1">
      <alignment vertical="center"/>
    </xf>
    <xf numFmtId="0" fontId="2" fillId="0" borderId="0" xfId="130" applyFont="1" applyFill="1" applyBorder="1" applyAlignment="1">
      <alignment horizontal="center" vertical="center" wrapText="1"/>
    </xf>
    <xf numFmtId="0" fontId="3" fillId="0" borderId="0" xfId="130" applyFont="1" applyFill="1" applyBorder="1" applyAlignment="1">
      <alignment vertical="center" wrapText="1"/>
    </xf>
    <xf numFmtId="0" fontId="4" fillId="0" borderId="0" xfId="130" applyFont="1" applyFill="1" applyBorder="1" applyAlignment="1">
      <alignment horizontal="center" vertical="center" wrapText="1"/>
    </xf>
    <xf numFmtId="0" fontId="5" fillId="0" borderId="1" xfId="130" applyFont="1" applyFill="1" applyBorder="1" applyAlignment="1">
      <alignment horizontal="center" vertical="center" wrapText="1"/>
    </xf>
    <xf numFmtId="181" fontId="5" fillId="0" borderId="1" xfId="130" applyNumberFormat="1" applyFont="1" applyFill="1" applyBorder="1" applyAlignment="1">
      <alignment horizontal="center" vertical="center" wrapText="1"/>
    </xf>
    <xf numFmtId="0" fontId="6" fillId="2" borderId="0" xfId="144" applyFill="1" applyAlignment="1"/>
    <xf numFmtId="0" fontId="6" fillId="0" borderId="0" xfId="144" applyAlignment="1"/>
    <xf numFmtId="43" fontId="6" fillId="0" borderId="0" xfId="144" applyNumberFormat="1" applyAlignment="1"/>
    <xf numFmtId="0" fontId="7" fillId="0" borderId="0" xfId="132" applyFont="1" applyAlignment="1">
      <alignment horizontal="center" vertical="center" wrapText="1"/>
    </xf>
    <xf numFmtId="43" fontId="7" fillId="0" borderId="0" xfId="132" applyNumberFormat="1" applyFont="1" applyAlignment="1">
      <alignment horizontal="center" vertical="center" wrapText="1"/>
    </xf>
    <xf numFmtId="0" fontId="6" fillId="0" borderId="0" xfId="144" applyAlignment="1">
      <alignment vertical="center"/>
    </xf>
    <xf numFmtId="43" fontId="6" fillId="0" borderId="0" xfId="144" applyNumberFormat="1" applyAlignment="1">
      <alignment vertical="center"/>
    </xf>
    <xf numFmtId="43" fontId="8" fillId="0" borderId="0" xfId="144" applyNumberFormat="1" applyFont="1" applyBorder="1" applyAlignment="1">
      <alignment horizontal="right" vertical="center"/>
    </xf>
    <xf numFmtId="0" fontId="6" fillId="0" borderId="1" xfId="144" applyFont="1" applyBorder="1" applyAlignment="1">
      <alignment horizontal="center" vertical="center" wrapText="1"/>
    </xf>
    <xf numFmtId="43" fontId="6" fillId="0" borderId="1" xfId="144" applyNumberFormat="1" applyFont="1" applyBorder="1" applyAlignment="1">
      <alignment horizontal="center" vertical="center"/>
    </xf>
    <xf numFmtId="0" fontId="6" fillId="0" borderId="1" xfId="144" applyFont="1" applyBorder="1" applyAlignment="1">
      <alignment horizontal="center" vertical="center"/>
    </xf>
    <xf numFmtId="49" fontId="6" fillId="2" borderId="1" xfId="144" applyNumberFormat="1" applyFont="1" applyFill="1" applyBorder="1" applyAlignment="1" applyProtection="1">
      <alignment vertical="center"/>
    </xf>
    <xf numFmtId="49" fontId="6" fillId="2" borderId="1" xfId="144" applyNumberFormat="1" applyFont="1" applyFill="1" applyBorder="1" applyAlignment="1" applyProtection="1">
      <alignment horizontal="center" vertical="center"/>
    </xf>
    <xf numFmtId="43" fontId="6" fillId="2" borderId="1" xfId="144" applyNumberFormat="1" applyFont="1" applyFill="1" applyBorder="1" applyAlignment="1" applyProtection="1">
      <alignment horizontal="center" vertical="center"/>
    </xf>
    <xf numFmtId="0" fontId="9" fillId="2" borderId="1" xfId="127" applyNumberFormat="1" applyFont="1" applyFill="1" applyBorder="1" applyAlignment="1">
      <alignment horizontal="left" vertical="center"/>
    </xf>
    <xf numFmtId="0" fontId="9" fillId="2" borderId="1" xfId="127" applyNumberFormat="1" applyFont="1" applyFill="1" applyBorder="1" applyAlignment="1" applyProtection="1">
      <alignment horizontal="left" vertical="center"/>
    </xf>
    <xf numFmtId="0" fontId="9" fillId="2" borderId="1" xfId="127" applyFont="1" applyFill="1" applyBorder="1" applyAlignment="1">
      <alignment horizontal="left" vertical="center"/>
    </xf>
    <xf numFmtId="178" fontId="6" fillId="2" borderId="0" xfId="144" applyNumberFormat="1" applyFill="1" applyAlignment="1"/>
    <xf numFmtId="43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127" applyFont="1" applyFill="1" applyBorder="1" applyAlignment="1">
      <alignment vertical="center"/>
    </xf>
    <xf numFmtId="43" fontId="11" fillId="2" borderId="1" xfId="126" applyNumberFormat="1" applyFont="1" applyFill="1" applyBorder="1" applyAlignment="1">
      <alignment horizontal="center" vertical="center" shrinkToFit="1"/>
    </xf>
    <xf numFmtId="43" fontId="10" fillId="0" borderId="2" xfId="0" applyNumberFormat="1" applyFont="1" applyFill="1" applyBorder="1" applyAlignment="1" applyProtection="1">
      <alignment horizontal="center" vertical="center" wrapText="1"/>
    </xf>
    <xf numFmtId="43" fontId="6" fillId="2" borderId="1" xfId="144" applyNumberFormat="1" applyFont="1" applyFill="1" applyBorder="1" applyAlignment="1">
      <alignment horizontal="center"/>
    </xf>
    <xf numFmtId="4" fontId="6" fillId="2" borderId="0" xfId="144" applyNumberFormat="1" applyFill="1" applyAlignment="1"/>
    <xf numFmtId="182" fontId="6" fillId="2" borderId="0" xfId="144" applyNumberFormat="1" applyFill="1" applyAlignment="1"/>
    <xf numFmtId="183" fontId="6" fillId="2" borderId="0" xfId="144" applyNumberFormat="1" applyFill="1" applyAlignment="1"/>
    <xf numFmtId="0" fontId="9" fillId="2" borderId="1" xfId="127" applyFont="1" applyFill="1" applyBorder="1" applyAlignment="1">
      <alignment horizontal="left" vertical="center" shrinkToFit="1"/>
    </xf>
    <xf numFmtId="43" fontId="11" fillId="2" borderId="1" xfId="125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43" fontId="1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43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 shrinkToFit="1"/>
    </xf>
    <xf numFmtId="43" fontId="6" fillId="0" borderId="1" xfId="0" applyNumberFormat="1" applyFont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43" fontId="6" fillId="0" borderId="1" xfId="0" applyNumberFormat="1" applyFont="1" applyBorder="1" applyAlignment="1">
      <alignment vertical="center" shrinkToFit="1"/>
    </xf>
    <xf numFmtId="43" fontId="11" fillId="0" borderId="1" xfId="174" applyNumberFormat="1" applyFont="1" applyFill="1" applyBorder="1" applyAlignment="1">
      <alignment horizontal="center" vertical="center"/>
    </xf>
    <xf numFmtId="43" fontId="11" fillId="0" borderId="1" xfId="131" applyNumberFormat="1" applyFont="1" applyBorder="1" applyAlignment="1">
      <alignment horizontal="left" vertical="center"/>
    </xf>
    <xf numFmtId="43" fontId="11" fillId="2" borderId="1" xfId="125" applyNumberFormat="1" applyFont="1" applyFill="1" applyBorder="1" applyAlignment="1" applyProtection="1">
      <alignment horizontal="left" vertical="center"/>
      <protection locked="0"/>
    </xf>
    <xf numFmtId="43" fontId="6" fillId="2" borderId="1" xfId="0" applyNumberFormat="1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vertical="center" shrinkToFit="1"/>
    </xf>
    <xf numFmtId="43" fontId="11" fillId="0" borderId="1" xfId="125" applyNumberFormat="1" applyFont="1" applyBorder="1" applyAlignment="1" applyProtection="1">
      <alignment horizontal="left" vertical="center"/>
      <protection locked="0"/>
    </xf>
    <xf numFmtId="43" fontId="11" fillId="2" borderId="1" xfId="131" applyNumberFormat="1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horizontal="left" vertical="center" shrinkToFit="1"/>
    </xf>
    <xf numFmtId="43" fontId="11" fillId="0" borderId="1" xfId="146" applyNumberFormat="1" applyFont="1" applyFill="1" applyBorder="1" applyAlignment="1">
      <alignment horizontal="center" vertical="center"/>
    </xf>
    <xf numFmtId="43" fontId="11" fillId="0" borderId="1" xfId="174" applyNumberFormat="1" applyFont="1" applyFill="1" applyBorder="1" applyAlignment="1">
      <alignment vertical="center"/>
    </xf>
    <xf numFmtId="43" fontId="11" fillId="0" borderId="1" xfId="125" applyNumberFormat="1" applyFont="1" applyBorder="1" applyAlignment="1" applyProtection="1">
      <alignment horizontal="left" vertical="center"/>
    </xf>
    <xf numFmtId="43" fontId="11" fillId="0" borderId="2" xfId="171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43" fontId="6" fillId="0" borderId="0" xfId="0" applyNumberFormat="1" applyFont="1" applyAlignment="1">
      <alignment horizontal="left" vertical="center"/>
    </xf>
    <xf numFmtId="43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3" fontId="13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43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left" vertical="center" shrinkToFit="1"/>
    </xf>
    <xf numFmtId="43" fontId="14" fillId="0" borderId="1" xfId="0" applyNumberFormat="1" applyFont="1" applyFill="1" applyBorder="1" applyAlignment="1">
      <alignment horizontal="right" vertical="center" shrinkToFit="1"/>
    </xf>
    <xf numFmtId="43" fontId="16" fillId="0" borderId="1" xfId="0" applyNumberFormat="1" applyFont="1" applyFill="1" applyBorder="1" applyAlignment="1">
      <alignment horizontal="right" vertical="center" shrinkToFit="1"/>
    </xf>
    <xf numFmtId="0" fontId="17" fillId="0" borderId="0" xfId="0" applyFont="1" applyFill="1">
      <alignment vertical="center"/>
    </xf>
    <xf numFmtId="0" fontId="0" fillId="0" borderId="0" xfId="0" applyFill="1">
      <alignment vertical="center"/>
    </xf>
    <xf numFmtId="43" fontId="0" fillId="0" borderId="0" xfId="0" applyNumberFormat="1" applyFill="1">
      <alignment vertical="center"/>
    </xf>
    <xf numFmtId="0" fontId="12" fillId="0" borderId="0" xfId="0" applyFont="1" applyFill="1" applyAlignment="1">
      <alignment horizontal="center" vertical="center"/>
    </xf>
    <xf numFmtId="43" fontId="12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43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43" fontId="17" fillId="0" borderId="1" xfId="0" applyNumberFormat="1" applyFont="1" applyFill="1" applyBorder="1">
      <alignment vertical="center"/>
    </xf>
    <xf numFmtId="182" fontId="17" fillId="0" borderId="0" xfId="0" applyNumberFormat="1" applyFont="1" applyFill="1">
      <alignment vertical="center"/>
    </xf>
    <xf numFmtId="0" fontId="16" fillId="0" borderId="4" xfId="0" applyNumberFormat="1" applyFont="1" applyFill="1" applyBorder="1" applyAlignment="1" applyProtection="1">
      <alignment horizontal="left" vertical="center"/>
    </xf>
    <xf numFmtId="43" fontId="9" fillId="0" borderId="1" xfId="0" applyNumberFormat="1" applyFont="1" applyFill="1" applyBorder="1" applyAlignment="1" applyProtection="1">
      <alignment horizontal="right" vertical="center"/>
    </xf>
    <xf numFmtId="43" fontId="9" fillId="0" borderId="5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43" fontId="9" fillId="0" borderId="6" xfId="0" applyNumberFormat="1" applyFont="1" applyFill="1" applyBorder="1" applyAlignment="1" applyProtection="1">
      <alignment horizontal="right" vertical="center"/>
    </xf>
    <xf numFmtId="43" fontId="18" fillId="0" borderId="7" xfId="0" applyNumberFormat="1" applyFont="1" applyFill="1" applyBorder="1" applyAlignment="1">
      <alignment horizontal="right" vertical="center"/>
    </xf>
    <xf numFmtId="0" fontId="19" fillId="0" borderId="0" xfId="139"/>
    <xf numFmtId="43" fontId="19" fillId="0" borderId="0" xfId="139" applyNumberFormat="1" applyAlignment="1">
      <alignment horizontal="center"/>
    </xf>
    <xf numFmtId="0" fontId="7" fillId="0" borderId="0" xfId="139" applyFont="1" applyAlignment="1">
      <alignment horizontal="center"/>
    </xf>
    <xf numFmtId="43" fontId="7" fillId="0" borderId="0" xfId="139" applyNumberFormat="1" applyFont="1" applyAlignment="1">
      <alignment horizontal="center"/>
    </xf>
    <xf numFmtId="0" fontId="9" fillId="0" borderId="0" xfId="129" applyFont="1" applyBorder="1" applyAlignment="1">
      <alignment horizontal="left" vertical="center"/>
    </xf>
    <xf numFmtId="43" fontId="9" fillId="0" borderId="0" xfId="129" applyNumberFormat="1" applyFont="1" applyBorder="1" applyAlignment="1">
      <alignment horizontal="center" vertical="center"/>
    </xf>
    <xf numFmtId="0" fontId="20" fillId="0" borderId="0" xfId="139" applyFont="1"/>
    <xf numFmtId="0" fontId="20" fillId="0" borderId="1" xfId="139" applyFont="1" applyFill="1" applyBorder="1" applyAlignment="1">
      <alignment horizontal="center" vertical="center" shrinkToFit="1"/>
    </xf>
    <xf numFmtId="43" fontId="20" fillId="0" borderId="1" xfId="139" applyNumberFormat="1" applyFont="1" applyFill="1" applyBorder="1" applyAlignment="1">
      <alignment horizontal="center" vertical="center" wrapText="1"/>
    </xf>
    <xf numFmtId="43" fontId="20" fillId="0" borderId="4" xfId="139" applyNumberFormat="1" applyFont="1" applyFill="1" applyBorder="1" applyAlignment="1">
      <alignment horizontal="center" vertical="center" wrapText="1"/>
    </xf>
    <xf numFmtId="0" fontId="20" fillId="0" borderId="1" xfId="139" applyFont="1" applyFill="1" applyBorder="1" applyAlignment="1">
      <alignment horizontal="left" vertical="center" shrinkToFit="1"/>
    </xf>
    <xf numFmtId="43" fontId="21" fillId="0" borderId="1" xfId="139" applyNumberFormat="1" applyFont="1" applyFill="1" applyBorder="1" applyAlignment="1">
      <alignment horizontal="center" vertical="center" shrinkToFit="1"/>
    </xf>
    <xf numFmtId="43" fontId="21" fillId="0" borderId="4" xfId="139" applyNumberFormat="1" applyFont="1" applyFill="1" applyBorder="1" applyAlignment="1">
      <alignment horizontal="center" vertical="center" shrinkToFit="1"/>
    </xf>
    <xf numFmtId="0" fontId="19" fillId="0" borderId="1" xfId="139" applyFont="1" applyFill="1" applyBorder="1"/>
    <xf numFmtId="184" fontId="19" fillId="0" borderId="0" xfId="139" applyNumberFormat="1"/>
    <xf numFmtId="43" fontId="11" fillId="3" borderId="8" xfId="134" applyNumberFormat="1" applyFont="1" applyFill="1" applyBorder="1" applyAlignment="1">
      <alignment horizontal="center" vertical="center" shrinkToFit="1"/>
    </xf>
    <xf numFmtId="0" fontId="22" fillId="0" borderId="1" xfId="139" applyFont="1" applyFill="1" applyBorder="1" applyAlignment="1">
      <alignment wrapText="1"/>
    </xf>
    <xf numFmtId="0" fontId="15" fillId="0" borderId="0" xfId="129" applyFont="1" applyAlignment="1">
      <alignment vertical="center"/>
    </xf>
    <xf numFmtId="0" fontId="10" fillId="0" borderId="0" xfId="129" applyAlignment="1">
      <alignment vertical="center"/>
    </xf>
    <xf numFmtId="0" fontId="2" fillId="0" borderId="0" xfId="146" applyFont="1" applyAlignment="1">
      <alignment horizontal="center"/>
    </xf>
    <xf numFmtId="0" fontId="9" fillId="0" borderId="0" xfId="129" applyFont="1" applyBorder="1" applyAlignment="1">
      <alignment vertical="center"/>
    </xf>
    <xf numFmtId="0" fontId="9" fillId="0" borderId="0" xfId="129" applyFont="1" applyBorder="1" applyAlignment="1">
      <alignment horizontal="center" vertical="center"/>
    </xf>
    <xf numFmtId="0" fontId="9" fillId="0" borderId="0" xfId="146" applyFont="1" applyAlignment="1">
      <alignment vertical="center"/>
    </xf>
    <xf numFmtId="0" fontId="16" fillId="0" borderId="1" xfId="146" applyFont="1" applyBorder="1" applyAlignment="1">
      <alignment horizontal="center" vertical="center"/>
    </xf>
    <xf numFmtId="0" fontId="23" fillId="0" borderId="1" xfId="146" applyFont="1" applyBorder="1" applyAlignment="1">
      <alignment horizontal="center" vertical="center"/>
    </xf>
    <xf numFmtId="0" fontId="23" fillId="0" borderId="1" xfId="146" applyFont="1" applyBorder="1" applyAlignment="1">
      <alignment horizontal="center" vertical="center" wrapText="1"/>
    </xf>
    <xf numFmtId="0" fontId="23" fillId="0" borderId="1" xfId="146" applyFont="1" applyFill="1" applyBorder="1" applyAlignment="1">
      <alignment horizontal="center" vertical="center"/>
    </xf>
    <xf numFmtId="183" fontId="23" fillId="0" borderId="1" xfId="174" applyNumberFormat="1" applyFont="1" applyFill="1" applyBorder="1" applyAlignment="1">
      <alignment vertical="center"/>
    </xf>
    <xf numFmtId="184" fontId="23" fillId="0" borderId="1" xfId="174" applyNumberFormat="1" applyFont="1" applyFill="1" applyBorder="1" applyAlignment="1">
      <alignment horizontal="right" vertical="center"/>
    </xf>
    <xf numFmtId="183" fontId="23" fillId="0" borderId="1" xfId="146" applyNumberFormat="1" applyFont="1" applyFill="1" applyBorder="1" applyAlignment="1">
      <alignment vertical="center"/>
    </xf>
    <xf numFmtId="0" fontId="23" fillId="0" borderId="1" xfId="146" applyFont="1" applyBorder="1" applyAlignment="1">
      <alignment horizontal="left" vertical="center"/>
    </xf>
    <xf numFmtId="0" fontId="23" fillId="0" borderId="1" xfId="146" applyFont="1" applyFill="1" applyBorder="1" applyAlignment="1">
      <alignment vertical="center"/>
    </xf>
    <xf numFmtId="0" fontId="11" fillId="0" borderId="1" xfId="146" applyFont="1" applyFill="1" applyBorder="1" applyAlignment="1">
      <alignment horizontal="left" vertical="center" indent="1"/>
    </xf>
    <xf numFmtId="183" fontId="11" fillId="0" borderId="1" xfId="174" applyNumberFormat="1" applyFont="1" applyFill="1" applyBorder="1" applyAlignment="1">
      <alignment vertical="center"/>
    </xf>
    <xf numFmtId="184" fontId="11" fillId="0" borderId="1" xfId="174" applyNumberFormat="1" applyFont="1" applyFill="1" applyBorder="1" applyAlignment="1">
      <alignment horizontal="right" vertical="center"/>
    </xf>
    <xf numFmtId="183" fontId="11" fillId="4" borderId="1" xfId="146" applyNumberFormat="1" applyFont="1" applyFill="1" applyBorder="1">
      <alignment vertical="center"/>
    </xf>
    <xf numFmtId="0" fontId="11" fillId="0" borderId="1" xfId="146" applyFont="1" applyFill="1" applyBorder="1" applyAlignment="1">
      <alignment horizontal="left" vertical="center" indent="2"/>
    </xf>
    <xf numFmtId="0" fontId="23" fillId="0" borderId="1" xfId="146" applyFont="1" applyFill="1" applyBorder="1" applyAlignment="1">
      <alignment horizontal="left" vertical="center"/>
    </xf>
    <xf numFmtId="183" fontId="23" fillId="0" borderId="1" xfId="146" applyNumberFormat="1" applyFont="1" applyFill="1" applyBorder="1">
      <alignment vertical="center"/>
    </xf>
    <xf numFmtId="0" fontId="11" fillId="0" borderId="1" xfId="146" applyFont="1" applyFill="1" applyBorder="1" applyAlignment="1">
      <alignment vertical="center"/>
    </xf>
    <xf numFmtId="183" fontId="11" fillId="0" borderId="1" xfId="146" applyNumberFormat="1" applyFont="1" applyFill="1" applyBorder="1">
      <alignment vertical="center"/>
    </xf>
    <xf numFmtId="0" fontId="11" fillId="0" borderId="1" xfId="146" applyFont="1" applyFill="1" applyBorder="1" applyAlignment="1" applyProtection="1">
      <alignment vertical="center"/>
      <protection locked="0"/>
    </xf>
    <xf numFmtId="0" fontId="9" fillId="0" borderId="0" xfId="129" applyFont="1" applyAlignment="1">
      <alignment vertical="center"/>
    </xf>
    <xf numFmtId="183" fontId="10" fillId="0" borderId="0" xfId="129" applyNumberFormat="1" applyAlignment="1">
      <alignment vertical="center"/>
    </xf>
    <xf numFmtId="0" fontId="9" fillId="0" borderId="0" xfId="146" applyFont="1" applyBorder="1" applyAlignment="1">
      <alignment horizontal="center" vertical="center"/>
    </xf>
    <xf numFmtId="0" fontId="15" fillId="0" borderId="0" xfId="129" applyFont="1" applyFill="1" applyAlignment="1">
      <alignment vertical="center"/>
    </xf>
    <xf numFmtId="0" fontId="10" fillId="0" borderId="0" xfId="129" applyFill="1" applyAlignment="1">
      <alignment vertical="center"/>
    </xf>
    <xf numFmtId="43" fontId="10" fillId="0" borderId="0" xfId="129" applyNumberFormat="1" applyFill="1" applyAlignment="1">
      <alignment vertical="center"/>
    </xf>
    <xf numFmtId="0" fontId="2" fillId="0" borderId="0" xfId="146" applyFont="1" applyFill="1" applyAlignment="1">
      <alignment horizontal="center"/>
    </xf>
    <xf numFmtId="43" fontId="2" fillId="0" borderId="0" xfId="146" applyNumberFormat="1" applyFont="1" applyFill="1" applyAlignment="1">
      <alignment horizontal="center"/>
    </xf>
    <xf numFmtId="0" fontId="9" fillId="0" borderId="0" xfId="129" applyFont="1" applyFill="1" applyBorder="1" applyAlignment="1">
      <alignment horizontal="left" vertical="center"/>
    </xf>
    <xf numFmtId="43" fontId="9" fillId="0" borderId="0" xfId="129" applyNumberFormat="1" applyFont="1" applyFill="1" applyBorder="1" applyAlignment="1">
      <alignment vertical="center"/>
    </xf>
    <xf numFmtId="43" fontId="9" fillId="0" borderId="0" xfId="129" applyNumberFormat="1" applyFont="1" applyFill="1" applyBorder="1" applyAlignment="1">
      <alignment horizontal="center" vertical="center"/>
    </xf>
    <xf numFmtId="43" fontId="9" fillId="0" borderId="0" xfId="146" applyNumberFormat="1" applyFont="1" applyFill="1" applyAlignment="1">
      <alignment vertical="center"/>
    </xf>
    <xf numFmtId="0" fontId="16" fillId="0" borderId="1" xfId="146" applyFont="1" applyFill="1" applyBorder="1" applyAlignment="1">
      <alignment horizontal="center" vertical="center"/>
    </xf>
    <xf numFmtId="43" fontId="16" fillId="0" borderId="1" xfId="146" applyNumberFormat="1" applyFont="1" applyFill="1" applyBorder="1" applyAlignment="1">
      <alignment horizontal="center" vertical="center"/>
    </xf>
    <xf numFmtId="43" fontId="23" fillId="0" borderId="1" xfId="146" applyNumberFormat="1" applyFont="1" applyFill="1" applyBorder="1" applyAlignment="1">
      <alignment horizontal="center" vertical="center" wrapText="1"/>
    </xf>
    <xf numFmtId="43" fontId="23" fillId="0" borderId="1" xfId="146" applyNumberFormat="1" applyFont="1" applyFill="1" applyBorder="1" applyAlignment="1">
      <alignment horizontal="center" vertical="center"/>
    </xf>
    <xf numFmtId="43" fontId="23" fillId="0" borderId="1" xfId="174" applyNumberFormat="1" applyFont="1" applyFill="1" applyBorder="1" applyAlignment="1">
      <alignment vertical="center"/>
    </xf>
    <xf numFmtId="43" fontId="23" fillId="0" borderId="1" xfId="3" applyNumberFormat="1" applyFont="1" applyFill="1" applyBorder="1" applyAlignment="1">
      <alignment vertical="center"/>
    </xf>
    <xf numFmtId="43" fontId="23" fillId="0" borderId="1" xfId="146" applyNumberFormat="1" applyFont="1" applyFill="1" applyBorder="1" applyAlignment="1">
      <alignment vertical="center"/>
    </xf>
    <xf numFmtId="43" fontId="11" fillId="0" borderId="1" xfId="146" applyNumberFormat="1" applyFont="1" applyFill="1" applyBorder="1" applyAlignment="1">
      <alignment horizontal="left" vertical="center" indent="1"/>
    </xf>
    <xf numFmtId="43" fontId="11" fillId="0" borderId="1" xfId="146" applyNumberFormat="1" applyFont="1" applyFill="1" applyBorder="1">
      <alignment vertical="center"/>
    </xf>
    <xf numFmtId="43" fontId="23" fillId="0" borderId="1" xfId="146" applyNumberFormat="1" applyFont="1" applyFill="1" applyBorder="1" applyAlignment="1">
      <alignment horizontal="left" vertical="center"/>
    </xf>
    <xf numFmtId="43" fontId="23" fillId="0" borderId="1" xfId="146" applyNumberFormat="1" applyFont="1" applyFill="1" applyBorder="1">
      <alignment vertical="center"/>
    </xf>
    <xf numFmtId="43" fontId="11" fillId="0" borderId="1" xfId="146" applyNumberFormat="1" applyFont="1" applyFill="1" applyBorder="1" applyAlignment="1">
      <alignment vertical="center"/>
    </xf>
    <xf numFmtId="43" fontId="9" fillId="0" borderId="0" xfId="146" applyNumberFormat="1" applyFont="1" applyFill="1" applyBorder="1" applyAlignment="1">
      <alignment horizontal="center" vertical="center"/>
    </xf>
    <xf numFmtId="43" fontId="6" fillId="0" borderId="1" xfId="3" applyNumberFormat="1" applyFont="1" applyFill="1" applyBorder="1" applyAlignment="1">
      <alignment horizontal="center" vertical="center"/>
    </xf>
    <xf numFmtId="178" fontId="10" fillId="0" borderId="0" xfId="129" applyNumberFormat="1" applyFill="1" applyAlignment="1">
      <alignment vertical="center"/>
    </xf>
    <xf numFmtId="43" fontId="15" fillId="0" borderId="0" xfId="129" applyNumberFormat="1" applyFont="1" applyAlignment="1">
      <alignment vertical="center"/>
    </xf>
    <xf numFmtId="43" fontId="10" fillId="0" borderId="0" xfId="129" applyNumberFormat="1" applyAlignment="1">
      <alignment vertical="center"/>
    </xf>
    <xf numFmtId="43" fontId="10" fillId="0" borderId="0" xfId="129" applyNumberFormat="1" applyAlignment="1">
      <alignment horizontal="center" vertical="center"/>
    </xf>
    <xf numFmtId="43" fontId="10" fillId="0" borderId="0" xfId="129" applyNumberFormat="1" applyAlignment="1">
      <alignment horizontal="left" vertical="center"/>
    </xf>
    <xf numFmtId="43" fontId="2" fillId="0" borderId="0" xfId="146" applyNumberFormat="1" applyFont="1" applyAlignment="1">
      <alignment horizontal="center"/>
    </xf>
    <xf numFmtId="43" fontId="9" fillId="0" borderId="0" xfId="129" applyNumberFormat="1" applyFont="1" applyBorder="1" applyAlignment="1">
      <alignment horizontal="left" vertical="center"/>
    </xf>
    <xf numFmtId="43" fontId="9" fillId="0" borderId="0" xfId="146" applyNumberFormat="1" applyFont="1" applyAlignment="1">
      <alignment horizontal="center" vertical="center"/>
    </xf>
    <xf numFmtId="43" fontId="16" fillId="0" borderId="1" xfId="146" applyNumberFormat="1" applyFont="1" applyBorder="1" applyAlignment="1">
      <alignment horizontal="center" vertical="center"/>
    </xf>
    <xf numFmtId="43" fontId="23" fillId="0" borderId="1" xfId="146" applyNumberFormat="1" applyFont="1" applyBorder="1" applyAlignment="1">
      <alignment horizontal="center" vertical="center"/>
    </xf>
    <xf numFmtId="43" fontId="23" fillId="0" borderId="1" xfId="146" applyNumberFormat="1" applyFont="1" applyBorder="1" applyAlignment="1">
      <alignment horizontal="center" vertical="center" wrapText="1"/>
    </xf>
    <xf numFmtId="43" fontId="23" fillId="0" borderId="1" xfId="174" applyNumberFormat="1" applyFont="1" applyFill="1" applyBorder="1" applyAlignment="1">
      <alignment horizontal="center" vertical="center"/>
    </xf>
    <xf numFmtId="43" fontId="11" fillId="0" borderId="1" xfId="3" applyNumberFormat="1" applyFont="1" applyFill="1" applyBorder="1" applyAlignment="1" applyProtection="1">
      <alignment horizontal="left" vertical="center"/>
    </xf>
    <xf numFmtId="43" fontId="23" fillId="0" borderId="1" xfId="146" applyNumberFormat="1" applyFont="1" applyBorder="1" applyAlignment="1">
      <alignment horizontal="left" vertical="center"/>
    </xf>
    <xf numFmtId="43" fontId="11" fillId="0" borderId="1" xfId="146" applyNumberFormat="1" applyFont="1" applyFill="1" applyBorder="1" applyAlignment="1">
      <alignment horizontal="left" vertical="center" indent="2"/>
    </xf>
    <xf numFmtId="43" fontId="11" fillId="0" borderId="1" xfId="146" applyNumberFormat="1" applyFont="1" applyFill="1" applyBorder="1" applyAlignment="1">
      <alignment horizontal="left" vertical="center" indent="2" shrinkToFit="1"/>
    </xf>
    <xf numFmtId="43" fontId="11" fillId="4" borderId="1" xfId="146" applyNumberFormat="1" applyFont="1" applyFill="1" applyBorder="1" applyAlignment="1">
      <alignment horizontal="center" vertical="center"/>
    </xf>
    <xf numFmtId="43" fontId="11" fillId="0" borderId="1" xfId="146" applyNumberFormat="1" applyFont="1" applyFill="1" applyBorder="1" applyAlignment="1" applyProtection="1">
      <alignment vertical="center"/>
      <protection locked="0"/>
    </xf>
    <xf numFmtId="43" fontId="11" fillId="0" borderId="1" xfId="146" applyNumberFormat="1" applyFont="1" applyBorder="1" applyAlignment="1">
      <alignment horizontal="left" vertical="center"/>
    </xf>
    <xf numFmtId="43" fontId="11" fillId="0" borderId="6" xfId="146" applyNumberFormat="1" applyFont="1" applyBorder="1" applyAlignment="1">
      <alignment horizontal="left" vertical="center"/>
    </xf>
    <xf numFmtId="43" fontId="9" fillId="0" borderId="0" xfId="146" applyNumberFormat="1" applyFont="1" applyBorder="1" applyAlignment="1">
      <alignment horizontal="center" vertical="center"/>
    </xf>
    <xf numFmtId="43" fontId="6" fillId="0" borderId="1" xfId="3" applyNumberFormat="1" applyFont="1" applyFill="1" applyBorder="1" applyAlignment="1">
      <alignment horizontal="left" vertical="center"/>
    </xf>
    <xf numFmtId="43" fontId="10" fillId="0" borderId="9" xfId="0" applyNumberFormat="1" applyFont="1" applyFill="1" applyBorder="1" applyAlignment="1" applyProtection="1">
      <alignment horizontal="right"/>
      <protection locked="0"/>
    </xf>
    <xf numFmtId="43" fontId="11" fillId="0" borderId="0" xfId="129" applyNumberFormat="1" applyFont="1" applyAlignment="1">
      <alignment horizontal="left" vertical="center"/>
    </xf>
    <xf numFmtId="43" fontId="15" fillId="0" borderId="0" xfId="129" applyNumberFormat="1" applyFont="1" applyFill="1" applyAlignment="1">
      <alignment vertical="center"/>
    </xf>
    <xf numFmtId="43" fontId="10" fillId="0" borderId="0" xfId="129" applyNumberFormat="1" applyFill="1" applyAlignment="1">
      <alignment horizontal="center" vertical="center"/>
    </xf>
    <xf numFmtId="43" fontId="9" fillId="0" borderId="0" xfId="129" applyNumberFormat="1" applyFont="1" applyFill="1" applyBorder="1" applyAlignment="1">
      <alignment horizontal="left" vertical="center"/>
    </xf>
    <xf numFmtId="43" fontId="23" fillId="0" borderId="1" xfId="146" applyNumberFormat="1" applyFont="1" applyFill="1" applyBorder="1" applyAlignment="1" applyProtection="1">
      <alignment horizontal="center" vertical="center"/>
      <protection locked="0"/>
    </xf>
    <xf numFmtId="43" fontId="23" fillId="0" borderId="1" xfId="146" applyNumberFormat="1" applyFont="1" applyFill="1" applyBorder="1" applyAlignment="1" applyProtection="1">
      <alignment vertical="center"/>
      <protection locked="0"/>
    </xf>
    <xf numFmtId="43" fontId="23" fillId="0" borderId="9" xfId="174" applyNumberFormat="1" applyFont="1" applyFill="1" applyBorder="1" applyAlignment="1">
      <alignment vertical="center"/>
    </xf>
    <xf numFmtId="43" fontId="11" fillId="0" borderId="9" xfId="174" applyNumberFormat="1" applyFont="1" applyFill="1" applyBorder="1" applyAlignment="1">
      <alignment vertical="center"/>
    </xf>
    <xf numFmtId="43" fontId="11" fillId="0" borderId="1" xfId="146" applyNumberFormat="1" applyFont="1" applyFill="1" applyBorder="1" applyAlignment="1" applyProtection="1">
      <alignment horizontal="left" vertical="center" indent="2"/>
      <protection locked="0"/>
    </xf>
    <xf numFmtId="43" fontId="11" fillId="0" borderId="2" xfId="171" applyNumberFormat="1" applyFont="1" applyFill="1" applyBorder="1" applyAlignment="1" applyProtection="1">
      <alignment horizontal="right" vertical="center"/>
      <protection locked="0"/>
    </xf>
    <xf numFmtId="43" fontId="11" fillId="0" borderId="1" xfId="146" applyNumberFormat="1" applyFont="1" applyFill="1" applyBorder="1" applyAlignment="1" applyProtection="1">
      <alignment horizontal="left" vertical="center" indent="1"/>
      <protection locked="0"/>
    </xf>
    <xf numFmtId="43" fontId="11" fillId="0" borderId="1" xfId="127" applyNumberFormat="1" applyFont="1" applyFill="1" applyBorder="1" applyAlignment="1" applyProtection="1">
      <alignment vertical="center"/>
      <protection locked="0"/>
    </xf>
    <xf numFmtId="43" fontId="11" fillId="0" borderId="1" xfId="146" applyNumberFormat="1" applyFont="1" applyFill="1" applyBorder="1" applyAlignment="1">
      <alignment horizontal="left" vertical="center"/>
    </xf>
    <xf numFmtId="43" fontId="10" fillId="0" borderId="1" xfId="129" applyNumberFormat="1" applyFill="1" applyBorder="1" applyAlignment="1">
      <alignment vertical="center"/>
    </xf>
    <xf numFmtId="0" fontId="0" fillId="0" borderId="0" xfId="0" applyFont="1">
      <alignment vertical="center"/>
    </xf>
    <xf numFmtId="0" fontId="24" fillId="2" borderId="0" xfId="127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2" borderId="4" xfId="6" applyFont="1" applyFill="1" applyBorder="1" applyAlignment="1" applyProtection="1"/>
    <xf numFmtId="0" fontId="0" fillId="2" borderId="10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7" fillId="2" borderId="11" xfId="6" applyFont="1" applyFill="1" applyBorder="1" applyAlignment="1" applyProtection="1"/>
    <xf numFmtId="0" fontId="0" fillId="2" borderId="1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0" borderId="0" xfId="132" applyFont="1" applyAlignment="1" quotePrefix="1">
      <alignment horizontal="center" vertical="center" wrapText="1"/>
    </xf>
  </cellXfs>
  <cellStyles count="2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7" xfId="50"/>
    <cellStyle name="20% - 强调文字颜色 1 4 4" xfId="51"/>
    <cellStyle name="20% - 强调文字颜色 2 2 2 2 7" xfId="52"/>
    <cellStyle name="20% - 强调文字颜色 2 3 6" xfId="53"/>
    <cellStyle name="20% - 强调文字颜色 2 4 4" xfId="54"/>
    <cellStyle name="20% - 强调文字颜色 3 2 8 3" xfId="55"/>
    <cellStyle name="20% - 强调文字颜色 3 3 3 2 5" xfId="56"/>
    <cellStyle name="20% - 强调文字颜色 3 4 4" xfId="57"/>
    <cellStyle name="20% - 强调文字颜色 4 3 8 3" xfId="58"/>
    <cellStyle name="20% - 强调文字颜色 4 4 4" xfId="59"/>
    <cellStyle name="20% - 强调文字颜色 4 5 5" xfId="60"/>
    <cellStyle name="20% - 强调文字颜色 5 2 2 3 4 2" xfId="61"/>
    <cellStyle name="20% - 强调文字颜色 5 4 4" xfId="62"/>
    <cellStyle name="20% - 强调文字颜色 6 4 2 2" xfId="63"/>
    <cellStyle name="20% - 强调文字颜色 6 4 4" xfId="64"/>
    <cellStyle name="40% - 强调文字颜色 1 4 4" xfId="65"/>
    <cellStyle name="40% - 强调文字颜色 2 3 3 2 3 2 2" xfId="66"/>
    <cellStyle name="40% - 强调文字颜色 2 4 4" xfId="67"/>
    <cellStyle name="40% - 强调文字颜色 3 2 8 3" xfId="68"/>
    <cellStyle name="40% - 强调文字颜色 3 3 2 7 3" xfId="69"/>
    <cellStyle name="40% - 强调文字颜色 3 3 3 2" xfId="70"/>
    <cellStyle name="40% - 强调文字颜色 3 4 4" xfId="71"/>
    <cellStyle name="40% - 强调文字颜色 4 2 2 2 7" xfId="72"/>
    <cellStyle name="40% - 强调文字颜色 5 2 5 3 2" xfId="73"/>
    <cellStyle name="40% - 强调文字颜色 5 3 8 3" xfId="74"/>
    <cellStyle name="40% - 强调文字颜色 6 2 2 2 3 2" xfId="75"/>
    <cellStyle name="40% - 强调文字颜色 6 2 2 7 3" xfId="76"/>
    <cellStyle name="40% - 强调文字颜色 6 4 4" xfId="77"/>
    <cellStyle name="60% - 强调文字颜色 1 2 2 2 6 2" xfId="78"/>
    <cellStyle name="60% - 强调文字颜色 1 4 4" xfId="79"/>
    <cellStyle name="60% - 强调文字颜色 1 6 2 3" xfId="80"/>
    <cellStyle name="60% - 强调文字颜色 2 2 2 2 7" xfId="81"/>
    <cellStyle name="60% - 强调文字颜色 2 3 2 2 2 2 2 2" xfId="82"/>
    <cellStyle name="60% - 强调文字颜色 2 4 4" xfId="83"/>
    <cellStyle name="60% - 强调文字颜色 2 6 3" xfId="84"/>
    <cellStyle name="60% - 强调文字颜色 3 2 2 2 7" xfId="85"/>
    <cellStyle name="60% - 强调文字颜色 3 2 8" xfId="86"/>
    <cellStyle name="60% - 强调文字颜色 3 3 4 3 2" xfId="87"/>
    <cellStyle name="60% - 强调文字颜色 3 4 4" xfId="88"/>
    <cellStyle name="60% - 强调文字颜色 3 6 2 3" xfId="89"/>
    <cellStyle name="60% - 强调文字颜色 4 2 2 7" xfId="90"/>
    <cellStyle name="60% - 强调文字颜色 4 2 8" xfId="91"/>
    <cellStyle name="60% - 强调文字颜色 4 3 2 4 2" xfId="92"/>
    <cellStyle name="60% - 强调文字颜色 4 4 4" xfId="93"/>
    <cellStyle name="60% - 强调文字颜色 4 6 3 4" xfId="94"/>
    <cellStyle name="60% - 强调文字颜色 5 2 2 2 7" xfId="95"/>
    <cellStyle name="60% - 强调文字颜色 5 2 8" xfId="96"/>
    <cellStyle name="60% - 强调文字颜色 5 4 2 4" xfId="97"/>
    <cellStyle name="60% - 强调文字颜色 6 2 3 6" xfId="98"/>
    <cellStyle name="60% - 强调文字颜色 6 3 8" xfId="99"/>
    <cellStyle name="60% - 强调文字颜色 6 4 4" xfId="100"/>
    <cellStyle name="60% - 强调文字颜色 6 6 3 4" xfId="101"/>
    <cellStyle name="ColLevel_1" xfId="102"/>
    <cellStyle name="Currency_1995" xfId="103"/>
    <cellStyle name="no dec" xfId="104"/>
    <cellStyle name="Normal_APR" xfId="105"/>
    <cellStyle name="RowLevel_1" xfId="106"/>
    <cellStyle name="百分比 2" xfId="107"/>
    <cellStyle name="百分比 3" xfId="108"/>
    <cellStyle name="标题 1 2 2 2 7" xfId="109"/>
    <cellStyle name="标题 1 5 2" xfId="110"/>
    <cellStyle name="标题 2 2 2 2 3 3" xfId="111"/>
    <cellStyle name="标题 2 2 2 7" xfId="112"/>
    <cellStyle name="标题 3 2 2 5" xfId="113"/>
    <cellStyle name="标题 3 2 2 7" xfId="114"/>
    <cellStyle name="标题 4 2 2 7" xfId="115"/>
    <cellStyle name="标题 4 2 6 2" xfId="116"/>
    <cellStyle name="标题 5 2 7" xfId="117"/>
    <cellStyle name="标题 5 3" xfId="118"/>
    <cellStyle name="差 2 2 7" xfId="119"/>
    <cellStyle name="差 3 5 3" xfId="120"/>
    <cellStyle name="差 4 4" xfId="121"/>
    <cellStyle name="差_StartUp 2 2" xfId="122"/>
    <cellStyle name="差_yb08玉峰山" xfId="123"/>
    <cellStyle name="差_yb13大湾 2 2 4" xfId="124"/>
    <cellStyle name="常规 10 2 2" xfId="125"/>
    <cellStyle name="常规 10 5" xfId="126"/>
    <cellStyle name="常规 16" xfId="127"/>
    <cellStyle name="常规 19" xfId="128"/>
    <cellStyle name="常规 2" xfId="129"/>
    <cellStyle name="常规 2 13" xfId="130"/>
    <cellStyle name="常规 2 2" xfId="131"/>
    <cellStyle name="常规 2 3" xfId="132"/>
    <cellStyle name="常规 2 4 2 7" xfId="133"/>
    <cellStyle name="常规 2 7 3" xfId="134"/>
    <cellStyle name="常规 3 4 2 5" xfId="135"/>
    <cellStyle name="常规 3 6 3" xfId="136"/>
    <cellStyle name="常规 33" xfId="137"/>
    <cellStyle name="常规 4 2 5 2" xfId="138"/>
    <cellStyle name="常规 5" xfId="139"/>
    <cellStyle name="常规 5 3 4" xfId="140"/>
    <cellStyle name="常规 5 4 4" xfId="141"/>
    <cellStyle name="常规 5 6 2 2 2" xfId="142"/>
    <cellStyle name="常规 6 3 5" xfId="143"/>
    <cellStyle name="常规 7" xfId="144"/>
    <cellStyle name="常规 7 4 5" xfId="145"/>
    <cellStyle name="常规_决算差额" xfId="146"/>
    <cellStyle name="好 2 8" xfId="147"/>
    <cellStyle name="好 3 2 2 2 2 2" xfId="148"/>
    <cellStyle name="好 3 8" xfId="149"/>
    <cellStyle name="好 4 4" xfId="150"/>
    <cellStyle name="好_StartUp 2" xfId="151"/>
    <cellStyle name="好_yb08玉峰山" xfId="152"/>
    <cellStyle name="汇总 2 2 8" xfId="153"/>
    <cellStyle name="汇总 2 9" xfId="154"/>
    <cellStyle name="汇总 4 4" xfId="155"/>
    <cellStyle name="汇总 6 3 4 2" xfId="156"/>
    <cellStyle name="计算 2 2 2 7" xfId="157"/>
    <cellStyle name="计算 2 3 3" xfId="158"/>
    <cellStyle name="计算 4 4" xfId="159"/>
    <cellStyle name="检查单元格 3 2 2 3 2" xfId="160"/>
    <cellStyle name="检查单元格 4 4" xfId="161"/>
    <cellStyle name="检查单元格 6 2 2 3" xfId="162"/>
    <cellStyle name="解释性文本 2 3 2 4" xfId="163"/>
    <cellStyle name="解释性文本 4 4" xfId="164"/>
    <cellStyle name="警告文本 2 2 2 2" xfId="165"/>
    <cellStyle name="警告文本 4 4" xfId="166"/>
    <cellStyle name="链接单元格 4 4" xfId="167"/>
    <cellStyle name="链接单元格 6 4 2" xfId="168"/>
    <cellStyle name="千分位[0]_laroux" xfId="169"/>
    <cellStyle name="千分位_97-917" xfId="170"/>
    <cellStyle name="千位分隔 11 3" xfId="171"/>
    <cellStyle name="千位分隔 13" xfId="172"/>
    <cellStyle name="千位分隔 14" xfId="173"/>
    <cellStyle name="千位分隔 2" xfId="174"/>
    <cellStyle name="千位分隔 3" xfId="175"/>
    <cellStyle name="千位分隔 3 2 5" xfId="176"/>
    <cellStyle name="千位分隔 4 2 2 2" xfId="177"/>
    <cellStyle name="千位分隔 4 4" xfId="178"/>
    <cellStyle name="千位分隔 5 2 2" xfId="179"/>
    <cellStyle name="千位分隔 7" xfId="180"/>
    <cellStyle name="千位分隔 9" xfId="181"/>
    <cellStyle name="千位分隔[0] 2" xfId="182"/>
    <cellStyle name="强调文字颜色 1 2 2 2 4 2" xfId="183"/>
    <cellStyle name="强调文字颜色 1 4 4" xfId="184"/>
    <cellStyle name="强调文字颜色 1 6 2 2 2" xfId="185"/>
    <cellStyle name="强调文字颜色 2 2 3 3 2" xfId="186"/>
    <cellStyle name="强调文字颜色 2 4 4" xfId="187"/>
    <cellStyle name="强调文字颜色 2 6 5 2" xfId="188"/>
    <cellStyle name="强调文字颜色 3 4 4" xfId="189"/>
    <cellStyle name="强调文字颜色 3 5 5 2" xfId="190"/>
    <cellStyle name="强调文字颜色 3 6 5 2" xfId="191"/>
    <cellStyle name="强调文字颜色 5 4 4" xfId="192"/>
    <cellStyle name="强调文字颜色 5 6 2 2 2" xfId="193"/>
    <cellStyle name="强调文字颜色 6 2 4" xfId="194"/>
    <cellStyle name="强调文字颜色 6 4 4" xfId="195"/>
    <cellStyle name="强调文字颜色 6 6" xfId="196"/>
    <cellStyle name="适中 4 4" xfId="197"/>
    <cellStyle name="适中 4 6" xfId="198"/>
    <cellStyle name="输出 2 3 2 2 2" xfId="199"/>
    <cellStyle name="输出 4 4" xfId="200"/>
    <cellStyle name="输入 2 3 2 3" xfId="201"/>
    <cellStyle name="输入 4 4" xfId="202"/>
    <cellStyle name="样式 1" xfId="203"/>
    <cellStyle name="注释 2 3 2 2 2 2" xfId="204"/>
    <cellStyle name="注释 7 3" xfId="2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I13" sqref="I13"/>
    </sheetView>
  </sheetViews>
  <sheetFormatPr defaultColWidth="9" defaultRowHeight="13.5" outlineLevelCol="4"/>
  <cols>
    <col min="1" max="3" width="20.625" style="193" customWidth="1"/>
    <col min="4" max="4" width="2.75" style="193" customWidth="1"/>
    <col min="5" max="5" width="20.625" style="193" customWidth="1"/>
    <col min="6" max="9" width="9" style="193"/>
  </cols>
  <sheetData>
    <row r="1" ht="34.5" customHeight="1" spans="1:5">
      <c r="A1" s="194" t="s">
        <v>0</v>
      </c>
      <c r="B1" s="194"/>
      <c r="C1" s="194"/>
      <c r="D1" s="194"/>
      <c r="E1" s="195"/>
    </row>
    <row r="2" ht="30" customHeight="1" spans="1:5">
      <c r="A2" s="196" t="s">
        <v>1</v>
      </c>
      <c r="B2" s="196"/>
      <c r="C2" s="196"/>
      <c r="D2" s="196"/>
      <c r="E2" s="197" t="s">
        <v>2</v>
      </c>
    </row>
    <row r="3" ht="30" customHeight="1" spans="1:5">
      <c r="A3" s="198" t="s">
        <v>3</v>
      </c>
      <c r="B3" s="199"/>
      <c r="C3" s="199"/>
      <c r="D3" s="199"/>
      <c r="E3" s="200">
        <v>1</v>
      </c>
    </row>
    <row r="4" ht="30" customHeight="1" spans="1:5">
      <c r="A4" s="198" t="s">
        <v>4</v>
      </c>
      <c r="B4" s="199"/>
      <c r="C4" s="199"/>
      <c r="D4" s="199"/>
      <c r="E4" s="200">
        <v>3</v>
      </c>
    </row>
    <row r="5" ht="30" customHeight="1" spans="1:5">
      <c r="A5" s="201" t="s">
        <v>5</v>
      </c>
      <c r="B5" s="202"/>
      <c r="C5" s="202"/>
      <c r="D5" s="202"/>
      <c r="E5" s="200">
        <v>4</v>
      </c>
    </row>
    <row r="6" ht="30" customHeight="1" spans="1:5">
      <c r="A6" s="198" t="s">
        <v>6</v>
      </c>
      <c r="B6" s="199"/>
      <c r="C6" s="199"/>
      <c r="D6" s="199"/>
      <c r="E6" s="200">
        <v>5</v>
      </c>
    </row>
    <row r="7" ht="30" customHeight="1" spans="1:5">
      <c r="A7" s="198" t="s">
        <v>7</v>
      </c>
      <c r="B7" s="199"/>
      <c r="C7" s="199"/>
      <c r="D7" s="199"/>
      <c r="E7" s="200">
        <v>6</v>
      </c>
    </row>
    <row r="8" ht="30" customHeight="1" spans="1:5">
      <c r="A8" s="201" t="s">
        <v>8</v>
      </c>
      <c r="B8" s="202"/>
      <c r="C8" s="202"/>
      <c r="D8" s="202"/>
      <c r="E8" s="200">
        <v>7</v>
      </c>
    </row>
    <row r="9" ht="30" customHeight="1" spans="1:5">
      <c r="A9" s="198" t="s">
        <v>9</v>
      </c>
      <c r="B9" s="199"/>
      <c r="C9" s="199"/>
      <c r="D9" s="199"/>
      <c r="E9" s="200">
        <v>8</v>
      </c>
    </row>
    <row r="10" ht="30" customHeight="1" spans="1:5">
      <c r="A10" s="198" t="s">
        <v>10</v>
      </c>
      <c r="B10" s="199"/>
      <c r="C10" s="199"/>
      <c r="D10" s="199"/>
      <c r="E10" s="200">
        <v>12</v>
      </c>
    </row>
    <row r="11" ht="30" customHeight="1" spans="1:5">
      <c r="A11" s="198" t="s">
        <v>11</v>
      </c>
      <c r="B11" s="199"/>
      <c r="C11" s="199"/>
      <c r="D11" s="199"/>
      <c r="E11" s="200">
        <v>13</v>
      </c>
    </row>
    <row r="12" ht="30" customHeight="1" spans="1:5">
      <c r="A12" s="198" t="s">
        <v>12</v>
      </c>
      <c r="B12" s="199"/>
      <c r="C12" s="199"/>
      <c r="D12" s="199"/>
      <c r="E12" s="200">
        <v>17</v>
      </c>
    </row>
    <row r="13" ht="30" customHeight="1" spans="1:5">
      <c r="A13" s="198" t="s">
        <v>13</v>
      </c>
      <c r="B13" s="199"/>
      <c r="C13" s="199"/>
      <c r="D13" s="199"/>
      <c r="E13" s="200">
        <v>18</v>
      </c>
    </row>
    <row r="14" ht="30" customHeight="1" spans="1:5">
      <c r="A14" s="203"/>
      <c r="B14" s="203"/>
      <c r="C14" s="203"/>
      <c r="D14" s="203"/>
      <c r="E14" s="195"/>
    </row>
    <row r="15" ht="30" customHeight="1" spans="1:5">
      <c r="A15" s="203"/>
      <c r="B15" s="203"/>
      <c r="C15" s="203"/>
      <c r="D15" s="203"/>
      <c r="E15" s="195"/>
    </row>
    <row r="16" ht="30" customHeight="1" spans="1:5">
      <c r="A16" s="203"/>
      <c r="B16" s="203"/>
      <c r="C16" s="203"/>
      <c r="D16" s="203"/>
      <c r="E16" s="195"/>
    </row>
    <row r="17" ht="30" customHeight="1" spans="1:5">
      <c r="A17" s="203"/>
      <c r="B17" s="203"/>
      <c r="C17" s="203"/>
      <c r="D17" s="203"/>
      <c r="E17" s="195"/>
    </row>
    <row r="18" ht="30" customHeight="1" spans="1:4">
      <c r="A18" s="204"/>
      <c r="B18" s="204"/>
      <c r="C18" s="204"/>
      <c r="D18" s="204"/>
    </row>
    <row r="19" ht="30" customHeight="1"/>
    <row r="20" ht="30" customHeight="1"/>
    <row r="21" ht="30" customHeight="1"/>
    <row r="22" ht="30" customHeight="1"/>
    <row r="23" ht="30" customHeight="1"/>
  </sheetData>
  <mergeCells count="2">
    <mergeCell ref="A1:D1"/>
    <mergeCell ref="A2:D2"/>
  </mergeCells>
  <hyperlinks>
    <hyperlink ref="A3" location="表一!A1" display="1．2023年渝北区统景镇财政决算表"/>
    <hyperlink ref="A4" location="表二!A1" display="2．2023年渝北区统景镇一般公共预算收支决算表"/>
    <hyperlink ref="A5" location="表三!A1" display="3．2023年渝北区统景镇政府性基金预算收支决算表"/>
    <hyperlink ref="A6" location="表四!A1" display="4．2023年渝北区统景镇国有资本经营预算收支决算表"/>
    <hyperlink ref="A7" location="表五!A1" display="5．2023年渝北区统景镇社会保险基金预算收支决算表"/>
    <hyperlink ref="A8" location="表六!A1" display="6．2023年渝北区统景镇“三公经费”决算数据统计表"/>
    <hyperlink ref="A9" location="表七!A1" display="7．2023年渝北区统景镇一般公共预算支出决算表"/>
    <hyperlink ref="A12" location="表十!A1" display="10．2023年渝北区统景镇一般公共预算基本支出决算表"/>
    <hyperlink ref="A13" location="表十一!A1" display="11．2023年重庆市渝北区统景镇政府债务限额及余额决算情况表"/>
  </hyperlink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showZeros="0" workbookViewId="0">
      <pane xSplit="1" ySplit="3" topLeftCell="B13" activePane="bottomRight" state="frozen"/>
      <selection/>
      <selection pane="topRight"/>
      <selection pane="bottomLeft"/>
      <selection pane="bottomRight" activeCell="G74" sqref="G74"/>
    </sheetView>
  </sheetViews>
  <sheetFormatPr defaultColWidth="9" defaultRowHeight="13.5" outlineLevelCol="3"/>
  <cols>
    <col min="1" max="1" width="36" customWidth="1"/>
    <col min="2" max="2" width="14.875" style="35" customWidth="1"/>
    <col min="3" max="3" width="34.75" style="36" customWidth="1"/>
    <col min="4" max="4" width="13.125" style="36" customWidth="1"/>
  </cols>
  <sheetData>
    <row r="1" ht="22.5" customHeight="1" spans="1:4">
      <c r="A1" s="37" t="s">
        <v>305</v>
      </c>
      <c r="B1" s="38"/>
      <c r="C1" s="38"/>
      <c r="D1" s="38"/>
    </row>
    <row r="2" ht="15.75" customHeight="1" spans="1:4">
      <c r="A2" s="39"/>
      <c r="B2" s="40" t="s">
        <v>15</v>
      </c>
      <c r="C2" s="40"/>
      <c r="D2" s="40"/>
    </row>
    <row r="3" ht="13.35" customHeight="1" spans="1:4">
      <c r="A3" s="41" t="s">
        <v>306</v>
      </c>
      <c r="B3" s="42" t="s">
        <v>124</v>
      </c>
      <c r="C3" s="43" t="s">
        <v>307</v>
      </c>
      <c r="D3" s="42" t="s">
        <v>124</v>
      </c>
    </row>
    <row r="4" ht="13.35" customHeight="1" spans="1:4">
      <c r="A4" s="41" t="s">
        <v>308</v>
      </c>
      <c r="B4" s="44">
        <f>B5+B76+B81+B82+B83+B87+B94+B100+B101+B102+B103+B104+B108+B109</f>
        <v>151667709.35</v>
      </c>
      <c r="C4" s="43" t="s">
        <v>309</v>
      </c>
      <c r="D4" s="45">
        <f>D5+D76+D83+D87+D94+D100+D101+D102+D103+D104+D108+D109+D110+D111</f>
        <v>25906454.05</v>
      </c>
    </row>
    <row r="5" ht="13.35" customHeight="1" spans="1:4">
      <c r="A5" s="46" t="s">
        <v>79</v>
      </c>
      <c r="B5" s="44">
        <f>B6+B13+B54</f>
        <v>111896600.87</v>
      </c>
      <c r="C5" s="47" t="s">
        <v>310</v>
      </c>
      <c r="D5" s="45">
        <f>D6+D13+D54</f>
        <v>0</v>
      </c>
    </row>
    <row r="6" ht="13.35" customHeight="1" spans="1:4">
      <c r="A6" s="46" t="s">
        <v>311</v>
      </c>
      <c r="B6" s="44">
        <f>SUM(B7:B12)</f>
        <v>0</v>
      </c>
      <c r="C6" s="47" t="s">
        <v>312</v>
      </c>
      <c r="D6" s="45">
        <v>0</v>
      </c>
    </row>
    <row r="7" ht="13.35" customHeight="1" spans="1:4">
      <c r="A7" s="46" t="s">
        <v>313</v>
      </c>
      <c r="B7" s="44"/>
      <c r="C7" s="47" t="s">
        <v>313</v>
      </c>
      <c r="D7" s="45"/>
    </row>
    <row r="8" ht="13.35" customHeight="1" spans="1:4">
      <c r="A8" s="46" t="s">
        <v>314</v>
      </c>
      <c r="B8" s="44"/>
      <c r="C8" s="47" t="s">
        <v>314</v>
      </c>
      <c r="D8" s="45"/>
    </row>
    <row r="9" ht="13.35" customHeight="1" spans="1:4">
      <c r="A9" s="46" t="s">
        <v>315</v>
      </c>
      <c r="B9" s="44"/>
      <c r="C9" s="47" t="s">
        <v>315</v>
      </c>
      <c r="D9" s="45"/>
    </row>
    <row r="10" ht="13.35" customHeight="1" spans="1:4">
      <c r="A10" s="46" t="s">
        <v>316</v>
      </c>
      <c r="B10" s="44"/>
      <c r="C10" s="47" t="s">
        <v>316</v>
      </c>
      <c r="D10" s="45"/>
    </row>
    <row r="11" ht="13.35" customHeight="1" spans="1:4">
      <c r="A11" s="46" t="s">
        <v>317</v>
      </c>
      <c r="B11" s="44"/>
      <c r="C11" s="47" t="s">
        <v>317</v>
      </c>
      <c r="D11" s="45"/>
    </row>
    <row r="12" ht="13.35" customHeight="1" spans="1:4">
      <c r="A12" s="46" t="s">
        <v>318</v>
      </c>
      <c r="B12" s="44"/>
      <c r="C12" s="47" t="s">
        <v>318</v>
      </c>
      <c r="D12" s="45"/>
    </row>
    <row r="13" ht="13.35" customHeight="1" spans="1:4">
      <c r="A13" s="46" t="s">
        <v>319</v>
      </c>
      <c r="B13" s="48">
        <v>69939580.15</v>
      </c>
      <c r="C13" s="47" t="s">
        <v>320</v>
      </c>
      <c r="D13" s="45">
        <f>SUM(D14:D53)</f>
        <v>0</v>
      </c>
    </row>
    <row r="14" ht="13.35" customHeight="1" spans="1:4">
      <c r="A14" s="46" t="s">
        <v>321</v>
      </c>
      <c r="B14" s="49"/>
      <c r="C14" s="47" t="s">
        <v>322</v>
      </c>
      <c r="D14" s="45"/>
    </row>
    <row r="15" ht="13.35" customHeight="1" spans="1:4">
      <c r="A15" s="46" t="s">
        <v>323</v>
      </c>
      <c r="B15" s="50"/>
      <c r="C15" s="47" t="s">
        <v>324</v>
      </c>
      <c r="D15" s="45"/>
    </row>
    <row r="16" ht="13.35" customHeight="1" spans="1:4">
      <c r="A16" s="46" t="s">
        <v>325</v>
      </c>
      <c r="B16" s="50"/>
      <c r="C16" s="47" t="s">
        <v>326</v>
      </c>
      <c r="D16" s="45"/>
    </row>
    <row r="17" ht="13.35" customHeight="1" spans="1:4">
      <c r="A17" s="46" t="s">
        <v>327</v>
      </c>
      <c r="B17" s="51"/>
      <c r="C17" s="47" t="s">
        <v>328</v>
      </c>
      <c r="D17" s="45"/>
    </row>
    <row r="18" ht="13.35" customHeight="1" spans="1:4">
      <c r="A18" s="46" t="s">
        <v>329</v>
      </c>
      <c r="B18" s="51"/>
      <c r="C18" s="47" t="s">
        <v>330</v>
      </c>
      <c r="D18" s="45"/>
    </row>
    <row r="19" ht="13.35" customHeight="1" spans="1:4">
      <c r="A19" s="46" t="s">
        <v>331</v>
      </c>
      <c r="B19" s="51"/>
      <c r="C19" s="47" t="s">
        <v>332</v>
      </c>
      <c r="D19" s="45"/>
    </row>
    <row r="20" ht="13.35" customHeight="1" spans="1:4">
      <c r="A20" s="46" t="s">
        <v>333</v>
      </c>
      <c r="B20" s="51"/>
      <c r="C20" s="47" t="s">
        <v>334</v>
      </c>
      <c r="D20" s="45"/>
    </row>
    <row r="21" ht="13.35" customHeight="1" spans="1:4">
      <c r="A21" s="46" t="s">
        <v>335</v>
      </c>
      <c r="B21" s="51"/>
      <c r="C21" s="47" t="s">
        <v>336</v>
      </c>
      <c r="D21" s="45"/>
    </row>
    <row r="22" ht="13.35" customHeight="1" spans="1:4">
      <c r="A22" s="46" t="s">
        <v>337</v>
      </c>
      <c r="B22" s="51"/>
      <c r="C22" s="47" t="s">
        <v>338</v>
      </c>
      <c r="D22" s="45"/>
    </row>
    <row r="23" ht="13.35" customHeight="1" spans="1:4">
      <c r="A23" s="46" t="s">
        <v>339</v>
      </c>
      <c r="B23" s="51"/>
      <c r="C23" s="47" t="s">
        <v>340</v>
      </c>
      <c r="D23" s="45"/>
    </row>
    <row r="24" ht="13.35" customHeight="1" spans="1:4">
      <c r="A24" s="46" t="s">
        <v>341</v>
      </c>
      <c r="B24" s="51"/>
      <c r="C24" s="52" t="s">
        <v>342</v>
      </c>
      <c r="D24" s="45"/>
    </row>
    <row r="25" ht="13.35" customHeight="1" spans="1:4">
      <c r="A25" s="46" t="s">
        <v>343</v>
      </c>
      <c r="B25" s="51"/>
      <c r="C25" s="47" t="s">
        <v>344</v>
      </c>
      <c r="D25" s="45"/>
    </row>
    <row r="26" ht="13.35" customHeight="1" spans="1:4">
      <c r="A26" s="46" t="s">
        <v>345</v>
      </c>
      <c r="B26" s="51"/>
      <c r="C26" s="47" t="s">
        <v>346</v>
      </c>
      <c r="D26" s="45"/>
    </row>
    <row r="27" ht="13.35" customHeight="1" spans="1:4">
      <c r="A27" s="46" t="s">
        <v>347</v>
      </c>
      <c r="B27" s="51"/>
      <c r="C27" s="47" t="s">
        <v>348</v>
      </c>
      <c r="D27" s="45"/>
    </row>
    <row r="28" ht="13.35" customHeight="1" spans="1:4">
      <c r="A28" s="46" t="s">
        <v>349</v>
      </c>
      <c r="B28" s="50"/>
      <c r="C28" s="47" t="s">
        <v>350</v>
      </c>
      <c r="D28" s="45"/>
    </row>
    <row r="29" ht="13.35" customHeight="1" spans="1:4">
      <c r="A29" s="46" t="s">
        <v>351</v>
      </c>
      <c r="B29" s="51"/>
      <c r="C29" s="47" t="s">
        <v>352</v>
      </c>
      <c r="D29" s="45"/>
    </row>
    <row r="30" ht="13.35" customHeight="1" spans="1:4">
      <c r="A30" s="46" t="s">
        <v>353</v>
      </c>
      <c r="B30" s="51"/>
      <c r="C30" s="47" t="s">
        <v>354</v>
      </c>
      <c r="D30" s="45"/>
    </row>
    <row r="31" ht="13.35" customHeight="1" spans="1:4">
      <c r="A31" s="46" t="s">
        <v>355</v>
      </c>
      <c r="B31" s="51"/>
      <c r="C31" s="47" t="s">
        <v>356</v>
      </c>
      <c r="D31" s="45"/>
    </row>
    <row r="32" ht="13.35" customHeight="1" spans="1:4">
      <c r="A32" s="46" t="s">
        <v>357</v>
      </c>
      <c r="B32" s="51"/>
      <c r="C32" s="47" t="s">
        <v>358</v>
      </c>
      <c r="D32" s="45"/>
    </row>
    <row r="33" ht="13.35" customHeight="1" spans="1:4">
      <c r="A33" s="46" t="s">
        <v>359</v>
      </c>
      <c r="B33" s="51"/>
      <c r="C33" s="47" t="s">
        <v>360</v>
      </c>
      <c r="D33" s="45"/>
    </row>
    <row r="34" ht="13.35" customHeight="1" spans="1:4">
      <c r="A34" s="46" t="s">
        <v>361</v>
      </c>
      <c r="B34" s="51"/>
      <c r="C34" s="47" t="s">
        <v>362</v>
      </c>
      <c r="D34" s="45"/>
    </row>
    <row r="35" ht="13.35" customHeight="1" spans="1:4">
      <c r="A35" s="46" t="s">
        <v>363</v>
      </c>
      <c r="B35" s="44"/>
      <c r="C35" s="47" t="s">
        <v>364</v>
      </c>
      <c r="D35" s="45"/>
    </row>
    <row r="36" ht="13.35" customHeight="1" spans="1:4">
      <c r="A36" s="46" t="s">
        <v>365</v>
      </c>
      <c r="B36" s="44"/>
      <c r="C36" s="47" t="s">
        <v>366</v>
      </c>
      <c r="D36" s="45"/>
    </row>
    <row r="37" ht="13.35" customHeight="1" spans="1:4">
      <c r="A37" s="46" t="s">
        <v>367</v>
      </c>
      <c r="B37" s="44"/>
      <c r="C37" s="47" t="s">
        <v>368</v>
      </c>
      <c r="D37" s="45"/>
    </row>
    <row r="38" ht="13.35" customHeight="1" spans="1:4">
      <c r="A38" s="46" t="s">
        <v>369</v>
      </c>
      <c r="B38" s="44"/>
      <c r="C38" s="47" t="s">
        <v>370</v>
      </c>
      <c r="D38" s="45"/>
    </row>
    <row r="39" ht="13.35" customHeight="1" spans="1:4">
      <c r="A39" s="46" t="s">
        <v>371</v>
      </c>
      <c r="B39" s="44"/>
      <c r="C39" s="47" t="s">
        <v>372</v>
      </c>
      <c r="D39" s="45"/>
    </row>
    <row r="40" ht="13.35" customHeight="1" spans="1:4">
      <c r="A40" s="46" t="s">
        <v>373</v>
      </c>
      <c r="B40" s="44"/>
      <c r="C40" s="47" t="s">
        <v>374</v>
      </c>
      <c r="D40" s="45"/>
    </row>
    <row r="41" ht="13.35" customHeight="1" spans="1:4">
      <c r="A41" s="46" t="s">
        <v>375</v>
      </c>
      <c r="B41" s="44"/>
      <c r="C41" s="47" t="s">
        <v>376</v>
      </c>
      <c r="D41" s="45"/>
    </row>
    <row r="42" ht="13.35" customHeight="1" spans="1:4">
      <c r="A42" s="46" t="s">
        <v>377</v>
      </c>
      <c r="B42" s="44"/>
      <c r="C42" s="47" t="s">
        <v>378</v>
      </c>
      <c r="D42" s="45"/>
    </row>
    <row r="43" ht="13.35" customHeight="1" spans="1:4">
      <c r="A43" s="46" t="s">
        <v>379</v>
      </c>
      <c r="B43" s="44"/>
      <c r="C43" s="47" t="s">
        <v>380</v>
      </c>
      <c r="D43" s="45"/>
    </row>
    <row r="44" ht="13.35" customHeight="1" spans="1:4">
      <c r="A44" s="46" t="s">
        <v>381</v>
      </c>
      <c r="B44" s="44"/>
      <c r="C44" s="47" t="s">
        <v>382</v>
      </c>
      <c r="D44" s="45"/>
    </row>
    <row r="45" ht="13.35" customHeight="1" spans="1:4">
      <c r="A45" s="46" t="s">
        <v>383</v>
      </c>
      <c r="B45" s="44"/>
      <c r="C45" s="47" t="s">
        <v>384</v>
      </c>
      <c r="D45" s="45"/>
    </row>
    <row r="46" ht="13.35" customHeight="1" spans="1:4">
      <c r="A46" s="46" t="s">
        <v>385</v>
      </c>
      <c r="B46" s="44"/>
      <c r="C46" s="47" t="s">
        <v>386</v>
      </c>
      <c r="D46" s="45"/>
    </row>
    <row r="47" ht="13.35" customHeight="1" spans="1:4">
      <c r="A47" s="46" t="s">
        <v>387</v>
      </c>
      <c r="B47" s="44"/>
      <c r="C47" s="47" t="s">
        <v>388</v>
      </c>
      <c r="D47" s="45"/>
    </row>
    <row r="48" ht="13.35" customHeight="1" spans="1:4">
      <c r="A48" s="46" t="s">
        <v>389</v>
      </c>
      <c r="B48" s="44"/>
      <c r="C48" s="47" t="s">
        <v>390</v>
      </c>
      <c r="D48" s="45"/>
    </row>
    <row r="49" ht="13.35" customHeight="1" spans="1:4">
      <c r="A49" s="46" t="s">
        <v>391</v>
      </c>
      <c r="B49" s="44"/>
      <c r="C49" s="47" t="s">
        <v>392</v>
      </c>
      <c r="D49" s="45"/>
    </row>
    <row r="50" ht="13.35" customHeight="1" spans="1:4">
      <c r="A50" s="46" t="s">
        <v>393</v>
      </c>
      <c r="B50" s="44"/>
      <c r="C50" s="47" t="s">
        <v>394</v>
      </c>
      <c r="D50" s="45"/>
    </row>
    <row r="51" ht="13.35" customHeight="1" spans="1:4">
      <c r="A51" s="46" t="s">
        <v>395</v>
      </c>
      <c r="B51" s="44"/>
      <c r="C51" s="47" t="s">
        <v>396</v>
      </c>
      <c r="D51" s="45"/>
    </row>
    <row r="52" ht="13.35" customHeight="1" spans="1:4">
      <c r="A52" s="46" t="s">
        <v>397</v>
      </c>
      <c r="B52" s="44"/>
      <c r="C52" s="47" t="s">
        <v>398</v>
      </c>
      <c r="D52" s="45"/>
    </row>
    <row r="53" ht="13.35" customHeight="1" spans="1:4">
      <c r="A53" s="46" t="s">
        <v>399</v>
      </c>
      <c r="B53" s="53"/>
      <c r="C53" s="47" t="s">
        <v>400</v>
      </c>
      <c r="D53" s="45"/>
    </row>
    <row r="54" ht="13.35" customHeight="1" spans="1:4">
      <c r="A54" s="46" t="s">
        <v>401</v>
      </c>
      <c r="B54" s="44">
        <f>SUM(B55:B75)</f>
        <v>41957020.72</v>
      </c>
      <c r="C54" s="47" t="s">
        <v>402</v>
      </c>
      <c r="D54" s="45">
        <f>SUM(D55:D75)</f>
        <v>0</v>
      </c>
    </row>
    <row r="55" ht="13.35" customHeight="1" spans="1:4">
      <c r="A55" s="46" t="s">
        <v>403</v>
      </c>
      <c r="B55" s="54">
        <v>1249814.8</v>
      </c>
      <c r="C55" s="47" t="s">
        <v>403</v>
      </c>
      <c r="D55" s="48"/>
    </row>
    <row r="56" ht="13.35" customHeight="1" spans="1:4">
      <c r="A56" s="46" t="s">
        <v>404</v>
      </c>
      <c r="B56" s="44"/>
      <c r="C56" s="47" t="s">
        <v>404</v>
      </c>
      <c r="D56" s="45"/>
    </row>
    <row r="57" ht="13.35" customHeight="1" spans="1:4">
      <c r="A57" s="46" t="s">
        <v>405</v>
      </c>
      <c r="B57" s="49">
        <v>40000</v>
      </c>
      <c r="C57" s="47" t="s">
        <v>405</v>
      </c>
      <c r="D57" s="48"/>
    </row>
    <row r="58" ht="13.35" customHeight="1" spans="1:4">
      <c r="A58" s="46" t="s">
        <v>406</v>
      </c>
      <c r="B58" s="49">
        <v>1314419.26</v>
      </c>
      <c r="C58" s="47" t="s">
        <v>406</v>
      </c>
      <c r="D58" s="48"/>
    </row>
    <row r="59" ht="13.35" customHeight="1" spans="1:4">
      <c r="A59" s="46" t="s">
        <v>407</v>
      </c>
      <c r="B59" s="44">
        <v>0</v>
      </c>
      <c r="C59" s="47" t="s">
        <v>407</v>
      </c>
      <c r="D59" s="45"/>
    </row>
    <row r="60" ht="13.35" customHeight="1" spans="1:4">
      <c r="A60" s="46" t="s">
        <v>408</v>
      </c>
      <c r="B60" s="44">
        <v>0</v>
      </c>
      <c r="C60" s="47" t="s">
        <v>408</v>
      </c>
      <c r="D60" s="45"/>
    </row>
    <row r="61" ht="13.35" customHeight="1" spans="1:4">
      <c r="A61" s="46" t="s">
        <v>409</v>
      </c>
      <c r="B61" s="49">
        <v>90000</v>
      </c>
      <c r="C61" s="47" t="s">
        <v>410</v>
      </c>
      <c r="D61" s="48"/>
    </row>
    <row r="62" ht="13.35" customHeight="1" spans="1:4">
      <c r="A62" s="46" t="s">
        <v>411</v>
      </c>
      <c r="B62" s="49">
        <v>11070923.34</v>
      </c>
      <c r="C62" s="47" t="s">
        <v>411</v>
      </c>
      <c r="D62" s="48"/>
    </row>
    <row r="63" ht="13.35" customHeight="1" spans="1:4">
      <c r="A63" s="46" t="s">
        <v>412</v>
      </c>
      <c r="B63" s="49">
        <v>4569367</v>
      </c>
      <c r="C63" s="47" t="s">
        <v>413</v>
      </c>
      <c r="D63" s="48"/>
    </row>
    <row r="64" ht="13.35" customHeight="1" spans="1:4">
      <c r="A64" s="46" t="s">
        <v>414</v>
      </c>
      <c r="B64" s="49">
        <v>0</v>
      </c>
      <c r="C64" s="47" t="s">
        <v>414</v>
      </c>
      <c r="D64" s="48"/>
    </row>
    <row r="65" ht="13.35" customHeight="1" spans="1:4">
      <c r="A65" s="46" t="s">
        <v>415</v>
      </c>
      <c r="B65" s="49">
        <v>135600</v>
      </c>
      <c r="C65" s="47" t="s">
        <v>415</v>
      </c>
      <c r="D65" s="48"/>
    </row>
    <row r="66" ht="13.35" customHeight="1" spans="1:4">
      <c r="A66" s="46" t="s">
        <v>416</v>
      </c>
      <c r="B66" s="49">
        <v>16600730.44</v>
      </c>
      <c r="C66" s="47" t="s">
        <v>416</v>
      </c>
      <c r="D66" s="48"/>
    </row>
    <row r="67" ht="13.35" customHeight="1" spans="1:4">
      <c r="A67" s="46" t="s">
        <v>417</v>
      </c>
      <c r="B67" s="44">
        <v>5523234</v>
      </c>
      <c r="C67" s="47" t="s">
        <v>417</v>
      </c>
      <c r="D67" s="45"/>
    </row>
    <row r="68" ht="13.35" customHeight="1" spans="1:4">
      <c r="A68" s="46" t="s">
        <v>418</v>
      </c>
      <c r="B68" s="44">
        <v>0</v>
      </c>
      <c r="C68" s="47" t="s">
        <v>418</v>
      </c>
      <c r="D68" s="45"/>
    </row>
    <row r="69" ht="13.35" customHeight="1" spans="1:4">
      <c r="A69" s="46" t="s">
        <v>419</v>
      </c>
      <c r="B69" s="49">
        <v>0</v>
      </c>
      <c r="C69" s="47" t="s">
        <v>419</v>
      </c>
      <c r="D69" s="48"/>
    </row>
    <row r="70" ht="13.35" customHeight="1" spans="1:4">
      <c r="A70" s="46" t="s">
        <v>420</v>
      </c>
      <c r="B70" s="44"/>
      <c r="C70" s="47" t="s">
        <v>420</v>
      </c>
      <c r="D70" s="45"/>
    </row>
    <row r="71" ht="13.35" customHeight="1" spans="1:4">
      <c r="A71" s="46" t="s">
        <v>421</v>
      </c>
      <c r="B71" s="49">
        <v>0</v>
      </c>
      <c r="C71" s="47" t="s">
        <v>422</v>
      </c>
      <c r="D71" s="48"/>
    </row>
    <row r="72" ht="13.35" customHeight="1" spans="1:4">
      <c r="A72" s="46" t="s">
        <v>423</v>
      </c>
      <c r="B72" s="49">
        <v>637547</v>
      </c>
      <c r="C72" s="47" t="s">
        <v>423</v>
      </c>
      <c r="D72" s="48"/>
    </row>
    <row r="73" ht="13.35" customHeight="1" spans="1:4">
      <c r="A73" s="46" t="s">
        <v>424</v>
      </c>
      <c r="B73" s="44"/>
      <c r="C73" s="47" t="s">
        <v>424</v>
      </c>
      <c r="D73" s="45"/>
    </row>
    <row r="74" ht="13.35" customHeight="1" spans="1:4">
      <c r="A74" s="46" t="s">
        <v>425</v>
      </c>
      <c r="B74" s="49">
        <v>725384.88</v>
      </c>
      <c r="C74" s="55" t="s">
        <v>425</v>
      </c>
      <c r="D74" s="48"/>
    </row>
    <row r="75" ht="13.35" customHeight="1" spans="1:4">
      <c r="A75" s="46" t="s">
        <v>426</v>
      </c>
      <c r="B75" s="44"/>
      <c r="C75" s="47" t="s">
        <v>427</v>
      </c>
      <c r="D75" s="45">
        <v>0</v>
      </c>
    </row>
    <row r="76" ht="13.35" customHeight="1" spans="1:4">
      <c r="A76" s="46" t="s">
        <v>428</v>
      </c>
      <c r="B76" s="44">
        <f>SUM(B77:B80)</f>
        <v>0</v>
      </c>
      <c r="C76" s="47" t="s">
        <v>83</v>
      </c>
      <c r="D76" s="45">
        <f>SUM(D77:D80)</f>
        <v>3290791.81</v>
      </c>
    </row>
    <row r="77" ht="13.35" customHeight="1" spans="1:4">
      <c r="A77" s="46" t="s">
        <v>429</v>
      </c>
      <c r="B77" s="44"/>
      <c r="C77" s="47" t="s">
        <v>430</v>
      </c>
      <c r="D77" s="56"/>
    </row>
    <row r="78" ht="13.35" customHeight="1" spans="1:4">
      <c r="A78" s="46" t="s">
        <v>431</v>
      </c>
      <c r="B78" s="44"/>
      <c r="C78" s="47" t="s">
        <v>432</v>
      </c>
      <c r="D78" s="45"/>
    </row>
    <row r="79" ht="13.35" customHeight="1" spans="1:4">
      <c r="A79" s="46" t="s">
        <v>433</v>
      </c>
      <c r="B79" s="44"/>
      <c r="C79" s="47" t="s">
        <v>434</v>
      </c>
      <c r="D79" s="45"/>
    </row>
    <row r="80" ht="13.35" customHeight="1" spans="1:4">
      <c r="A80" s="46" t="s">
        <v>435</v>
      </c>
      <c r="B80" s="44"/>
      <c r="C80" s="47" t="s">
        <v>436</v>
      </c>
      <c r="D80" s="57">
        <v>3290791.81</v>
      </c>
    </row>
    <row r="81" ht="13.35" customHeight="1" spans="1:4">
      <c r="A81" s="46" t="s">
        <v>437</v>
      </c>
      <c r="B81" s="44"/>
      <c r="C81" s="47"/>
      <c r="D81" s="45"/>
    </row>
    <row r="82" ht="13.35" customHeight="1" spans="1:4">
      <c r="A82" s="46" t="s">
        <v>90</v>
      </c>
      <c r="B82" s="48">
        <v>24248924.91</v>
      </c>
      <c r="C82" s="47"/>
      <c r="D82" s="45"/>
    </row>
    <row r="83" ht="13.35" customHeight="1" spans="1:4">
      <c r="A83" s="46" t="s">
        <v>438</v>
      </c>
      <c r="B83" s="44">
        <f>SUM(B84:B86)</f>
        <v>0</v>
      </c>
      <c r="C83" s="47" t="s">
        <v>102</v>
      </c>
      <c r="D83" s="45">
        <v>0</v>
      </c>
    </row>
    <row r="84" ht="13.35" customHeight="1" spans="1:4">
      <c r="A84" s="46" t="s">
        <v>439</v>
      </c>
      <c r="B84" s="44"/>
      <c r="C84" s="47"/>
      <c r="D84" s="45"/>
    </row>
    <row r="85" ht="13.35" customHeight="1" spans="1:4">
      <c r="A85" s="46" t="s">
        <v>440</v>
      </c>
      <c r="B85" s="44"/>
      <c r="C85" s="47"/>
      <c r="D85" s="45"/>
    </row>
    <row r="86" ht="13.35" customHeight="1" spans="1:4">
      <c r="A86" s="46" t="s">
        <v>441</v>
      </c>
      <c r="B86" s="58"/>
      <c r="C86" s="47"/>
      <c r="D86" s="45"/>
    </row>
    <row r="87" ht="13.35" customHeight="1" spans="1:4">
      <c r="A87" s="46" t="s">
        <v>442</v>
      </c>
      <c r="B87" s="44">
        <v>0</v>
      </c>
      <c r="C87" s="47" t="s">
        <v>89</v>
      </c>
      <c r="D87" s="45">
        <f>D88</f>
        <v>0</v>
      </c>
    </row>
    <row r="88" ht="13.35" customHeight="1" spans="1:4">
      <c r="A88" s="46" t="s">
        <v>443</v>
      </c>
      <c r="B88" s="44">
        <v>0</v>
      </c>
      <c r="C88" s="47" t="s">
        <v>444</v>
      </c>
      <c r="D88" s="45">
        <f>SUM(D89:D92)</f>
        <v>0</v>
      </c>
    </row>
    <row r="89" ht="13.35" customHeight="1" spans="1:4">
      <c r="A89" s="46" t="s">
        <v>445</v>
      </c>
      <c r="B89" s="44">
        <v>0</v>
      </c>
      <c r="C89" s="47" t="s">
        <v>446</v>
      </c>
      <c r="D89" s="45"/>
    </row>
    <row r="90" ht="13.35" customHeight="1" spans="1:4">
      <c r="A90" s="46" t="s">
        <v>447</v>
      </c>
      <c r="B90" s="44">
        <v>0</v>
      </c>
      <c r="C90" s="47" t="s">
        <v>448</v>
      </c>
      <c r="D90" s="45"/>
    </row>
    <row r="91" ht="13.35" customHeight="1" spans="1:4">
      <c r="A91" s="46" t="s">
        <v>449</v>
      </c>
      <c r="B91" s="44">
        <v>0</v>
      </c>
      <c r="C91" s="47" t="s">
        <v>450</v>
      </c>
      <c r="D91" s="45"/>
    </row>
    <row r="92" ht="13.35" customHeight="1" spans="1:4">
      <c r="A92" s="46" t="s">
        <v>451</v>
      </c>
      <c r="B92" s="44">
        <v>0</v>
      </c>
      <c r="C92" s="47" t="s">
        <v>452</v>
      </c>
      <c r="D92" s="45"/>
    </row>
    <row r="93" ht="13.35" customHeight="1" spans="1:4">
      <c r="A93" s="46" t="s">
        <v>453</v>
      </c>
      <c r="B93" s="44">
        <v>0</v>
      </c>
      <c r="C93" s="47"/>
      <c r="D93" s="45"/>
    </row>
    <row r="94" ht="13.35" customHeight="1" spans="1:4">
      <c r="A94" s="46" t="s">
        <v>86</v>
      </c>
      <c r="B94" s="44"/>
      <c r="C94" s="47" t="s">
        <v>454</v>
      </c>
      <c r="D94" s="45">
        <v>0</v>
      </c>
    </row>
    <row r="95" ht="13.35" customHeight="1" spans="1:4">
      <c r="A95" s="46" t="s">
        <v>455</v>
      </c>
      <c r="B95" s="44">
        <f>SUM(B96:B99)</f>
        <v>0</v>
      </c>
      <c r="C95" s="47" t="s">
        <v>456</v>
      </c>
      <c r="D95" s="45">
        <v>0</v>
      </c>
    </row>
    <row r="96" ht="13.35" customHeight="1" spans="1:4">
      <c r="A96" s="46" t="s">
        <v>457</v>
      </c>
      <c r="B96" s="44"/>
      <c r="C96" s="47" t="s">
        <v>458</v>
      </c>
      <c r="D96" s="45">
        <v>0</v>
      </c>
    </row>
    <row r="97" ht="13.35" customHeight="1" spans="1:4">
      <c r="A97" s="46" t="s">
        <v>459</v>
      </c>
      <c r="B97" s="44">
        <v>0</v>
      </c>
      <c r="C97" s="47" t="s">
        <v>460</v>
      </c>
      <c r="D97" s="45">
        <v>0</v>
      </c>
    </row>
    <row r="98" ht="13.35" customHeight="1" spans="1:4">
      <c r="A98" s="46" t="s">
        <v>461</v>
      </c>
      <c r="B98" s="44">
        <v>0</v>
      </c>
      <c r="C98" s="47" t="s">
        <v>462</v>
      </c>
      <c r="D98" s="45">
        <v>0</v>
      </c>
    </row>
    <row r="99" ht="13.35" customHeight="1" spans="1:4">
      <c r="A99" s="46" t="s">
        <v>463</v>
      </c>
      <c r="B99" s="44">
        <v>0</v>
      </c>
      <c r="C99" s="47"/>
      <c r="D99" s="45"/>
    </row>
    <row r="100" ht="13.35" customHeight="1" spans="1:4">
      <c r="A100" s="46" t="s">
        <v>464</v>
      </c>
      <c r="B100" s="44">
        <v>0</v>
      </c>
      <c r="C100" s="47" t="s">
        <v>465</v>
      </c>
      <c r="D100" s="45">
        <v>0</v>
      </c>
    </row>
    <row r="101" ht="13.35" customHeight="1" spans="1:4">
      <c r="A101" s="46" t="s">
        <v>466</v>
      </c>
      <c r="B101" s="44">
        <v>0</v>
      </c>
      <c r="C101" s="47" t="s">
        <v>467</v>
      </c>
      <c r="D101" s="45">
        <v>0</v>
      </c>
    </row>
    <row r="102" ht="13.35" customHeight="1" spans="1:4">
      <c r="A102" s="46" t="s">
        <v>468</v>
      </c>
      <c r="B102" s="44">
        <v>0</v>
      </c>
      <c r="C102" s="47" t="s">
        <v>469</v>
      </c>
      <c r="D102" s="45">
        <v>0</v>
      </c>
    </row>
    <row r="103" ht="13.35" customHeight="1" spans="1:4">
      <c r="A103" s="46" t="s">
        <v>88</v>
      </c>
      <c r="B103" s="48">
        <v>15522183.57</v>
      </c>
      <c r="C103" s="47" t="s">
        <v>91</v>
      </c>
      <c r="D103" s="59">
        <v>8489853.35</v>
      </c>
    </row>
    <row r="104" ht="13.35" customHeight="1" spans="1:4">
      <c r="A104" s="46" t="s">
        <v>470</v>
      </c>
      <c r="B104" s="44">
        <v>0</v>
      </c>
      <c r="C104" s="47" t="s">
        <v>58</v>
      </c>
      <c r="D104" s="45"/>
    </row>
    <row r="105" ht="13.35" customHeight="1" spans="1:4">
      <c r="A105" s="46" t="s">
        <v>471</v>
      </c>
      <c r="B105" s="44">
        <v>0</v>
      </c>
      <c r="C105" s="47" t="s">
        <v>472</v>
      </c>
      <c r="D105" s="45"/>
    </row>
    <row r="106" ht="13.35" customHeight="1" spans="1:4">
      <c r="A106" s="46" t="s">
        <v>473</v>
      </c>
      <c r="B106" s="44">
        <v>0</v>
      </c>
      <c r="C106" s="47" t="s">
        <v>474</v>
      </c>
      <c r="D106" s="45"/>
    </row>
    <row r="107" ht="13.35" customHeight="1" spans="1:4">
      <c r="A107" s="46" t="s">
        <v>475</v>
      </c>
      <c r="B107" s="44">
        <v>0</v>
      </c>
      <c r="C107" s="47" t="s">
        <v>476</v>
      </c>
      <c r="D107" s="45"/>
    </row>
    <row r="108" ht="13.35" customHeight="1" spans="1:4">
      <c r="A108" s="46" t="s">
        <v>477</v>
      </c>
      <c r="B108" s="44">
        <v>0</v>
      </c>
      <c r="C108" s="47" t="s">
        <v>478</v>
      </c>
      <c r="D108" s="45"/>
    </row>
    <row r="109" ht="13.35" customHeight="1" spans="1:4">
      <c r="A109" s="46" t="s">
        <v>479</v>
      </c>
      <c r="B109" s="44">
        <v>0</v>
      </c>
      <c r="C109" s="47" t="s">
        <v>480</v>
      </c>
      <c r="D109" s="45"/>
    </row>
    <row r="110" ht="13.35" customHeight="1" spans="1:4">
      <c r="A110" s="60"/>
      <c r="B110" s="44"/>
      <c r="C110" s="47" t="s">
        <v>481</v>
      </c>
      <c r="D110" s="45"/>
    </row>
    <row r="111" ht="13.35" customHeight="1" spans="1:4">
      <c r="A111" s="60"/>
      <c r="B111" s="44"/>
      <c r="C111" s="47" t="s">
        <v>482</v>
      </c>
      <c r="D111" s="57">
        <v>14125808.89</v>
      </c>
    </row>
    <row r="112" ht="13.35" customHeight="1" spans="1:4">
      <c r="A112" s="60"/>
      <c r="B112" s="44"/>
      <c r="C112" s="47" t="s">
        <v>483</v>
      </c>
      <c r="D112" s="56"/>
    </row>
    <row r="113" ht="13.35" customHeight="1" spans="1:4">
      <c r="A113" s="60"/>
      <c r="B113" s="44"/>
      <c r="C113" s="47" t="s">
        <v>484</v>
      </c>
      <c r="D113" s="45">
        <v>0</v>
      </c>
    </row>
    <row r="114" spans="2:2">
      <c r="B114" s="61"/>
    </row>
    <row r="115" spans="2:2">
      <c r="B115" s="61"/>
    </row>
    <row r="116" spans="2:2">
      <c r="B116" s="61"/>
    </row>
    <row r="117" spans="2:2">
      <c r="B117" s="61"/>
    </row>
    <row r="118" spans="2:2">
      <c r="B118" s="61"/>
    </row>
    <row r="119" spans="2:2">
      <c r="B119" s="61"/>
    </row>
    <row r="120" spans="2:2">
      <c r="B120" s="61"/>
    </row>
    <row r="121" spans="2:2">
      <c r="B121" s="61"/>
    </row>
    <row r="122" spans="2:2">
      <c r="B122" s="61"/>
    </row>
    <row r="123" spans="2:2">
      <c r="B123" s="61"/>
    </row>
    <row r="124" spans="2:2">
      <c r="B124" s="61"/>
    </row>
    <row r="125" spans="2:2">
      <c r="B125" s="61"/>
    </row>
    <row r="126" spans="2:2">
      <c r="B126" s="61"/>
    </row>
    <row r="127" spans="2:2">
      <c r="B127" s="61"/>
    </row>
    <row r="128" spans="2:2">
      <c r="B128" s="61"/>
    </row>
    <row r="129" spans="2:2">
      <c r="B129" s="61"/>
    </row>
    <row r="130" spans="2:2">
      <c r="B130" s="61"/>
    </row>
    <row r="131" spans="2:2">
      <c r="B131" s="61"/>
    </row>
    <row r="132" spans="2:2">
      <c r="B132" s="61"/>
    </row>
    <row r="133" spans="2:2">
      <c r="B133" s="61"/>
    </row>
    <row r="134" spans="2:2">
      <c r="B134" s="61"/>
    </row>
    <row r="135" spans="2:2">
      <c r="B135" s="61"/>
    </row>
    <row r="136" spans="2:2">
      <c r="B136" s="61"/>
    </row>
    <row r="137" spans="2:2">
      <c r="B137" s="61"/>
    </row>
    <row r="138" spans="2:2">
      <c r="B138" s="61"/>
    </row>
    <row r="139" spans="2:2">
      <c r="B139" s="61"/>
    </row>
    <row r="140" spans="2:2">
      <c r="B140" s="61"/>
    </row>
    <row r="141" spans="2:2">
      <c r="B141" s="61"/>
    </row>
    <row r="142" spans="2:2">
      <c r="B142" s="61"/>
    </row>
    <row r="143" spans="2:2">
      <c r="B143" s="61"/>
    </row>
    <row r="144" spans="2:2">
      <c r="B144" s="61"/>
    </row>
    <row r="145" spans="2:2">
      <c r="B145" s="61"/>
    </row>
    <row r="146" spans="2:2">
      <c r="B146" s="61"/>
    </row>
    <row r="147" spans="2:2">
      <c r="B147" s="61"/>
    </row>
    <row r="148" spans="2:2">
      <c r="B148" s="61"/>
    </row>
    <row r="149" spans="2:2">
      <c r="B149" s="61"/>
    </row>
    <row r="150" spans="2:2">
      <c r="B150" s="61"/>
    </row>
    <row r="151" spans="2:2">
      <c r="B151" s="61"/>
    </row>
    <row r="152" spans="2:2">
      <c r="B152" s="61"/>
    </row>
    <row r="153" spans="2:2">
      <c r="B153" s="61"/>
    </row>
    <row r="154" spans="2:2">
      <c r="B154" s="61"/>
    </row>
    <row r="155" spans="2:2">
      <c r="B155" s="61"/>
    </row>
    <row r="156" spans="2:2">
      <c r="B156" s="61"/>
    </row>
    <row r="157" spans="2:2">
      <c r="B157" s="61"/>
    </row>
    <row r="158" spans="2:2">
      <c r="B158" s="61"/>
    </row>
    <row r="159" spans="2:2">
      <c r="B159" s="61"/>
    </row>
    <row r="160" spans="2:2">
      <c r="B160" s="61"/>
    </row>
    <row r="161" spans="2:2">
      <c r="B161" s="61"/>
    </row>
    <row r="162" spans="2:2">
      <c r="B162" s="61"/>
    </row>
    <row r="163" spans="2:2">
      <c r="B163" s="61"/>
    </row>
    <row r="164" spans="2:2">
      <c r="B164" s="61"/>
    </row>
    <row r="165" spans="2:2">
      <c r="B165" s="61"/>
    </row>
    <row r="166" spans="2:2">
      <c r="B166" s="61"/>
    </row>
    <row r="167" spans="2:2">
      <c r="B167" s="61"/>
    </row>
    <row r="168" spans="2:2">
      <c r="B168" s="61"/>
    </row>
    <row r="169" spans="2:2">
      <c r="B169" s="61"/>
    </row>
    <row r="170" spans="2:2">
      <c r="B170" s="61"/>
    </row>
    <row r="171" spans="2:2">
      <c r="B171" s="61"/>
    </row>
    <row r="172" spans="2:2">
      <c r="B172" s="61"/>
    </row>
    <row r="173" spans="2:2">
      <c r="B173" s="61"/>
    </row>
    <row r="174" spans="2:2">
      <c r="B174" s="61"/>
    </row>
    <row r="175" spans="2:2">
      <c r="B175" s="61"/>
    </row>
    <row r="176" spans="2:2">
      <c r="B176" s="61"/>
    </row>
    <row r="177" spans="2:2">
      <c r="B177" s="61"/>
    </row>
    <row r="178" spans="2:2">
      <c r="B178" s="61"/>
    </row>
    <row r="179" spans="2:2">
      <c r="B179" s="61"/>
    </row>
    <row r="180" spans="2:2">
      <c r="B180" s="61"/>
    </row>
    <row r="181" spans="2:2">
      <c r="B181" s="61"/>
    </row>
    <row r="182" spans="2:2">
      <c r="B182" s="61"/>
    </row>
    <row r="183" spans="2:2">
      <c r="B183" s="61"/>
    </row>
    <row r="184" spans="2:2">
      <c r="B184" s="61"/>
    </row>
    <row r="185" spans="2:2">
      <c r="B185" s="61"/>
    </row>
    <row r="186" spans="2:2">
      <c r="B186" s="61"/>
    </row>
    <row r="187" spans="2:2">
      <c r="B187" s="61"/>
    </row>
    <row r="188" spans="2:2">
      <c r="B188" s="61"/>
    </row>
    <row r="189" spans="2:2">
      <c r="B189" s="61"/>
    </row>
    <row r="190" spans="2:2">
      <c r="B190" s="61"/>
    </row>
  </sheetData>
  <mergeCells count="2">
    <mergeCell ref="A1:D1"/>
    <mergeCell ref="B2:D2"/>
  </mergeCells>
  <printOptions horizontalCentered="1"/>
  <pageMargins left="0.708333333333333" right="0.511805555555556" top="0.354166666666667" bottom="0.354166666666667" header="0.314583333333333" footer="0.314583333333333"/>
  <pageSetup paperSize="9" orientation="landscape" horizontalDpi="600"/>
  <headerFooter>
    <oddFooter>&amp;C第 &amp;P+12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showZeros="0" workbookViewId="0">
      <pane xSplit="2" ySplit="4" topLeftCell="C53" activePane="bottomRight" state="frozen"/>
      <selection/>
      <selection pane="topRight"/>
      <selection pane="bottomLeft"/>
      <selection pane="bottomRight" activeCell="A84" sqref="$A70:$XFD84"/>
    </sheetView>
  </sheetViews>
  <sheetFormatPr defaultColWidth="6.875" defaultRowHeight="12.75" customHeight="1"/>
  <cols>
    <col min="1" max="1" width="8.625" style="8" customWidth="1"/>
    <col min="2" max="2" width="28.125" style="8" customWidth="1"/>
    <col min="3" max="3" width="20.125" style="9" customWidth="1"/>
    <col min="4" max="4" width="15.875" style="9" customWidth="1"/>
    <col min="5" max="5" width="15.625" style="9" customWidth="1"/>
    <col min="6" max="6" width="10.125" style="8" customWidth="1"/>
    <col min="7" max="7" width="11.37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5">
      <c r="A1" s="205" t="s">
        <v>485</v>
      </c>
      <c r="B1" s="10"/>
      <c r="C1" s="11"/>
      <c r="D1" s="11"/>
      <c r="E1" s="11"/>
    </row>
    <row r="2" ht="17.25" customHeight="1" spans="1:5">
      <c r="A2" s="12"/>
      <c r="B2" s="12"/>
      <c r="C2" s="13"/>
      <c r="D2" s="13"/>
      <c r="E2" s="14" t="s">
        <v>15</v>
      </c>
    </row>
    <row r="3" ht="23.25" customHeight="1" spans="1:5">
      <c r="A3" s="15" t="s">
        <v>486</v>
      </c>
      <c r="B3" s="15"/>
      <c r="C3" s="16" t="s">
        <v>487</v>
      </c>
      <c r="D3" s="16"/>
      <c r="E3" s="16"/>
    </row>
    <row r="4" ht="14.1" customHeight="1" spans="1:5">
      <c r="A4" s="17" t="s">
        <v>488</v>
      </c>
      <c r="B4" s="17" t="s">
        <v>18</v>
      </c>
      <c r="C4" s="16" t="s">
        <v>125</v>
      </c>
      <c r="D4" s="16" t="s">
        <v>489</v>
      </c>
      <c r="E4" s="16" t="s">
        <v>490</v>
      </c>
    </row>
    <row r="5" s="7" customFormat="1" ht="33" customHeight="1" spans="1:5">
      <c r="A5" s="18"/>
      <c r="B5" s="19" t="s">
        <v>125</v>
      </c>
      <c r="C5" s="20">
        <f>D5+E5</f>
        <v>107745808.11</v>
      </c>
      <c r="D5" s="20">
        <f>D6+D11+D22+D30+D37+D51</f>
        <v>74280946.92</v>
      </c>
      <c r="E5" s="20">
        <f>E6+E22+E30+E37+E41+E44+E51+E57+E60+E11</f>
        <v>33464861.19</v>
      </c>
    </row>
    <row r="6" s="7" customFormat="1" ht="29.25" customHeight="1" spans="1:5">
      <c r="A6" s="21">
        <v>501</v>
      </c>
      <c r="B6" s="22" t="s">
        <v>491</v>
      </c>
      <c r="C6" s="20">
        <f>SUM(C7:C10)</f>
        <v>11505869.51</v>
      </c>
      <c r="D6" s="20">
        <f>D7+D8+D9+D10</f>
        <v>11505869.51</v>
      </c>
      <c r="E6" s="20"/>
    </row>
    <row r="7" s="7" customFormat="1" ht="14.1" customHeight="1" spans="1:5">
      <c r="A7" s="22">
        <v>50101</v>
      </c>
      <c r="B7" s="22" t="s">
        <v>492</v>
      </c>
      <c r="C7" s="20">
        <f>D7+E7</f>
        <v>8299444.71</v>
      </c>
      <c r="D7" s="20">
        <v>8299444.71</v>
      </c>
      <c r="E7" s="20"/>
    </row>
    <row r="8" s="7" customFormat="1" ht="14.1" customHeight="1" spans="1:5">
      <c r="A8" s="21">
        <v>50102</v>
      </c>
      <c r="B8" s="22" t="s">
        <v>493</v>
      </c>
      <c r="C8" s="20">
        <f t="shared" ref="C8:C39" si="0">D8+E8</f>
        <v>2238204.8</v>
      </c>
      <c r="D8" s="20">
        <v>2238204.8</v>
      </c>
      <c r="E8" s="20"/>
    </row>
    <row r="9" s="7" customFormat="1" ht="14.1" customHeight="1" spans="1:5">
      <c r="A9" s="22">
        <v>50103</v>
      </c>
      <c r="B9" s="22" t="s">
        <v>494</v>
      </c>
      <c r="C9" s="20">
        <f t="shared" si="0"/>
        <v>795646</v>
      </c>
      <c r="D9" s="20">
        <v>795646</v>
      </c>
      <c r="E9" s="20"/>
    </row>
    <row r="10" s="7" customFormat="1" ht="14.1" customHeight="1" spans="1:5">
      <c r="A10" s="21">
        <v>50199</v>
      </c>
      <c r="B10" s="23" t="s">
        <v>495</v>
      </c>
      <c r="C10" s="20">
        <f t="shared" si="0"/>
        <v>172574</v>
      </c>
      <c r="D10" s="20">
        <v>172574</v>
      </c>
      <c r="E10" s="20"/>
    </row>
    <row r="11" s="7" customFormat="1" ht="14.1" customHeight="1" spans="1:11">
      <c r="A11" s="21" t="s">
        <v>496</v>
      </c>
      <c r="B11" s="22" t="s">
        <v>497</v>
      </c>
      <c r="C11" s="20">
        <f t="shared" si="0"/>
        <v>22956553.29</v>
      </c>
      <c r="D11" s="20"/>
      <c r="E11" s="20">
        <f>SUM(E12:E21)</f>
        <v>22956553.29</v>
      </c>
      <c r="J11" s="30"/>
      <c r="K11" s="30"/>
    </row>
    <row r="12" s="7" customFormat="1" ht="14.1" customHeight="1" spans="1:11">
      <c r="A12" s="21" t="s">
        <v>498</v>
      </c>
      <c r="B12" s="23" t="s">
        <v>499</v>
      </c>
      <c r="C12" s="20">
        <f t="shared" si="0"/>
        <v>6696626.86</v>
      </c>
      <c r="D12" s="20"/>
      <c r="E12" s="20">
        <v>6696626.86</v>
      </c>
      <c r="J12" s="30"/>
      <c r="K12" s="30"/>
    </row>
    <row r="13" s="7" customFormat="1" ht="14.1" customHeight="1" spans="1:11">
      <c r="A13" s="21" t="s">
        <v>500</v>
      </c>
      <c r="B13" s="23" t="s">
        <v>501</v>
      </c>
      <c r="C13" s="20">
        <f t="shared" si="0"/>
        <v>161596.86</v>
      </c>
      <c r="D13" s="20"/>
      <c r="E13" s="20">
        <v>161596.86</v>
      </c>
      <c r="G13" s="24"/>
      <c r="J13" s="31"/>
      <c r="K13" s="31"/>
    </row>
    <row r="14" s="7" customFormat="1" ht="14.1" customHeight="1" spans="1:5">
      <c r="A14" s="21" t="s">
        <v>502</v>
      </c>
      <c r="B14" s="23" t="s">
        <v>503</v>
      </c>
      <c r="C14" s="20">
        <f t="shared" si="0"/>
        <v>380291</v>
      </c>
      <c r="D14" s="25"/>
      <c r="E14" s="20">
        <v>380291</v>
      </c>
    </row>
    <row r="15" s="7" customFormat="1" ht="14.1" customHeight="1" spans="1:5">
      <c r="A15" s="21" t="s">
        <v>504</v>
      </c>
      <c r="B15" s="23" t="s">
        <v>505</v>
      </c>
      <c r="C15" s="20">
        <f t="shared" si="0"/>
        <v>45244</v>
      </c>
      <c r="D15" s="25"/>
      <c r="E15" s="20">
        <v>45244</v>
      </c>
    </row>
    <row r="16" s="7" customFormat="1" ht="14.1" customHeight="1" spans="1:5">
      <c r="A16" s="21" t="s">
        <v>506</v>
      </c>
      <c r="B16" s="23" t="s">
        <v>507</v>
      </c>
      <c r="C16" s="20">
        <f t="shared" si="0"/>
        <v>11223699.88</v>
      </c>
      <c r="D16" s="25"/>
      <c r="E16" s="20">
        <v>11223699.88</v>
      </c>
    </row>
    <row r="17" s="7" customFormat="1" ht="14.1" customHeight="1" spans="1:5">
      <c r="A17" s="21" t="s">
        <v>508</v>
      </c>
      <c r="B17" s="23" t="s">
        <v>509</v>
      </c>
      <c r="C17" s="20">
        <f t="shared" si="0"/>
        <v>60000</v>
      </c>
      <c r="D17" s="25"/>
      <c r="E17" s="20">
        <v>60000</v>
      </c>
    </row>
    <row r="18" s="7" customFormat="1" ht="14.1" customHeight="1" spans="1:5">
      <c r="A18" s="21" t="s">
        <v>510</v>
      </c>
      <c r="B18" s="23" t="s">
        <v>511</v>
      </c>
      <c r="C18" s="20">
        <f t="shared" si="0"/>
        <v>0</v>
      </c>
      <c r="D18" s="25"/>
      <c r="E18" s="20"/>
    </row>
    <row r="19" s="7" customFormat="1" ht="14.1" customHeight="1" spans="1:10">
      <c r="A19" s="21" t="s">
        <v>512</v>
      </c>
      <c r="B19" s="23" t="s">
        <v>513</v>
      </c>
      <c r="C19" s="20">
        <f t="shared" si="0"/>
        <v>206955.71</v>
      </c>
      <c r="D19" s="25"/>
      <c r="E19" s="20">
        <v>206955.71</v>
      </c>
      <c r="J19" s="32"/>
    </row>
    <row r="20" s="7" customFormat="1" ht="14.1" customHeight="1" spans="1:5">
      <c r="A20" s="21" t="s">
        <v>514</v>
      </c>
      <c r="B20" s="23" t="s">
        <v>515</v>
      </c>
      <c r="C20" s="20">
        <f t="shared" si="0"/>
        <v>173568.64</v>
      </c>
      <c r="D20" s="25"/>
      <c r="E20" s="20">
        <v>173568.64</v>
      </c>
    </row>
    <row r="21" s="7" customFormat="1" ht="14.1" customHeight="1" spans="1:5">
      <c r="A21" s="21" t="s">
        <v>516</v>
      </c>
      <c r="B21" s="23" t="s">
        <v>517</v>
      </c>
      <c r="C21" s="20">
        <f t="shared" si="0"/>
        <v>4008570.34</v>
      </c>
      <c r="D21" s="25"/>
      <c r="E21" s="20">
        <v>4008570.34</v>
      </c>
    </row>
    <row r="22" s="7" customFormat="1" ht="14.1" customHeight="1" spans="1:5">
      <c r="A22" s="21" t="s">
        <v>518</v>
      </c>
      <c r="B22" s="26" t="s">
        <v>519</v>
      </c>
      <c r="C22" s="20">
        <f t="shared" si="0"/>
        <v>0</v>
      </c>
      <c r="D22" s="25"/>
      <c r="E22" s="20">
        <v>0</v>
      </c>
    </row>
    <row r="23" s="7" customFormat="1" ht="14.1" customHeight="1" spans="1:10">
      <c r="A23" s="21" t="s">
        <v>520</v>
      </c>
      <c r="B23" s="23" t="s">
        <v>521</v>
      </c>
      <c r="C23" s="20">
        <f t="shared" si="0"/>
        <v>0</v>
      </c>
      <c r="D23" s="25"/>
      <c r="E23" s="20"/>
      <c r="J23" s="24"/>
    </row>
    <row r="24" s="7" customFormat="1" ht="14.1" customHeight="1" spans="1:5">
      <c r="A24" s="21" t="s">
        <v>522</v>
      </c>
      <c r="B24" s="23" t="s">
        <v>523</v>
      </c>
      <c r="C24" s="20">
        <f t="shared" si="0"/>
        <v>0</v>
      </c>
      <c r="D24" s="25"/>
      <c r="E24" s="27"/>
    </row>
    <row r="25" s="7" customFormat="1" ht="14.1" customHeight="1" spans="1:5">
      <c r="A25" s="21" t="s">
        <v>524</v>
      </c>
      <c r="B25" s="23" t="s">
        <v>525</v>
      </c>
      <c r="C25" s="20">
        <f t="shared" si="0"/>
        <v>0</v>
      </c>
      <c r="D25" s="25"/>
      <c r="E25" s="27"/>
    </row>
    <row r="26" s="7" customFormat="1" ht="14.1" customHeight="1" spans="1:5">
      <c r="A26" s="21" t="s">
        <v>526</v>
      </c>
      <c r="B26" s="23" t="s">
        <v>527</v>
      </c>
      <c r="C26" s="20">
        <f t="shared" si="0"/>
        <v>0</v>
      </c>
      <c r="D26" s="25"/>
      <c r="E26" s="27"/>
    </row>
    <row r="27" s="7" customFormat="1" ht="14.1" customHeight="1" spans="1:5">
      <c r="A27" s="21" t="s">
        <v>528</v>
      </c>
      <c r="B27" s="23" t="s">
        <v>529</v>
      </c>
      <c r="C27" s="20">
        <f t="shared" si="0"/>
        <v>0</v>
      </c>
      <c r="D27" s="25"/>
      <c r="E27" s="20"/>
    </row>
    <row r="28" s="7" customFormat="1" ht="14.1" customHeight="1" spans="1:5">
      <c r="A28" s="21" t="s">
        <v>530</v>
      </c>
      <c r="B28" s="23" t="s">
        <v>531</v>
      </c>
      <c r="C28" s="20">
        <f t="shared" si="0"/>
        <v>0</v>
      </c>
      <c r="D28" s="25"/>
      <c r="E28" s="27"/>
    </row>
    <row r="29" s="7" customFormat="1" ht="14.1" customHeight="1" spans="1:5">
      <c r="A29" s="21" t="s">
        <v>532</v>
      </c>
      <c r="B29" s="23" t="s">
        <v>533</v>
      </c>
      <c r="C29" s="20">
        <f t="shared" si="0"/>
        <v>0</v>
      </c>
      <c r="D29" s="25"/>
      <c r="E29" s="20"/>
    </row>
    <row r="30" s="7" customFormat="1" ht="14.1" customHeight="1" spans="1:5">
      <c r="A30" s="21" t="s">
        <v>534</v>
      </c>
      <c r="B30" s="23" t="s">
        <v>535</v>
      </c>
      <c r="C30" s="20">
        <f t="shared" si="0"/>
        <v>0</v>
      </c>
      <c r="D30" s="25">
        <v>0</v>
      </c>
      <c r="E30" s="27"/>
    </row>
    <row r="31" s="7" customFormat="1" ht="14.1" customHeight="1" spans="1:5">
      <c r="A31" s="21" t="s">
        <v>536</v>
      </c>
      <c r="B31" s="23" t="s">
        <v>521</v>
      </c>
      <c r="C31" s="20">
        <f t="shared" si="0"/>
        <v>0</v>
      </c>
      <c r="D31" s="25"/>
      <c r="E31" s="20"/>
    </row>
    <row r="32" s="7" customFormat="1" ht="14.1" customHeight="1" spans="1:5">
      <c r="A32" s="21" t="s">
        <v>537</v>
      </c>
      <c r="B32" s="23" t="s">
        <v>523</v>
      </c>
      <c r="C32" s="20">
        <f t="shared" si="0"/>
        <v>0</v>
      </c>
      <c r="D32" s="25"/>
      <c r="E32" s="27"/>
    </row>
    <row r="33" s="7" customFormat="1" ht="14.1" customHeight="1" spans="1:5">
      <c r="A33" s="21" t="s">
        <v>538</v>
      </c>
      <c r="B33" s="23" t="s">
        <v>525</v>
      </c>
      <c r="C33" s="20">
        <f t="shared" si="0"/>
        <v>0</v>
      </c>
      <c r="D33" s="20"/>
      <c r="E33" s="20"/>
    </row>
    <row r="34" s="7" customFormat="1" ht="14.1" customHeight="1" spans="1:5">
      <c r="A34" s="21" t="s">
        <v>539</v>
      </c>
      <c r="B34" s="23" t="s">
        <v>529</v>
      </c>
      <c r="C34" s="20">
        <f t="shared" si="0"/>
        <v>0</v>
      </c>
      <c r="D34" s="20"/>
      <c r="E34" s="20"/>
    </row>
    <row r="35" s="7" customFormat="1" ht="14.1" customHeight="1" spans="1:5">
      <c r="A35" s="21" t="s">
        <v>540</v>
      </c>
      <c r="B35" s="23" t="s">
        <v>531</v>
      </c>
      <c r="C35" s="20">
        <f t="shared" si="0"/>
        <v>0</v>
      </c>
      <c r="D35" s="20"/>
      <c r="E35" s="20"/>
    </row>
    <row r="36" s="7" customFormat="1" ht="14.1" customHeight="1" spans="1:5">
      <c r="A36" s="21" t="s">
        <v>541</v>
      </c>
      <c r="B36" s="23" t="s">
        <v>533</v>
      </c>
      <c r="C36" s="20">
        <f t="shared" si="0"/>
        <v>0</v>
      </c>
      <c r="D36" s="20"/>
      <c r="E36" s="20"/>
    </row>
    <row r="37" s="7" customFormat="1" ht="14.1" customHeight="1" spans="1:5">
      <c r="A37" s="21" t="s">
        <v>542</v>
      </c>
      <c r="B37" s="23" t="s">
        <v>543</v>
      </c>
      <c r="C37" s="20">
        <f t="shared" si="0"/>
        <v>18708032.62</v>
      </c>
      <c r="D37" s="20">
        <f>D38+D39+D40</f>
        <v>8199724.72</v>
      </c>
      <c r="E37" s="20">
        <f>E39</f>
        <v>10508307.9</v>
      </c>
    </row>
    <row r="38" s="7" customFormat="1" ht="14.1" customHeight="1" spans="1:5">
      <c r="A38" s="21" t="s">
        <v>544</v>
      </c>
      <c r="B38" s="23" t="s">
        <v>545</v>
      </c>
      <c r="C38" s="20">
        <f t="shared" si="0"/>
        <v>8199724.72</v>
      </c>
      <c r="D38" s="20">
        <v>8199724.72</v>
      </c>
      <c r="E38" s="20"/>
    </row>
    <row r="39" s="7" customFormat="1" ht="14.1" customHeight="1" spans="1:5">
      <c r="A39" s="21" t="s">
        <v>546</v>
      </c>
      <c r="B39" s="23" t="s">
        <v>547</v>
      </c>
      <c r="C39" s="20">
        <f t="shared" si="0"/>
        <v>10508307.9</v>
      </c>
      <c r="D39" s="20"/>
      <c r="E39" s="20">
        <v>10508307.9</v>
      </c>
    </row>
    <row r="40" s="7" customFormat="1" ht="14.1" customHeight="1" spans="1:5">
      <c r="A40" s="21" t="s">
        <v>548</v>
      </c>
      <c r="B40" s="23" t="s">
        <v>549</v>
      </c>
      <c r="C40" s="20">
        <f t="shared" ref="C40:C56" si="1">D40+E40</f>
        <v>0</v>
      </c>
      <c r="D40" s="20"/>
      <c r="E40" s="20"/>
    </row>
    <row r="41" s="7" customFormat="1" ht="14.1" customHeight="1" spans="1:5">
      <c r="A41" s="21" t="s">
        <v>550</v>
      </c>
      <c r="B41" s="23" t="s">
        <v>551</v>
      </c>
      <c r="C41" s="20">
        <f t="shared" si="1"/>
        <v>0</v>
      </c>
      <c r="D41" s="20">
        <v>0</v>
      </c>
      <c r="E41" s="20"/>
    </row>
    <row r="42" s="7" customFormat="1" ht="14.1" customHeight="1" spans="1:7">
      <c r="A42" s="21" t="s">
        <v>552</v>
      </c>
      <c r="B42" s="23" t="s">
        <v>553</v>
      </c>
      <c r="C42" s="20">
        <f t="shared" si="1"/>
        <v>0</v>
      </c>
      <c r="D42" s="20"/>
      <c r="E42" s="20"/>
      <c r="G42" s="24"/>
    </row>
    <row r="43" s="7" customFormat="1" ht="14.1" customHeight="1" spans="1:5">
      <c r="A43" s="21" t="s">
        <v>554</v>
      </c>
      <c r="B43" s="23" t="s">
        <v>555</v>
      </c>
      <c r="C43" s="20">
        <f t="shared" si="1"/>
        <v>0</v>
      </c>
      <c r="D43" s="20"/>
      <c r="E43" s="20"/>
    </row>
    <row r="44" s="7" customFormat="1" ht="14.1" customHeight="1" spans="1:5">
      <c r="A44" s="21" t="s">
        <v>556</v>
      </c>
      <c r="B44" s="23" t="s">
        <v>557</v>
      </c>
      <c r="C44" s="20">
        <f t="shared" si="1"/>
        <v>0</v>
      </c>
      <c r="D44" s="20">
        <v>0</v>
      </c>
      <c r="E44" s="20"/>
    </row>
    <row r="45" s="7" customFormat="1" ht="14.1" customHeight="1" spans="1:5">
      <c r="A45" s="21" t="s">
        <v>558</v>
      </c>
      <c r="B45" s="23" t="s">
        <v>559</v>
      </c>
      <c r="C45" s="20">
        <f t="shared" si="1"/>
        <v>0</v>
      </c>
      <c r="D45" s="20"/>
      <c r="E45" s="20"/>
    </row>
    <row r="46" s="7" customFormat="1" ht="14.1" customHeight="1" spans="1:5">
      <c r="A46" s="21" t="s">
        <v>560</v>
      </c>
      <c r="B46" s="23" t="s">
        <v>561</v>
      </c>
      <c r="C46" s="20">
        <f t="shared" si="1"/>
        <v>0</v>
      </c>
      <c r="D46" s="20"/>
      <c r="E46" s="20"/>
    </row>
    <row r="47" s="7" customFormat="1" ht="14.1" customHeight="1" spans="1:5">
      <c r="A47" s="21" t="s">
        <v>562</v>
      </c>
      <c r="B47" s="23" t="s">
        <v>563</v>
      </c>
      <c r="C47" s="20">
        <f t="shared" si="1"/>
        <v>0</v>
      </c>
      <c r="D47" s="20"/>
      <c r="E47" s="20"/>
    </row>
    <row r="48" s="7" customFormat="1" ht="14.1" customHeight="1" spans="1:5">
      <c r="A48" s="21" t="s">
        <v>564</v>
      </c>
      <c r="B48" s="23" t="s">
        <v>565</v>
      </c>
      <c r="C48" s="20">
        <f t="shared" si="1"/>
        <v>0</v>
      </c>
      <c r="D48" s="20">
        <v>0</v>
      </c>
      <c r="E48" s="20"/>
    </row>
    <row r="49" s="7" customFormat="1" ht="14.1" customHeight="1" spans="1:5">
      <c r="A49" s="21" t="s">
        <v>566</v>
      </c>
      <c r="B49" s="23" t="s">
        <v>567</v>
      </c>
      <c r="C49" s="20">
        <f t="shared" si="1"/>
        <v>0</v>
      </c>
      <c r="D49" s="20"/>
      <c r="E49" s="20"/>
    </row>
    <row r="50" s="7" customFormat="1" ht="14.1" customHeight="1" spans="1:5">
      <c r="A50" s="21" t="s">
        <v>568</v>
      </c>
      <c r="B50" s="23" t="s">
        <v>569</v>
      </c>
      <c r="C50" s="20">
        <f t="shared" si="1"/>
        <v>0</v>
      </c>
      <c r="D50" s="20"/>
      <c r="E50" s="20"/>
    </row>
    <row r="51" s="7" customFormat="1" ht="15" customHeight="1" spans="1:5">
      <c r="A51" s="21" t="s">
        <v>570</v>
      </c>
      <c r="B51" s="23" t="s">
        <v>571</v>
      </c>
      <c r="C51" s="20">
        <f t="shared" si="1"/>
        <v>54575352.69</v>
      </c>
      <c r="D51" s="20">
        <f>SUM(D52:D56)</f>
        <v>54575352.69</v>
      </c>
      <c r="E51" s="20"/>
    </row>
    <row r="52" s="7" customFormat="1" customHeight="1" spans="1:5">
      <c r="A52" s="21" t="s">
        <v>572</v>
      </c>
      <c r="B52" s="23" t="s">
        <v>573</v>
      </c>
      <c r="C52" s="20">
        <f t="shared" si="1"/>
        <v>54575352.69</v>
      </c>
      <c r="D52" s="20">
        <v>54575352.69</v>
      </c>
      <c r="E52" s="20"/>
    </row>
    <row r="53" s="7" customFormat="1" customHeight="1" spans="1:5">
      <c r="A53" s="21" t="s">
        <v>574</v>
      </c>
      <c r="B53" s="23" t="s">
        <v>575</v>
      </c>
      <c r="C53" s="20">
        <f t="shared" si="1"/>
        <v>0</v>
      </c>
      <c r="D53" s="20"/>
      <c r="E53" s="20"/>
    </row>
    <row r="54" s="7" customFormat="1" customHeight="1" spans="1:5">
      <c r="A54" s="21" t="s">
        <v>576</v>
      </c>
      <c r="B54" s="23" t="s">
        <v>577</v>
      </c>
      <c r="C54" s="20">
        <f t="shared" si="1"/>
        <v>0</v>
      </c>
      <c r="D54" s="28"/>
      <c r="E54" s="20"/>
    </row>
    <row r="55" s="7" customFormat="1" customHeight="1" spans="1:5">
      <c r="A55" s="21" t="s">
        <v>578</v>
      </c>
      <c r="B55" s="23" t="s">
        <v>579</v>
      </c>
      <c r="C55" s="20">
        <f t="shared" si="1"/>
        <v>0</v>
      </c>
      <c r="D55" s="28"/>
      <c r="E55" s="20"/>
    </row>
    <row r="56" s="7" customFormat="1" customHeight="1" spans="1:5">
      <c r="A56" s="21" t="s">
        <v>580</v>
      </c>
      <c r="B56" s="23" t="s">
        <v>581</v>
      </c>
      <c r="C56" s="20">
        <f t="shared" si="1"/>
        <v>0</v>
      </c>
      <c r="D56" s="28"/>
      <c r="E56" s="20"/>
    </row>
    <row r="57" s="7" customFormat="1" customHeight="1" spans="1:5">
      <c r="A57" s="21" t="s">
        <v>582</v>
      </c>
      <c r="B57" s="23" t="s">
        <v>583</v>
      </c>
      <c r="C57" s="29"/>
      <c r="D57" s="20"/>
      <c r="E57" s="20"/>
    </row>
    <row r="58" s="7" customFormat="1" customHeight="1" spans="1:5">
      <c r="A58" s="21" t="s">
        <v>584</v>
      </c>
      <c r="B58" s="23" t="s">
        <v>585</v>
      </c>
      <c r="C58" s="29"/>
      <c r="D58" s="20"/>
      <c r="E58" s="20"/>
    </row>
    <row r="59" s="7" customFormat="1" customHeight="1" spans="1:5">
      <c r="A59" s="21" t="s">
        <v>586</v>
      </c>
      <c r="B59" s="23" t="s">
        <v>587</v>
      </c>
      <c r="C59" s="29"/>
      <c r="D59" s="20">
        <v>0</v>
      </c>
      <c r="E59" s="20"/>
    </row>
    <row r="60" s="7" customFormat="1" customHeight="1" spans="1:5">
      <c r="A60" s="21" t="s">
        <v>588</v>
      </c>
      <c r="B60" s="23" t="s">
        <v>589</v>
      </c>
      <c r="C60" s="29"/>
      <c r="D60" s="25"/>
      <c r="E60" s="29"/>
    </row>
    <row r="61" s="7" customFormat="1" customHeight="1" spans="1:5">
      <c r="A61" s="21" t="s">
        <v>590</v>
      </c>
      <c r="B61" s="23" t="s">
        <v>591</v>
      </c>
      <c r="C61" s="29"/>
      <c r="D61" s="25"/>
      <c r="E61" s="29"/>
    </row>
    <row r="62" s="7" customFormat="1" customHeight="1" spans="1:5">
      <c r="A62" s="21" t="s">
        <v>592</v>
      </c>
      <c r="B62" s="23" t="s">
        <v>593</v>
      </c>
      <c r="C62" s="29"/>
      <c r="D62" s="25"/>
      <c r="E62" s="29"/>
    </row>
    <row r="63" s="7" customFormat="1" customHeight="1" spans="1:5">
      <c r="A63" s="21" t="s">
        <v>594</v>
      </c>
      <c r="B63" s="23" t="s">
        <v>595</v>
      </c>
      <c r="C63" s="29"/>
      <c r="D63" s="25">
        <v>0</v>
      </c>
      <c r="E63" s="29"/>
    </row>
    <row r="64" s="7" customFormat="1" customHeight="1" spans="1:5">
      <c r="A64" s="21" t="s">
        <v>596</v>
      </c>
      <c r="B64" s="23" t="s">
        <v>597</v>
      </c>
      <c r="C64" s="29"/>
      <c r="D64" s="25"/>
      <c r="E64" s="29"/>
    </row>
    <row r="65" s="7" customFormat="1" customHeight="1" spans="1:5">
      <c r="A65" s="21" t="s">
        <v>598</v>
      </c>
      <c r="B65" s="23" t="s">
        <v>599</v>
      </c>
      <c r="C65" s="29"/>
      <c r="D65" s="25"/>
      <c r="E65" s="29"/>
    </row>
    <row r="66" s="7" customFormat="1" customHeight="1" spans="1:5">
      <c r="A66" s="21" t="s">
        <v>600</v>
      </c>
      <c r="B66" s="23" t="s">
        <v>601</v>
      </c>
      <c r="C66" s="29"/>
      <c r="D66" s="25">
        <v>0</v>
      </c>
      <c r="E66" s="29"/>
    </row>
    <row r="67" s="7" customFormat="1" customHeight="1" spans="1:5">
      <c r="A67" s="21" t="s">
        <v>602</v>
      </c>
      <c r="B67" s="23" t="s">
        <v>603</v>
      </c>
      <c r="C67" s="29"/>
      <c r="D67" s="25"/>
      <c r="E67" s="29"/>
    </row>
    <row r="68" s="7" customFormat="1" customHeight="1" spans="1:5">
      <c r="A68" s="21" t="s">
        <v>604</v>
      </c>
      <c r="B68" s="33" t="s">
        <v>605</v>
      </c>
      <c r="C68" s="29"/>
      <c r="D68" s="25"/>
      <c r="E68" s="29"/>
    </row>
    <row r="69" s="7" customFormat="1" customHeight="1" spans="1:5">
      <c r="A69" s="21" t="s">
        <v>606</v>
      </c>
      <c r="B69" s="23" t="s">
        <v>427</v>
      </c>
      <c r="C69" s="29"/>
      <c r="D69" s="34"/>
      <c r="E69" s="29"/>
    </row>
  </sheetData>
  <mergeCells count="3">
    <mergeCell ref="A1:E1"/>
    <mergeCell ref="A3:B3"/>
    <mergeCell ref="C3:E3"/>
  </mergeCells>
  <printOptions horizontalCentered="1"/>
  <pageMargins left="0.66875" right="0.747916666666667" top="0.550694444444444" bottom="0.432638888888889" header="0.31496062992126" footer="0.31496062992126"/>
  <pageSetup paperSize="9" scale="70" firstPageNumber="33" fitToWidth="0" orientation="portrait" useFirstPageNumber="1"/>
  <headerFooter alignWithMargins="0">
    <oddFooter>&amp;C第17页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G17" sqref="G17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607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608</v>
      </c>
    </row>
    <row r="3" ht="33.75" customHeight="1" spans="1:7">
      <c r="A3" s="5" t="s">
        <v>609</v>
      </c>
      <c r="B3" s="5" t="s">
        <v>610</v>
      </c>
      <c r="C3" s="5"/>
      <c r="D3" s="5"/>
      <c r="E3" s="5" t="s">
        <v>611</v>
      </c>
      <c r="F3" s="5"/>
      <c r="G3" s="5"/>
    </row>
    <row r="4" ht="33.75" customHeight="1" spans="1:7">
      <c r="A4" s="5"/>
      <c r="B4" s="5" t="s">
        <v>612</v>
      </c>
      <c r="C4" s="5" t="s">
        <v>613</v>
      </c>
      <c r="D4" s="5" t="s">
        <v>614</v>
      </c>
      <c r="E4" s="5" t="s">
        <v>612</v>
      </c>
      <c r="F4" s="5" t="s">
        <v>613</v>
      </c>
      <c r="G4" s="5" t="s">
        <v>614</v>
      </c>
    </row>
    <row r="5" ht="38.25" customHeight="1" spans="1:7">
      <c r="A5" s="5" t="s">
        <v>615</v>
      </c>
      <c r="B5" s="6"/>
      <c r="C5" s="6"/>
      <c r="D5" s="6"/>
      <c r="E5" s="6"/>
      <c r="F5" s="6"/>
      <c r="G5" s="6"/>
    </row>
    <row r="6" spans="1:1">
      <c r="A6" s="1" t="s">
        <v>104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portrait" useFirstPageNumber="1"/>
  <headerFooter>
    <oddFooter>&amp;C第 18页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Zeros="0" zoomScale="115" zoomScaleNormal="115" topLeftCell="A16" workbookViewId="0">
      <selection activeCell="J12" sqref="J12"/>
    </sheetView>
  </sheetViews>
  <sheetFormatPr defaultColWidth="9" defaultRowHeight="14.25" outlineLevelCol="7"/>
  <cols>
    <col min="1" max="1" width="27.625" style="135" customWidth="1"/>
    <col min="2" max="2" width="15.375" style="181" customWidth="1"/>
    <col min="3" max="3" width="16.625" style="181" customWidth="1"/>
    <col min="4" max="4" width="13.125" style="135" customWidth="1"/>
    <col min="5" max="5" width="22.25" style="135" customWidth="1"/>
    <col min="6" max="6" width="17.75" style="135" customWidth="1"/>
    <col min="7" max="7" width="17.5" style="135" customWidth="1"/>
    <col min="8" max="8" width="12.75" style="135" customWidth="1"/>
    <col min="9" max="233" width="9" style="135"/>
    <col min="234" max="234" width="25.5" style="135" customWidth="1"/>
    <col min="235" max="235" width="8.5" style="135" customWidth="1"/>
    <col min="236" max="236" width="9.5" style="135" customWidth="1"/>
    <col min="237" max="237" width="6.75" style="135" customWidth="1"/>
    <col min="238" max="238" width="22.25" style="135" customWidth="1"/>
    <col min="239" max="240" width="9.5" style="135" customWidth="1"/>
    <col min="241" max="241" width="7.375" style="135" customWidth="1"/>
    <col min="242" max="242" width="12.625" style="135" customWidth="1"/>
    <col min="243" max="489" width="9" style="135"/>
    <col min="490" max="490" width="25.5" style="135" customWidth="1"/>
    <col min="491" max="491" width="8.5" style="135" customWidth="1"/>
    <col min="492" max="492" width="9.5" style="135" customWidth="1"/>
    <col min="493" max="493" width="6.75" style="135" customWidth="1"/>
    <col min="494" max="494" width="22.25" style="135" customWidth="1"/>
    <col min="495" max="496" width="9.5" style="135" customWidth="1"/>
    <col min="497" max="497" width="7.375" style="135" customWidth="1"/>
    <col min="498" max="498" width="12.625" style="135" customWidth="1"/>
    <col min="499" max="745" width="9" style="135"/>
    <col min="746" max="746" width="25.5" style="135" customWidth="1"/>
    <col min="747" max="747" width="8.5" style="135" customWidth="1"/>
    <col min="748" max="748" width="9.5" style="135" customWidth="1"/>
    <col min="749" max="749" width="6.75" style="135" customWidth="1"/>
    <col min="750" max="750" width="22.25" style="135" customWidth="1"/>
    <col min="751" max="752" width="9.5" style="135" customWidth="1"/>
    <col min="753" max="753" width="7.375" style="135" customWidth="1"/>
    <col min="754" max="754" width="12.625" style="135" customWidth="1"/>
    <col min="755" max="1001" width="9" style="135"/>
    <col min="1002" max="1002" width="25.5" style="135" customWidth="1"/>
    <col min="1003" max="1003" width="8.5" style="135" customWidth="1"/>
    <col min="1004" max="1004" width="9.5" style="135" customWidth="1"/>
    <col min="1005" max="1005" width="6.75" style="135" customWidth="1"/>
    <col min="1006" max="1006" width="22.25" style="135" customWidth="1"/>
    <col min="1007" max="1008" width="9.5" style="135" customWidth="1"/>
    <col min="1009" max="1009" width="7.375" style="135" customWidth="1"/>
    <col min="1010" max="1010" width="12.625" style="135" customWidth="1"/>
    <col min="1011" max="1257" width="9" style="135"/>
    <col min="1258" max="1258" width="25.5" style="135" customWidth="1"/>
    <col min="1259" max="1259" width="8.5" style="135" customWidth="1"/>
    <col min="1260" max="1260" width="9.5" style="135" customWidth="1"/>
    <col min="1261" max="1261" width="6.75" style="135" customWidth="1"/>
    <col min="1262" max="1262" width="22.25" style="135" customWidth="1"/>
    <col min="1263" max="1264" width="9.5" style="135" customWidth="1"/>
    <col min="1265" max="1265" width="7.375" style="135" customWidth="1"/>
    <col min="1266" max="1266" width="12.625" style="135" customWidth="1"/>
    <col min="1267" max="1513" width="9" style="135"/>
    <col min="1514" max="1514" width="25.5" style="135" customWidth="1"/>
    <col min="1515" max="1515" width="8.5" style="135" customWidth="1"/>
    <col min="1516" max="1516" width="9.5" style="135" customWidth="1"/>
    <col min="1517" max="1517" width="6.75" style="135" customWidth="1"/>
    <col min="1518" max="1518" width="22.25" style="135" customWidth="1"/>
    <col min="1519" max="1520" width="9.5" style="135" customWidth="1"/>
    <col min="1521" max="1521" width="7.375" style="135" customWidth="1"/>
    <col min="1522" max="1522" width="12.625" style="135" customWidth="1"/>
    <col min="1523" max="1769" width="9" style="135"/>
    <col min="1770" max="1770" width="25.5" style="135" customWidth="1"/>
    <col min="1771" max="1771" width="8.5" style="135" customWidth="1"/>
    <col min="1772" max="1772" width="9.5" style="135" customWidth="1"/>
    <col min="1773" max="1773" width="6.75" style="135" customWidth="1"/>
    <col min="1774" max="1774" width="22.25" style="135" customWidth="1"/>
    <col min="1775" max="1776" width="9.5" style="135" customWidth="1"/>
    <col min="1777" max="1777" width="7.375" style="135" customWidth="1"/>
    <col min="1778" max="1778" width="12.625" style="135" customWidth="1"/>
    <col min="1779" max="2025" width="9" style="135"/>
    <col min="2026" max="2026" width="25.5" style="135" customWidth="1"/>
    <col min="2027" max="2027" width="8.5" style="135" customWidth="1"/>
    <col min="2028" max="2028" width="9.5" style="135" customWidth="1"/>
    <col min="2029" max="2029" width="6.75" style="135" customWidth="1"/>
    <col min="2030" max="2030" width="22.25" style="135" customWidth="1"/>
    <col min="2031" max="2032" width="9.5" style="135" customWidth="1"/>
    <col min="2033" max="2033" width="7.375" style="135" customWidth="1"/>
    <col min="2034" max="2034" width="12.625" style="135" customWidth="1"/>
    <col min="2035" max="2281" width="9" style="135"/>
    <col min="2282" max="2282" width="25.5" style="135" customWidth="1"/>
    <col min="2283" max="2283" width="8.5" style="135" customWidth="1"/>
    <col min="2284" max="2284" width="9.5" style="135" customWidth="1"/>
    <col min="2285" max="2285" width="6.75" style="135" customWidth="1"/>
    <col min="2286" max="2286" width="22.25" style="135" customWidth="1"/>
    <col min="2287" max="2288" width="9.5" style="135" customWidth="1"/>
    <col min="2289" max="2289" width="7.375" style="135" customWidth="1"/>
    <col min="2290" max="2290" width="12.625" style="135" customWidth="1"/>
    <col min="2291" max="2537" width="9" style="135"/>
    <col min="2538" max="2538" width="25.5" style="135" customWidth="1"/>
    <col min="2539" max="2539" width="8.5" style="135" customWidth="1"/>
    <col min="2540" max="2540" width="9.5" style="135" customWidth="1"/>
    <col min="2541" max="2541" width="6.75" style="135" customWidth="1"/>
    <col min="2542" max="2542" width="22.25" style="135" customWidth="1"/>
    <col min="2543" max="2544" width="9.5" style="135" customWidth="1"/>
    <col min="2545" max="2545" width="7.375" style="135" customWidth="1"/>
    <col min="2546" max="2546" width="12.625" style="135" customWidth="1"/>
    <col min="2547" max="2793" width="9" style="135"/>
    <col min="2794" max="2794" width="25.5" style="135" customWidth="1"/>
    <col min="2795" max="2795" width="8.5" style="135" customWidth="1"/>
    <col min="2796" max="2796" width="9.5" style="135" customWidth="1"/>
    <col min="2797" max="2797" width="6.75" style="135" customWidth="1"/>
    <col min="2798" max="2798" width="22.25" style="135" customWidth="1"/>
    <col min="2799" max="2800" width="9.5" style="135" customWidth="1"/>
    <col min="2801" max="2801" width="7.375" style="135" customWidth="1"/>
    <col min="2802" max="2802" width="12.625" style="135" customWidth="1"/>
    <col min="2803" max="3049" width="9" style="135"/>
    <col min="3050" max="3050" width="25.5" style="135" customWidth="1"/>
    <col min="3051" max="3051" width="8.5" style="135" customWidth="1"/>
    <col min="3052" max="3052" width="9.5" style="135" customWidth="1"/>
    <col min="3053" max="3053" width="6.75" style="135" customWidth="1"/>
    <col min="3054" max="3054" width="22.25" style="135" customWidth="1"/>
    <col min="3055" max="3056" width="9.5" style="135" customWidth="1"/>
    <col min="3057" max="3057" width="7.375" style="135" customWidth="1"/>
    <col min="3058" max="3058" width="12.625" style="135" customWidth="1"/>
    <col min="3059" max="3305" width="9" style="135"/>
    <col min="3306" max="3306" width="25.5" style="135" customWidth="1"/>
    <col min="3307" max="3307" width="8.5" style="135" customWidth="1"/>
    <col min="3308" max="3308" width="9.5" style="135" customWidth="1"/>
    <col min="3309" max="3309" width="6.75" style="135" customWidth="1"/>
    <col min="3310" max="3310" width="22.25" style="135" customWidth="1"/>
    <col min="3311" max="3312" width="9.5" style="135" customWidth="1"/>
    <col min="3313" max="3313" width="7.375" style="135" customWidth="1"/>
    <col min="3314" max="3314" width="12.625" style="135" customWidth="1"/>
    <col min="3315" max="3561" width="9" style="135"/>
    <col min="3562" max="3562" width="25.5" style="135" customWidth="1"/>
    <col min="3563" max="3563" width="8.5" style="135" customWidth="1"/>
    <col min="3564" max="3564" width="9.5" style="135" customWidth="1"/>
    <col min="3565" max="3565" width="6.75" style="135" customWidth="1"/>
    <col min="3566" max="3566" width="22.25" style="135" customWidth="1"/>
    <col min="3567" max="3568" width="9.5" style="135" customWidth="1"/>
    <col min="3569" max="3569" width="7.375" style="135" customWidth="1"/>
    <col min="3570" max="3570" width="12.625" style="135" customWidth="1"/>
    <col min="3571" max="3817" width="9" style="135"/>
    <col min="3818" max="3818" width="25.5" style="135" customWidth="1"/>
    <col min="3819" max="3819" width="8.5" style="135" customWidth="1"/>
    <col min="3820" max="3820" width="9.5" style="135" customWidth="1"/>
    <col min="3821" max="3821" width="6.75" style="135" customWidth="1"/>
    <col min="3822" max="3822" width="22.25" style="135" customWidth="1"/>
    <col min="3823" max="3824" width="9.5" style="135" customWidth="1"/>
    <col min="3825" max="3825" width="7.375" style="135" customWidth="1"/>
    <col min="3826" max="3826" width="12.625" style="135" customWidth="1"/>
    <col min="3827" max="4073" width="9" style="135"/>
    <col min="4074" max="4074" width="25.5" style="135" customWidth="1"/>
    <col min="4075" max="4075" width="8.5" style="135" customWidth="1"/>
    <col min="4076" max="4076" width="9.5" style="135" customWidth="1"/>
    <col min="4077" max="4077" width="6.75" style="135" customWidth="1"/>
    <col min="4078" max="4078" width="22.25" style="135" customWidth="1"/>
    <col min="4079" max="4080" width="9.5" style="135" customWidth="1"/>
    <col min="4081" max="4081" width="7.375" style="135" customWidth="1"/>
    <col min="4082" max="4082" width="12.625" style="135" customWidth="1"/>
    <col min="4083" max="4329" width="9" style="135"/>
    <col min="4330" max="4330" width="25.5" style="135" customWidth="1"/>
    <col min="4331" max="4331" width="8.5" style="135" customWidth="1"/>
    <col min="4332" max="4332" width="9.5" style="135" customWidth="1"/>
    <col min="4333" max="4333" width="6.75" style="135" customWidth="1"/>
    <col min="4334" max="4334" width="22.25" style="135" customWidth="1"/>
    <col min="4335" max="4336" width="9.5" style="135" customWidth="1"/>
    <col min="4337" max="4337" width="7.375" style="135" customWidth="1"/>
    <col min="4338" max="4338" width="12.625" style="135" customWidth="1"/>
    <col min="4339" max="4585" width="9" style="135"/>
    <col min="4586" max="4586" width="25.5" style="135" customWidth="1"/>
    <col min="4587" max="4587" width="8.5" style="135" customWidth="1"/>
    <col min="4588" max="4588" width="9.5" style="135" customWidth="1"/>
    <col min="4589" max="4589" width="6.75" style="135" customWidth="1"/>
    <col min="4590" max="4590" width="22.25" style="135" customWidth="1"/>
    <col min="4591" max="4592" width="9.5" style="135" customWidth="1"/>
    <col min="4593" max="4593" width="7.375" style="135" customWidth="1"/>
    <col min="4594" max="4594" width="12.625" style="135" customWidth="1"/>
    <col min="4595" max="4841" width="9" style="135"/>
    <col min="4842" max="4842" width="25.5" style="135" customWidth="1"/>
    <col min="4843" max="4843" width="8.5" style="135" customWidth="1"/>
    <col min="4844" max="4844" width="9.5" style="135" customWidth="1"/>
    <col min="4845" max="4845" width="6.75" style="135" customWidth="1"/>
    <col min="4846" max="4846" width="22.25" style="135" customWidth="1"/>
    <col min="4847" max="4848" width="9.5" style="135" customWidth="1"/>
    <col min="4849" max="4849" width="7.375" style="135" customWidth="1"/>
    <col min="4850" max="4850" width="12.625" style="135" customWidth="1"/>
    <col min="4851" max="5097" width="9" style="135"/>
    <col min="5098" max="5098" width="25.5" style="135" customWidth="1"/>
    <col min="5099" max="5099" width="8.5" style="135" customWidth="1"/>
    <col min="5100" max="5100" width="9.5" style="135" customWidth="1"/>
    <col min="5101" max="5101" width="6.75" style="135" customWidth="1"/>
    <col min="5102" max="5102" width="22.25" style="135" customWidth="1"/>
    <col min="5103" max="5104" width="9.5" style="135" customWidth="1"/>
    <col min="5105" max="5105" width="7.375" style="135" customWidth="1"/>
    <col min="5106" max="5106" width="12.625" style="135" customWidth="1"/>
    <col min="5107" max="5353" width="9" style="135"/>
    <col min="5354" max="5354" width="25.5" style="135" customWidth="1"/>
    <col min="5355" max="5355" width="8.5" style="135" customWidth="1"/>
    <col min="5356" max="5356" width="9.5" style="135" customWidth="1"/>
    <col min="5357" max="5357" width="6.75" style="135" customWidth="1"/>
    <col min="5358" max="5358" width="22.25" style="135" customWidth="1"/>
    <col min="5359" max="5360" width="9.5" style="135" customWidth="1"/>
    <col min="5361" max="5361" width="7.375" style="135" customWidth="1"/>
    <col min="5362" max="5362" width="12.625" style="135" customWidth="1"/>
    <col min="5363" max="5609" width="9" style="135"/>
    <col min="5610" max="5610" width="25.5" style="135" customWidth="1"/>
    <col min="5611" max="5611" width="8.5" style="135" customWidth="1"/>
    <col min="5612" max="5612" width="9.5" style="135" customWidth="1"/>
    <col min="5613" max="5613" width="6.75" style="135" customWidth="1"/>
    <col min="5614" max="5614" width="22.25" style="135" customWidth="1"/>
    <col min="5615" max="5616" width="9.5" style="135" customWidth="1"/>
    <col min="5617" max="5617" width="7.375" style="135" customWidth="1"/>
    <col min="5618" max="5618" width="12.625" style="135" customWidth="1"/>
    <col min="5619" max="5865" width="9" style="135"/>
    <col min="5866" max="5866" width="25.5" style="135" customWidth="1"/>
    <col min="5867" max="5867" width="8.5" style="135" customWidth="1"/>
    <col min="5868" max="5868" width="9.5" style="135" customWidth="1"/>
    <col min="5869" max="5869" width="6.75" style="135" customWidth="1"/>
    <col min="5870" max="5870" width="22.25" style="135" customWidth="1"/>
    <col min="5871" max="5872" width="9.5" style="135" customWidth="1"/>
    <col min="5873" max="5873" width="7.375" style="135" customWidth="1"/>
    <col min="5874" max="5874" width="12.625" style="135" customWidth="1"/>
    <col min="5875" max="6121" width="9" style="135"/>
    <col min="6122" max="6122" width="25.5" style="135" customWidth="1"/>
    <col min="6123" max="6123" width="8.5" style="135" customWidth="1"/>
    <col min="6124" max="6124" width="9.5" style="135" customWidth="1"/>
    <col min="6125" max="6125" width="6.75" style="135" customWidth="1"/>
    <col min="6126" max="6126" width="22.25" style="135" customWidth="1"/>
    <col min="6127" max="6128" width="9.5" style="135" customWidth="1"/>
    <col min="6129" max="6129" width="7.375" style="135" customWidth="1"/>
    <col min="6130" max="6130" width="12.625" style="135" customWidth="1"/>
    <col min="6131" max="6377" width="9" style="135"/>
    <col min="6378" max="6378" width="25.5" style="135" customWidth="1"/>
    <col min="6379" max="6379" width="8.5" style="135" customWidth="1"/>
    <col min="6380" max="6380" width="9.5" style="135" customWidth="1"/>
    <col min="6381" max="6381" width="6.75" style="135" customWidth="1"/>
    <col min="6382" max="6382" width="22.25" style="135" customWidth="1"/>
    <col min="6383" max="6384" width="9.5" style="135" customWidth="1"/>
    <col min="6385" max="6385" width="7.375" style="135" customWidth="1"/>
    <col min="6386" max="6386" width="12.625" style="135" customWidth="1"/>
    <col min="6387" max="6633" width="9" style="135"/>
    <col min="6634" max="6634" width="25.5" style="135" customWidth="1"/>
    <col min="6635" max="6635" width="8.5" style="135" customWidth="1"/>
    <col min="6636" max="6636" width="9.5" style="135" customWidth="1"/>
    <col min="6637" max="6637" width="6.75" style="135" customWidth="1"/>
    <col min="6638" max="6638" width="22.25" style="135" customWidth="1"/>
    <col min="6639" max="6640" width="9.5" style="135" customWidth="1"/>
    <col min="6641" max="6641" width="7.375" style="135" customWidth="1"/>
    <col min="6642" max="6642" width="12.625" style="135" customWidth="1"/>
    <col min="6643" max="6889" width="9" style="135"/>
    <col min="6890" max="6890" width="25.5" style="135" customWidth="1"/>
    <col min="6891" max="6891" width="8.5" style="135" customWidth="1"/>
    <col min="6892" max="6892" width="9.5" style="135" customWidth="1"/>
    <col min="6893" max="6893" width="6.75" style="135" customWidth="1"/>
    <col min="6894" max="6894" width="22.25" style="135" customWidth="1"/>
    <col min="6895" max="6896" width="9.5" style="135" customWidth="1"/>
    <col min="6897" max="6897" width="7.375" style="135" customWidth="1"/>
    <col min="6898" max="6898" width="12.625" style="135" customWidth="1"/>
    <col min="6899" max="7145" width="9" style="135"/>
    <col min="7146" max="7146" width="25.5" style="135" customWidth="1"/>
    <col min="7147" max="7147" width="8.5" style="135" customWidth="1"/>
    <col min="7148" max="7148" width="9.5" style="135" customWidth="1"/>
    <col min="7149" max="7149" width="6.75" style="135" customWidth="1"/>
    <col min="7150" max="7150" width="22.25" style="135" customWidth="1"/>
    <col min="7151" max="7152" width="9.5" style="135" customWidth="1"/>
    <col min="7153" max="7153" width="7.375" style="135" customWidth="1"/>
    <col min="7154" max="7154" width="12.625" style="135" customWidth="1"/>
    <col min="7155" max="7401" width="9" style="135"/>
    <col min="7402" max="7402" width="25.5" style="135" customWidth="1"/>
    <col min="7403" max="7403" width="8.5" style="135" customWidth="1"/>
    <col min="7404" max="7404" width="9.5" style="135" customWidth="1"/>
    <col min="7405" max="7405" width="6.75" style="135" customWidth="1"/>
    <col min="7406" max="7406" width="22.25" style="135" customWidth="1"/>
    <col min="7407" max="7408" width="9.5" style="135" customWidth="1"/>
    <col min="7409" max="7409" width="7.375" style="135" customWidth="1"/>
    <col min="7410" max="7410" width="12.625" style="135" customWidth="1"/>
    <col min="7411" max="7657" width="9" style="135"/>
    <col min="7658" max="7658" width="25.5" style="135" customWidth="1"/>
    <col min="7659" max="7659" width="8.5" style="135" customWidth="1"/>
    <col min="7660" max="7660" width="9.5" style="135" customWidth="1"/>
    <col min="7661" max="7661" width="6.75" style="135" customWidth="1"/>
    <col min="7662" max="7662" width="22.25" style="135" customWidth="1"/>
    <col min="7663" max="7664" width="9.5" style="135" customWidth="1"/>
    <col min="7665" max="7665" width="7.375" style="135" customWidth="1"/>
    <col min="7666" max="7666" width="12.625" style="135" customWidth="1"/>
    <col min="7667" max="7913" width="9" style="135"/>
    <col min="7914" max="7914" width="25.5" style="135" customWidth="1"/>
    <col min="7915" max="7915" width="8.5" style="135" customWidth="1"/>
    <col min="7916" max="7916" width="9.5" style="135" customWidth="1"/>
    <col min="7917" max="7917" width="6.75" style="135" customWidth="1"/>
    <col min="7918" max="7918" width="22.25" style="135" customWidth="1"/>
    <col min="7919" max="7920" width="9.5" style="135" customWidth="1"/>
    <col min="7921" max="7921" width="7.375" style="135" customWidth="1"/>
    <col min="7922" max="7922" width="12.625" style="135" customWidth="1"/>
    <col min="7923" max="8169" width="9" style="135"/>
    <col min="8170" max="8170" width="25.5" style="135" customWidth="1"/>
    <col min="8171" max="8171" width="8.5" style="135" customWidth="1"/>
    <col min="8172" max="8172" width="9.5" style="135" customWidth="1"/>
    <col min="8173" max="8173" width="6.75" style="135" customWidth="1"/>
    <col min="8174" max="8174" width="22.25" style="135" customWidth="1"/>
    <col min="8175" max="8176" width="9.5" style="135" customWidth="1"/>
    <col min="8177" max="8177" width="7.375" style="135" customWidth="1"/>
    <col min="8178" max="8178" width="12.625" style="135" customWidth="1"/>
    <col min="8179" max="8425" width="9" style="135"/>
    <col min="8426" max="8426" width="25.5" style="135" customWidth="1"/>
    <col min="8427" max="8427" width="8.5" style="135" customWidth="1"/>
    <col min="8428" max="8428" width="9.5" style="135" customWidth="1"/>
    <col min="8429" max="8429" width="6.75" style="135" customWidth="1"/>
    <col min="8430" max="8430" width="22.25" style="135" customWidth="1"/>
    <col min="8431" max="8432" width="9.5" style="135" customWidth="1"/>
    <col min="8433" max="8433" width="7.375" style="135" customWidth="1"/>
    <col min="8434" max="8434" width="12.625" style="135" customWidth="1"/>
    <col min="8435" max="8681" width="9" style="135"/>
    <col min="8682" max="8682" width="25.5" style="135" customWidth="1"/>
    <col min="8683" max="8683" width="8.5" style="135" customWidth="1"/>
    <col min="8684" max="8684" width="9.5" style="135" customWidth="1"/>
    <col min="8685" max="8685" width="6.75" style="135" customWidth="1"/>
    <col min="8686" max="8686" width="22.25" style="135" customWidth="1"/>
    <col min="8687" max="8688" width="9.5" style="135" customWidth="1"/>
    <col min="8689" max="8689" width="7.375" style="135" customWidth="1"/>
    <col min="8690" max="8690" width="12.625" style="135" customWidth="1"/>
    <col min="8691" max="8937" width="9" style="135"/>
    <col min="8938" max="8938" width="25.5" style="135" customWidth="1"/>
    <col min="8939" max="8939" width="8.5" style="135" customWidth="1"/>
    <col min="8940" max="8940" width="9.5" style="135" customWidth="1"/>
    <col min="8941" max="8941" width="6.75" style="135" customWidth="1"/>
    <col min="8942" max="8942" width="22.25" style="135" customWidth="1"/>
    <col min="8943" max="8944" width="9.5" style="135" customWidth="1"/>
    <col min="8945" max="8945" width="7.375" style="135" customWidth="1"/>
    <col min="8946" max="8946" width="12.625" style="135" customWidth="1"/>
    <col min="8947" max="9193" width="9" style="135"/>
    <col min="9194" max="9194" width="25.5" style="135" customWidth="1"/>
    <col min="9195" max="9195" width="8.5" style="135" customWidth="1"/>
    <col min="9196" max="9196" width="9.5" style="135" customWidth="1"/>
    <col min="9197" max="9197" width="6.75" style="135" customWidth="1"/>
    <col min="9198" max="9198" width="22.25" style="135" customWidth="1"/>
    <col min="9199" max="9200" width="9.5" style="135" customWidth="1"/>
    <col min="9201" max="9201" width="7.375" style="135" customWidth="1"/>
    <col min="9202" max="9202" width="12.625" style="135" customWidth="1"/>
    <col min="9203" max="9449" width="9" style="135"/>
    <col min="9450" max="9450" width="25.5" style="135" customWidth="1"/>
    <col min="9451" max="9451" width="8.5" style="135" customWidth="1"/>
    <col min="9452" max="9452" width="9.5" style="135" customWidth="1"/>
    <col min="9453" max="9453" width="6.75" style="135" customWidth="1"/>
    <col min="9454" max="9454" width="22.25" style="135" customWidth="1"/>
    <col min="9455" max="9456" width="9.5" style="135" customWidth="1"/>
    <col min="9457" max="9457" width="7.375" style="135" customWidth="1"/>
    <col min="9458" max="9458" width="12.625" style="135" customWidth="1"/>
    <col min="9459" max="9705" width="9" style="135"/>
    <col min="9706" max="9706" width="25.5" style="135" customWidth="1"/>
    <col min="9707" max="9707" width="8.5" style="135" customWidth="1"/>
    <col min="9708" max="9708" width="9.5" style="135" customWidth="1"/>
    <col min="9709" max="9709" width="6.75" style="135" customWidth="1"/>
    <col min="9710" max="9710" width="22.25" style="135" customWidth="1"/>
    <col min="9711" max="9712" width="9.5" style="135" customWidth="1"/>
    <col min="9713" max="9713" width="7.375" style="135" customWidth="1"/>
    <col min="9714" max="9714" width="12.625" style="135" customWidth="1"/>
    <col min="9715" max="9961" width="9" style="135"/>
    <col min="9962" max="9962" width="25.5" style="135" customWidth="1"/>
    <col min="9963" max="9963" width="8.5" style="135" customWidth="1"/>
    <col min="9964" max="9964" width="9.5" style="135" customWidth="1"/>
    <col min="9965" max="9965" width="6.75" style="135" customWidth="1"/>
    <col min="9966" max="9966" width="22.25" style="135" customWidth="1"/>
    <col min="9967" max="9968" width="9.5" style="135" customWidth="1"/>
    <col min="9969" max="9969" width="7.375" style="135" customWidth="1"/>
    <col min="9970" max="9970" width="12.625" style="135" customWidth="1"/>
    <col min="9971" max="10217" width="9" style="135"/>
    <col min="10218" max="10218" width="25.5" style="135" customWidth="1"/>
    <col min="10219" max="10219" width="8.5" style="135" customWidth="1"/>
    <col min="10220" max="10220" width="9.5" style="135" customWidth="1"/>
    <col min="10221" max="10221" width="6.75" style="135" customWidth="1"/>
    <col min="10222" max="10222" width="22.25" style="135" customWidth="1"/>
    <col min="10223" max="10224" width="9.5" style="135" customWidth="1"/>
    <col min="10225" max="10225" width="7.375" style="135" customWidth="1"/>
    <col min="10226" max="10226" width="12.625" style="135" customWidth="1"/>
    <col min="10227" max="10473" width="9" style="135"/>
    <col min="10474" max="10474" width="25.5" style="135" customWidth="1"/>
    <col min="10475" max="10475" width="8.5" style="135" customWidth="1"/>
    <col min="10476" max="10476" width="9.5" style="135" customWidth="1"/>
    <col min="10477" max="10477" width="6.75" style="135" customWidth="1"/>
    <col min="10478" max="10478" width="22.25" style="135" customWidth="1"/>
    <col min="10479" max="10480" width="9.5" style="135" customWidth="1"/>
    <col min="10481" max="10481" width="7.375" style="135" customWidth="1"/>
    <col min="10482" max="10482" width="12.625" style="135" customWidth="1"/>
    <col min="10483" max="10729" width="9" style="135"/>
    <col min="10730" max="10730" width="25.5" style="135" customWidth="1"/>
    <col min="10731" max="10731" width="8.5" style="135" customWidth="1"/>
    <col min="10732" max="10732" width="9.5" style="135" customWidth="1"/>
    <col min="10733" max="10733" width="6.75" style="135" customWidth="1"/>
    <col min="10734" max="10734" width="22.25" style="135" customWidth="1"/>
    <col min="10735" max="10736" width="9.5" style="135" customWidth="1"/>
    <col min="10737" max="10737" width="7.375" style="135" customWidth="1"/>
    <col min="10738" max="10738" width="12.625" style="135" customWidth="1"/>
    <col min="10739" max="10985" width="9" style="135"/>
    <col min="10986" max="10986" width="25.5" style="135" customWidth="1"/>
    <col min="10987" max="10987" width="8.5" style="135" customWidth="1"/>
    <col min="10988" max="10988" width="9.5" style="135" customWidth="1"/>
    <col min="10989" max="10989" width="6.75" style="135" customWidth="1"/>
    <col min="10990" max="10990" width="22.25" style="135" customWidth="1"/>
    <col min="10991" max="10992" width="9.5" style="135" customWidth="1"/>
    <col min="10993" max="10993" width="7.375" style="135" customWidth="1"/>
    <col min="10994" max="10994" width="12.625" style="135" customWidth="1"/>
    <col min="10995" max="11241" width="9" style="135"/>
    <col min="11242" max="11242" width="25.5" style="135" customWidth="1"/>
    <col min="11243" max="11243" width="8.5" style="135" customWidth="1"/>
    <col min="11244" max="11244" width="9.5" style="135" customWidth="1"/>
    <col min="11245" max="11245" width="6.75" style="135" customWidth="1"/>
    <col min="11246" max="11246" width="22.25" style="135" customWidth="1"/>
    <col min="11247" max="11248" width="9.5" style="135" customWidth="1"/>
    <col min="11249" max="11249" width="7.375" style="135" customWidth="1"/>
    <col min="11250" max="11250" width="12.625" style="135" customWidth="1"/>
    <col min="11251" max="11497" width="9" style="135"/>
    <col min="11498" max="11498" width="25.5" style="135" customWidth="1"/>
    <col min="11499" max="11499" width="8.5" style="135" customWidth="1"/>
    <col min="11500" max="11500" width="9.5" style="135" customWidth="1"/>
    <col min="11501" max="11501" width="6.75" style="135" customWidth="1"/>
    <col min="11502" max="11502" width="22.25" style="135" customWidth="1"/>
    <col min="11503" max="11504" width="9.5" style="135" customWidth="1"/>
    <col min="11505" max="11505" width="7.375" style="135" customWidth="1"/>
    <col min="11506" max="11506" width="12.625" style="135" customWidth="1"/>
    <col min="11507" max="11753" width="9" style="135"/>
    <col min="11754" max="11754" width="25.5" style="135" customWidth="1"/>
    <col min="11755" max="11755" width="8.5" style="135" customWidth="1"/>
    <col min="11756" max="11756" width="9.5" style="135" customWidth="1"/>
    <col min="11757" max="11757" width="6.75" style="135" customWidth="1"/>
    <col min="11758" max="11758" width="22.25" style="135" customWidth="1"/>
    <col min="11759" max="11760" width="9.5" style="135" customWidth="1"/>
    <col min="11761" max="11761" width="7.375" style="135" customWidth="1"/>
    <col min="11762" max="11762" width="12.625" style="135" customWidth="1"/>
    <col min="11763" max="12009" width="9" style="135"/>
    <col min="12010" max="12010" width="25.5" style="135" customWidth="1"/>
    <col min="12011" max="12011" width="8.5" style="135" customWidth="1"/>
    <col min="12012" max="12012" width="9.5" style="135" customWidth="1"/>
    <col min="12013" max="12013" width="6.75" style="135" customWidth="1"/>
    <col min="12014" max="12014" width="22.25" style="135" customWidth="1"/>
    <col min="12015" max="12016" width="9.5" style="135" customWidth="1"/>
    <col min="12017" max="12017" width="7.375" style="135" customWidth="1"/>
    <col min="12018" max="12018" width="12.625" style="135" customWidth="1"/>
    <col min="12019" max="12265" width="9" style="135"/>
    <col min="12266" max="12266" width="25.5" style="135" customWidth="1"/>
    <col min="12267" max="12267" width="8.5" style="135" customWidth="1"/>
    <col min="12268" max="12268" width="9.5" style="135" customWidth="1"/>
    <col min="12269" max="12269" width="6.75" style="135" customWidth="1"/>
    <col min="12270" max="12270" width="22.25" style="135" customWidth="1"/>
    <col min="12271" max="12272" width="9.5" style="135" customWidth="1"/>
    <col min="12273" max="12273" width="7.375" style="135" customWidth="1"/>
    <col min="12274" max="12274" width="12.625" style="135" customWidth="1"/>
    <col min="12275" max="12521" width="9" style="135"/>
    <col min="12522" max="12522" width="25.5" style="135" customWidth="1"/>
    <col min="12523" max="12523" width="8.5" style="135" customWidth="1"/>
    <col min="12524" max="12524" width="9.5" style="135" customWidth="1"/>
    <col min="12525" max="12525" width="6.75" style="135" customWidth="1"/>
    <col min="12526" max="12526" width="22.25" style="135" customWidth="1"/>
    <col min="12527" max="12528" width="9.5" style="135" customWidth="1"/>
    <col min="12529" max="12529" width="7.375" style="135" customWidth="1"/>
    <col min="12530" max="12530" width="12.625" style="135" customWidth="1"/>
    <col min="12531" max="12777" width="9" style="135"/>
    <col min="12778" max="12778" width="25.5" style="135" customWidth="1"/>
    <col min="12779" max="12779" width="8.5" style="135" customWidth="1"/>
    <col min="12780" max="12780" width="9.5" style="135" customWidth="1"/>
    <col min="12781" max="12781" width="6.75" style="135" customWidth="1"/>
    <col min="12782" max="12782" width="22.25" style="135" customWidth="1"/>
    <col min="12783" max="12784" width="9.5" style="135" customWidth="1"/>
    <col min="12785" max="12785" width="7.375" style="135" customWidth="1"/>
    <col min="12786" max="12786" width="12.625" style="135" customWidth="1"/>
    <col min="12787" max="13033" width="9" style="135"/>
    <col min="13034" max="13034" width="25.5" style="135" customWidth="1"/>
    <col min="13035" max="13035" width="8.5" style="135" customWidth="1"/>
    <col min="13036" max="13036" width="9.5" style="135" customWidth="1"/>
    <col min="13037" max="13037" width="6.75" style="135" customWidth="1"/>
    <col min="13038" max="13038" width="22.25" style="135" customWidth="1"/>
    <col min="13039" max="13040" width="9.5" style="135" customWidth="1"/>
    <col min="13041" max="13041" width="7.375" style="135" customWidth="1"/>
    <col min="13042" max="13042" width="12.625" style="135" customWidth="1"/>
    <col min="13043" max="13289" width="9" style="135"/>
    <col min="13290" max="13290" width="25.5" style="135" customWidth="1"/>
    <col min="13291" max="13291" width="8.5" style="135" customWidth="1"/>
    <col min="13292" max="13292" width="9.5" style="135" customWidth="1"/>
    <col min="13293" max="13293" width="6.75" style="135" customWidth="1"/>
    <col min="13294" max="13294" width="22.25" style="135" customWidth="1"/>
    <col min="13295" max="13296" width="9.5" style="135" customWidth="1"/>
    <col min="13297" max="13297" width="7.375" style="135" customWidth="1"/>
    <col min="13298" max="13298" width="12.625" style="135" customWidth="1"/>
    <col min="13299" max="13545" width="9" style="135"/>
    <col min="13546" max="13546" width="25.5" style="135" customWidth="1"/>
    <col min="13547" max="13547" width="8.5" style="135" customWidth="1"/>
    <col min="13548" max="13548" width="9.5" style="135" customWidth="1"/>
    <col min="13549" max="13549" width="6.75" style="135" customWidth="1"/>
    <col min="13550" max="13550" width="22.25" style="135" customWidth="1"/>
    <col min="13551" max="13552" width="9.5" style="135" customWidth="1"/>
    <col min="13553" max="13553" width="7.375" style="135" customWidth="1"/>
    <col min="13554" max="13554" width="12.625" style="135" customWidth="1"/>
    <col min="13555" max="13801" width="9" style="135"/>
    <col min="13802" max="13802" width="25.5" style="135" customWidth="1"/>
    <col min="13803" max="13803" width="8.5" style="135" customWidth="1"/>
    <col min="13804" max="13804" width="9.5" style="135" customWidth="1"/>
    <col min="13805" max="13805" width="6.75" style="135" customWidth="1"/>
    <col min="13806" max="13806" width="22.25" style="135" customWidth="1"/>
    <col min="13807" max="13808" width="9.5" style="135" customWidth="1"/>
    <col min="13809" max="13809" width="7.375" style="135" customWidth="1"/>
    <col min="13810" max="13810" width="12.625" style="135" customWidth="1"/>
    <col min="13811" max="14057" width="9" style="135"/>
    <col min="14058" max="14058" width="25.5" style="135" customWidth="1"/>
    <col min="14059" max="14059" width="8.5" style="135" customWidth="1"/>
    <col min="14060" max="14060" width="9.5" style="135" customWidth="1"/>
    <col min="14061" max="14061" width="6.75" style="135" customWidth="1"/>
    <col min="14062" max="14062" width="22.25" style="135" customWidth="1"/>
    <col min="14063" max="14064" width="9.5" style="135" customWidth="1"/>
    <col min="14065" max="14065" width="7.375" style="135" customWidth="1"/>
    <col min="14066" max="14066" width="12.625" style="135" customWidth="1"/>
    <col min="14067" max="14313" width="9" style="135"/>
    <col min="14314" max="14314" width="25.5" style="135" customWidth="1"/>
    <col min="14315" max="14315" width="8.5" style="135" customWidth="1"/>
    <col min="14316" max="14316" width="9.5" style="135" customWidth="1"/>
    <col min="14317" max="14317" width="6.75" style="135" customWidth="1"/>
    <col min="14318" max="14318" width="22.25" style="135" customWidth="1"/>
    <col min="14319" max="14320" width="9.5" style="135" customWidth="1"/>
    <col min="14321" max="14321" width="7.375" style="135" customWidth="1"/>
    <col min="14322" max="14322" width="12.625" style="135" customWidth="1"/>
    <col min="14323" max="14569" width="9" style="135"/>
    <col min="14570" max="14570" width="25.5" style="135" customWidth="1"/>
    <col min="14571" max="14571" width="8.5" style="135" customWidth="1"/>
    <col min="14572" max="14572" width="9.5" style="135" customWidth="1"/>
    <col min="14573" max="14573" width="6.75" style="135" customWidth="1"/>
    <col min="14574" max="14574" width="22.25" style="135" customWidth="1"/>
    <col min="14575" max="14576" width="9.5" style="135" customWidth="1"/>
    <col min="14577" max="14577" width="7.375" style="135" customWidth="1"/>
    <col min="14578" max="14578" width="12.625" style="135" customWidth="1"/>
    <col min="14579" max="14825" width="9" style="135"/>
    <col min="14826" max="14826" width="25.5" style="135" customWidth="1"/>
    <col min="14827" max="14827" width="8.5" style="135" customWidth="1"/>
    <col min="14828" max="14828" width="9.5" style="135" customWidth="1"/>
    <col min="14829" max="14829" width="6.75" style="135" customWidth="1"/>
    <col min="14830" max="14830" width="22.25" style="135" customWidth="1"/>
    <col min="14831" max="14832" width="9.5" style="135" customWidth="1"/>
    <col min="14833" max="14833" width="7.375" style="135" customWidth="1"/>
    <col min="14834" max="14834" width="12.625" style="135" customWidth="1"/>
    <col min="14835" max="15081" width="9" style="135"/>
    <col min="15082" max="15082" width="25.5" style="135" customWidth="1"/>
    <col min="15083" max="15083" width="8.5" style="135" customWidth="1"/>
    <col min="15084" max="15084" width="9.5" style="135" customWidth="1"/>
    <col min="15085" max="15085" width="6.75" style="135" customWidth="1"/>
    <col min="15086" max="15086" width="22.25" style="135" customWidth="1"/>
    <col min="15087" max="15088" width="9.5" style="135" customWidth="1"/>
    <col min="15089" max="15089" width="7.375" style="135" customWidth="1"/>
    <col min="15090" max="15090" width="12.625" style="135" customWidth="1"/>
    <col min="15091" max="15337" width="9" style="135"/>
    <col min="15338" max="15338" width="25.5" style="135" customWidth="1"/>
    <col min="15339" max="15339" width="8.5" style="135" customWidth="1"/>
    <col min="15340" max="15340" width="9.5" style="135" customWidth="1"/>
    <col min="15341" max="15341" width="6.75" style="135" customWidth="1"/>
    <col min="15342" max="15342" width="22.25" style="135" customWidth="1"/>
    <col min="15343" max="15344" width="9.5" style="135" customWidth="1"/>
    <col min="15345" max="15345" width="7.375" style="135" customWidth="1"/>
    <col min="15346" max="15346" width="12.625" style="135" customWidth="1"/>
    <col min="15347" max="15593" width="9" style="135"/>
    <col min="15594" max="15594" width="25.5" style="135" customWidth="1"/>
    <col min="15595" max="15595" width="8.5" style="135" customWidth="1"/>
    <col min="15596" max="15596" width="9.5" style="135" customWidth="1"/>
    <col min="15597" max="15597" width="6.75" style="135" customWidth="1"/>
    <col min="15598" max="15598" width="22.25" style="135" customWidth="1"/>
    <col min="15599" max="15600" width="9.5" style="135" customWidth="1"/>
    <col min="15601" max="15601" width="7.375" style="135" customWidth="1"/>
    <col min="15602" max="15602" width="12.625" style="135" customWidth="1"/>
    <col min="15603" max="15849" width="9" style="135"/>
    <col min="15850" max="15850" width="25.5" style="135" customWidth="1"/>
    <col min="15851" max="15851" width="8.5" style="135" customWidth="1"/>
    <col min="15852" max="15852" width="9.5" style="135" customWidth="1"/>
    <col min="15853" max="15853" width="6.75" style="135" customWidth="1"/>
    <col min="15854" max="15854" width="22.25" style="135" customWidth="1"/>
    <col min="15855" max="15856" width="9.5" style="135" customWidth="1"/>
    <col min="15857" max="15857" width="7.375" style="135" customWidth="1"/>
    <col min="15858" max="15858" width="12.625" style="135" customWidth="1"/>
    <col min="15859" max="16105" width="9" style="135"/>
    <col min="16106" max="16106" width="25.5" style="135" customWidth="1"/>
    <col min="16107" max="16107" width="8.5" style="135" customWidth="1"/>
    <col min="16108" max="16108" width="9.5" style="135" customWidth="1"/>
    <col min="16109" max="16109" width="6.75" style="135" customWidth="1"/>
    <col min="16110" max="16110" width="22.25" style="135" customWidth="1"/>
    <col min="16111" max="16112" width="9.5" style="135" customWidth="1"/>
    <col min="16113" max="16113" width="7.375" style="135" customWidth="1"/>
    <col min="16114" max="16114" width="12.625" style="135" customWidth="1"/>
    <col min="16115" max="16384" width="9" style="135"/>
  </cols>
  <sheetData>
    <row r="1" ht="24" spans="1:8">
      <c r="A1" s="137" t="s">
        <v>14</v>
      </c>
      <c r="B1" s="137"/>
      <c r="C1" s="137"/>
      <c r="D1" s="137"/>
      <c r="E1" s="137"/>
      <c r="F1" s="137"/>
      <c r="G1" s="137"/>
      <c r="H1" s="137"/>
    </row>
    <row r="2" s="180" customFormat="1" ht="18.75" customHeight="1" spans="1:8">
      <c r="A2" s="182"/>
      <c r="B2" s="140"/>
      <c r="C2" s="140"/>
      <c r="D2" s="140"/>
      <c r="E2" s="140"/>
      <c r="F2" s="141"/>
      <c r="G2" s="154" t="s">
        <v>15</v>
      </c>
      <c r="H2" s="154"/>
    </row>
    <row r="3" ht="18" customHeight="1" spans="1:8">
      <c r="A3" s="143" t="s">
        <v>16</v>
      </c>
      <c r="B3" s="143"/>
      <c r="C3" s="143"/>
      <c r="D3" s="143"/>
      <c r="E3" s="143" t="s">
        <v>17</v>
      </c>
      <c r="F3" s="143"/>
      <c r="G3" s="143"/>
      <c r="H3" s="143"/>
    </row>
    <row r="4" ht="18" customHeight="1" spans="1:8">
      <c r="A4" s="145" t="s">
        <v>18</v>
      </c>
      <c r="B4" s="144" t="s">
        <v>19</v>
      </c>
      <c r="C4" s="144" t="s">
        <v>20</v>
      </c>
      <c r="D4" s="144" t="s">
        <v>21</v>
      </c>
      <c r="E4" s="145" t="s">
        <v>18</v>
      </c>
      <c r="F4" s="144" t="s">
        <v>19</v>
      </c>
      <c r="G4" s="144" t="s">
        <v>20</v>
      </c>
      <c r="H4" s="144" t="s">
        <v>21</v>
      </c>
    </row>
    <row r="5" ht="18" customHeight="1" spans="1:8">
      <c r="A5" s="145" t="s">
        <v>22</v>
      </c>
      <c r="B5" s="146">
        <f>SUM(B6+B39+B44+B45+B43)</f>
        <v>195430938.27</v>
      </c>
      <c r="C5" s="146">
        <f>SUM(C6+C39+C44+C45+C43)</f>
        <v>195430938.27</v>
      </c>
      <c r="D5" s="146">
        <f>C5-B5</f>
        <v>0</v>
      </c>
      <c r="E5" s="148" t="s">
        <v>22</v>
      </c>
      <c r="F5" s="148">
        <f>F46+F6+F41+F45+F44</f>
        <v>195430938.27</v>
      </c>
      <c r="G5" s="148">
        <f>G46+G6+G41+G45+G44</f>
        <v>195430938.27</v>
      </c>
      <c r="H5" s="146">
        <f>G5-F5</f>
        <v>0</v>
      </c>
    </row>
    <row r="6" ht="18" customHeight="1" spans="1:8">
      <c r="A6" s="183" t="s">
        <v>23</v>
      </c>
      <c r="B6" s="146">
        <f>B32+B7+B31</f>
        <v>5149984.21</v>
      </c>
      <c r="C6" s="146">
        <f>C32+C7+C31</f>
        <v>5149984.21</v>
      </c>
      <c r="D6" s="146">
        <f t="shared" ref="D6:D45" si="0">C6-B6</f>
        <v>0</v>
      </c>
      <c r="E6" s="184" t="s">
        <v>24</v>
      </c>
      <c r="F6" s="148">
        <f>F32+F7+F31</f>
        <v>150266190.85</v>
      </c>
      <c r="G6" s="148">
        <f>G32+G7+G31</f>
        <v>150266190.85</v>
      </c>
      <c r="H6" s="146">
        <f t="shared" ref="H6:H36" si="1">G6-F6</f>
        <v>0</v>
      </c>
    </row>
    <row r="7" ht="18" customHeight="1" spans="1:8">
      <c r="A7" s="151" t="s">
        <v>25</v>
      </c>
      <c r="B7" s="146">
        <f>B8+B23</f>
        <v>5149984.21</v>
      </c>
      <c r="C7" s="146">
        <f>C8+C23</f>
        <v>5149984.21</v>
      </c>
      <c r="D7" s="146">
        <f t="shared" si="0"/>
        <v>0</v>
      </c>
      <c r="E7" s="148" t="s">
        <v>26</v>
      </c>
      <c r="F7" s="148">
        <f>SUM(F8:F30)</f>
        <v>130911239.51</v>
      </c>
      <c r="G7" s="148">
        <f>SUM(G8:G30)</f>
        <v>130911239.51</v>
      </c>
      <c r="H7" s="185">
        <f t="shared" si="1"/>
        <v>0</v>
      </c>
    </row>
    <row r="8" ht="18" customHeight="1" spans="1:8">
      <c r="A8" s="149" t="s">
        <v>27</v>
      </c>
      <c r="B8" s="57">
        <v>5149984.21</v>
      </c>
      <c r="C8" s="57">
        <v>5149984.21</v>
      </c>
      <c r="D8" s="57">
        <f t="shared" si="0"/>
        <v>0</v>
      </c>
      <c r="E8" s="153" t="s">
        <v>28</v>
      </c>
      <c r="F8" s="48">
        <v>18313484.99</v>
      </c>
      <c r="G8" s="48">
        <v>18313484.99</v>
      </c>
      <c r="H8" s="186">
        <f t="shared" si="1"/>
        <v>0</v>
      </c>
    </row>
    <row r="9" ht="18" customHeight="1" spans="1:8">
      <c r="A9" s="170" t="s">
        <v>29</v>
      </c>
      <c r="B9" s="57">
        <v>1788305.85</v>
      </c>
      <c r="C9" s="57">
        <v>1788305.85</v>
      </c>
      <c r="D9" s="57">
        <f t="shared" si="0"/>
        <v>0</v>
      </c>
      <c r="E9" s="153" t="s">
        <v>30</v>
      </c>
      <c r="F9" s="48">
        <v>86637.47</v>
      </c>
      <c r="G9" s="48">
        <v>86637.47</v>
      </c>
      <c r="H9" s="186">
        <f t="shared" si="1"/>
        <v>0</v>
      </c>
    </row>
    <row r="10" ht="18" customHeight="1" spans="1:8">
      <c r="A10" s="170" t="s">
        <v>31</v>
      </c>
      <c r="B10" s="57"/>
      <c r="C10" s="57"/>
      <c r="D10" s="57">
        <f t="shared" si="0"/>
        <v>0</v>
      </c>
      <c r="E10" s="153" t="s">
        <v>32</v>
      </c>
      <c r="F10" s="48">
        <v>2386165.23</v>
      </c>
      <c r="G10" s="48">
        <v>2386165.23</v>
      </c>
      <c r="H10" s="186">
        <f t="shared" si="1"/>
        <v>0</v>
      </c>
    </row>
    <row r="11" ht="18" customHeight="1" spans="1:8">
      <c r="A11" s="170" t="s">
        <v>33</v>
      </c>
      <c r="B11" s="57">
        <v>88758.47</v>
      </c>
      <c r="C11" s="57">
        <v>88758.47</v>
      </c>
      <c r="D11" s="57">
        <f t="shared" si="0"/>
        <v>0</v>
      </c>
      <c r="E11" s="153" t="s">
        <v>34</v>
      </c>
      <c r="F11" s="48"/>
      <c r="G11" s="48"/>
      <c r="H11" s="186">
        <f t="shared" si="1"/>
        <v>0</v>
      </c>
    </row>
    <row r="12" ht="18" customHeight="1" spans="1:8">
      <c r="A12" s="170" t="s">
        <v>35</v>
      </c>
      <c r="B12" s="57">
        <v>132551.53</v>
      </c>
      <c r="C12" s="57">
        <v>132551.53</v>
      </c>
      <c r="D12" s="57">
        <f t="shared" si="0"/>
        <v>0</v>
      </c>
      <c r="E12" s="153" t="s">
        <v>36</v>
      </c>
      <c r="F12" s="48"/>
      <c r="G12" s="48"/>
      <c r="H12" s="186">
        <f t="shared" si="1"/>
        <v>0</v>
      </c>
    </row>
    <row r="13" ht="18" customHeight="1" spans="1:8">
      <c r="A13" s="170" t="s">
        <v>37</v>
      </c>
      <c r="B13" s="57">
        <v>951295</v>
      </c>
      <c r="C13" s="57">
        <v>951295</v>
      </c>
      <c r="D13" s="57">
        <f t="shared" si="0"/>
        <v>0</v>
      </c>
      <c r="E13" s="153" t="s">
        <v>38</v>
      </c>
      <c r="F13" s="48">
        <v>1812636.07</v>
      </c>
      <c r="G13" s="48">
        <v>1812636.07</v>
      </c>
      <c r="H13" s="186">
        <f t="shared" si="1"/>
        <v>0</v>
      </c>
    </row>
    <row r="14" ht="18" customHeight="1" spans="1:8">
      <c r="A14" s="170" t="s">
        <v>39</v>
      </c>
      <c r="B14" s="57"/>
      <c r="C14" s="57"/>
      <c r="D14" s="57">
        <f t="shared" si="0"/>
        <v>0</v>
      </c>
      <c r="E14" s="153" t="s">
        <v>40</v>
      </c>
      <c r="F14" s="48">
        <v>33389439.54</v>
      </c>
      <c r="G14" s="48">
        <v>33389439.54</v>
      </c>
      <c r="H14" s="186">
        <f t="shared" si="1"/>
        <v>0</v>
      </c>
    </row>
    <row r="15" ht="18" customHeight="1" spans="1:8">
      <c r="A15" s="170" t="s">
        <v>41</v>
      </c>
      <c r="B15" s="57">
        <v>1012980.77</v>
      </c>
      <c r="C15" s="57">
        <v>1012980.77</v>
      </c>
      <c r="D15" s="57">
        <f t="shared" si="0"/>
        <v>0</v>
      </c>
      <c r="E15" s="153" t="s">
        <v>42</v>
      </c>
      <c r="F15" s="48">
        <v>8084768.88</v>
      </c>
      <c r="G15" s="48">
        <v>8084768.88</v>
      </c>
      <c r="H15" s="186">
        <f t="shared" si="1"/>
        <v>0</v>
      </c>
    </row>
    <row r="16" ht="18" customHeight="1" spans="1:8">
      <c r="A16" s="170" t="s">
        <v>43</v>
      </c>
      <c r="B16" s="57"/>
      <c r="C16" s="57"/>
      <c r="D16" s="57">
        <f t="shared" si="0"/>
        <v>0</v>
      </c>
      <c r="E16" s="153" t="s">
        <v>44</v>
      </c>
      <c r="F16" s="48">
        <v>5552307.5</v>
      </c>
      <c r="G16" s="48">
        <v>5552307.5</v>
      </c>
      <c r="H16" s="186">
        <f t="shared" si="1"/>
        <v>0</v>
      </c>
    </row>
    <row r="17" ht="18" customHeight="1" spans="1:8">
      <c r="A17" s="170" t="s">
        <v>45</v>
      </c>
      <c r="B17" s="57">
        <v>1176102.59</v>
      </c>
      <c r="C17" s="57">
        <v>1176102.59</v>
      </c>
      <c r="D17" s="57">
        <f t="shared" si="0"/>
        <v>0</v>
      </c>
      <c r="E17" s="153" t="s">
        <v>46</v>
      </c>
      <c r="F17" s="48">
        <v>6143128.97</v>
      </c>
      <c r="G17" s="48">
        <v>6143128.97</v>
      </c>
      <c r="H17" s="186">
        <f t="shared" si="1"/>
        <v>0</v>
      </c>
    </row>
    <row r="18" ht="18" customHeight="1" spans="1:8">
      <c r="A18" s="170" t="s">
        <v>47</v>
      </c>
      <c r="B18" s="57"/>
      <c r="C18" s="57"/>
      <c r="D18" s="57">
        <f t="shared" si="0"/>
        <v>0</v>
      </c>
      <c r="E18" s="153" t="s">
        <v>48</v>
      </c>
      <c r="F18" s="48">
        <v>45078487.63</v>
      </c>
      <c r="G18" s="48">
        <v>45078487.63</v>
      </c>
      <c r="H18" s="186">
        <f t="shared" si="1"/>
        <v>0</v>
      </c>
    </row>
    <row r="19" ht="18" customHeight="1" spans="1:8">
      <c r="A19" s="170" t="s">
        <v>49</v>
      </c>
      <c r="B19" s="57"/>
      <c r="C19" s="57"/>
      <c r="D19" s="57">
        <f t="shared" si="0"/>
        <v>0</v>
      </c>
      <c r="E19" s="153" t="s">
        <v>50</v>
      </c>
      <c r="F19" s="48">
        <v>3732481.59</v>
      </c>
      <c r="G19" s="48">
        <v>3732481.59</v>
      </c>
      <c r="H19" s="186">
        <f t="shared" si="1"/>
        <v>0</v>
      </c>
    </row>
    <row r="20" ht="18" customHeight="1" spans="1:8">
      <c r="A20" s="170" t="s">
        <v>51</v>
      </c>
      <c r="B20" s="57"/>
      <c r="C20" s="57"/>
      <c r="D20" s="57">
        <f t="shared" si="0"/>
        <v>0</v>
      </c>
      <c r="E20" s="153" t="s">
        <v>52</v>
      </c>
      <c r="F20" s="178">
        <v>0</v>
      </c>
      <c r="G20" s="178">
        <v>0</v>
      </c>
      <c r="H20" s="186">
        <f t="shared" si="1"/>
        <v>0</v>
      </c>
    </row>
    <row r="21" ht="18" customHeight="1" spans="1:8">
      <c r="A21" s="187" t="s">
        <v>53</v>
      </c>
      <c r="B21" s="57"/>
      <c r="C21" s="57"/>
      <c r="D21" s="57">
        <f t="shared" si="0"/>
        <v>0</v>
      </c>
      <c r="E21" s="153" t="s">
        <v>54</v>
      </c>
      <c r="F21" s="178">
        <v>0</v>
      </c>
      <c r="G21" s="178">
        <v>0</v>
      </c>
      <c r="H21" s="186">
        <f t="shared" si="1"/>
        <v>0</v>
      </c>
    </row>
    <row r="22" ht="18" customHeight="1" spans="1:8">
      <c r="A22" s="187" t="s">
        <v>55</v>
      </c>
      <c r="B22" s="57"/>
      <c r="C22" s="57"/>
      <c r="D22" s="57">
        <f t="shared" si="0"/>
        <v>0</v>
      </c>
      <c r="E22" s="153" t="s">
        <v>56</v>
      </c>
      <c r="F22" s="48"/>
      <c r="G22" s="48"/>
      <c r="H22" s="186">
        <f t="shared" si="1"/>
        <v>0</v>
      </c>
    </row>
    <row r="23" ht="18" customHeight="1" spans="1:8">
      <c r="A23" s="149" t="s">
        <v>57</v>
      </c>
      <c r="B23" s="57"/>
      <c r="C23" s="57"/>
      <c r="D23" s="57">
        <f t="shared" si="0"/>
        <v>0</v>
      </c>
      <c r="E23" s="153" t="s">
        <v>58</v>
      </c>
      <c r="F23" s="48"/>
      <c r="G23" s="48"/>
      <c r="H23" s="186">
        <f t="shared" si="1"/>
        <v>0</v>
      </c>
    </row>
    <row r="24" ht="18" customHeight="1" spans="1:8">
      <c r="A24" s="170" t="s">
        <v>59</v>
      </c>
      <c r="B24" s="57"/>
      <c r="C24" s="57"/>
      <c r="D24" s="57">
        <f t="shared" si="0"/>
        <v>0</v>
      </c>
      <c r="E24" s="153" t="s">
        <v>60</v>
      </c>
      <c r="F24" s="48">
        <v>1939871.17</v>
      </c>
      <c r="G24" s="48">
        <v>1939871.17</v>
      </c>
      <c r="H24" s="186">
        <f t="shared" si="1"/>
        <v>0</v>
      </c>
    </row>
    <row r="25" ht="18" customHeight="1" spans="1:8">
      <c r="A25" s="170" t="s">
        <v>61</v>
      </c>
      <c r="B25" s="57"/>
      <c r="C25" s="57"/>
      <c r="D25" s="57">
        <f t="shared" si="0"/>
        <v>0</v>
      </c>
      <c r="E25" s="153" t="s">
        <v>62</v>
      </c>
      <c r="F25" s="48">
        <v>2074136</v>
      </c>
      <c r="G25" s="48">
        <v>2074136</v>
      </c>
      <c r="H25" s="186">
        <f t="shared" si="1"/>
        <v>0</v>
      </c>
    </row>
    <row r="26" ht="18" customHeight="1" spans="1:8">
      <c r="A26" s="170" t="s">
        <v>63</v>
      </c>
      <c r="B26" s="57"/>
      <c r="C26" s="57"/>
      <c r="D26" s="57">
        <f t="shared" si="0"/>
        <v>0</v>
      </c>
      <c r="E26" s="153" t="s">
        <v>64</v>
      </c>
      <c r="F26" s="48"/>
      <c r="G26" s="48"/>
      <c r="H26" s="186">
        <f t="shared" si="1"/>
        <v>0</v>
      </c>
    </row>
    <row r="27" ht="18" customHeight="1" spans="1:8">
      <c r="A27" s="171" t="s">
        <v>65</v>
      </c>
      <c r="B27" s="57"/>
      <c r="C27" s="57"/>
      <c r="D27" s="57">
        <f t="shared" si="0"/>
        <v>0</v>
      </c>
      <c r="E27" s="153" t="s">
        <v>66</v>
      </c>
      <c r="F27" s="48">
        <v>2317694.47</v>
      </c>
      <c r="G27" s="48">
        <v>2317694.47</v>
      </c>
      <c r="H27" s="186">
        <f t="shared" si="1"/>
        <v>0</v>
      </c>
    </row>
    <row r="28" ht="18" customHeight="1" spans="1:8">
      <c r="A28" s="170" t="s">
        <v>67</v>
      </c>
      <c r="B28" s="57"/>
      <c r="C28" s="57"/>
      <c r="D28" s="57">
        <f t="shared" si="0"/>
        <v>0</v>
      </c>
      <c r="E28" s="153" t="s">
        <v>68</v>
      </c>
      <c r="F28" s="48"/>
      <c r="G28" s="48"/>
      <c r="H28" s="57">
        <f t="shared" si="1"/>
        <v>0</v>
      </c>
    </row>
    <row r="29" ht="18" customHeight="1" spans="1:8">
      <c r="A29" s="170" t="s">
        <v>69</v>
      </c>
      <c r="B29" s="57"/>
      <c r="C29" s="57"/>
      <c r="D29" s="57">
        <f t="shared" si="0"/>
        <v>0</v>
      </c>
      <c r="E29" s="153" t="s">
        <v>70</v>
      </c>
      <c r="F29" s="48"/>
      <c r="G29" s="48"/>
      <c r="H29" s="57">
        <f t="shared" si="1"/>
        <v>0</v>
      </c>
    </row>
    <row r="30" ht="18" customHeight="1" spans="1:8">
      <c r="A30" s="170" t="s">
        <v>71</v>
      </c>
      <c r="B30" s="57"/>
      <c r="C30" s="57"/>
      <c r="D30" s="57">
        <f t="shared" si="0"/>
        <v>0</v>
      </c>
      <c r="E30" s="153" t="s">
        <v>72</v>
      </c>
      <c r="F30" s="57"/>
      <c r="G30" s="57"/>
      <c r="H30" s="57">
        <f t="shared" si="1"/>
        <v>0</v>
      </c>
    </row>
    <row r="31" ht="18" customHeight="1" spans="1:8">
      <c r="A31" s="148" t="s">
        <v>73</v>
      </c>
      <c r="B31" s="57"/>
      <c r="C31" s="57"/>
      <c r="D31" s="146">
        <f t="shared" si="0"/>
        <v>0</v>
      </c>
      <c r="E31" s="148" t="s">
        <v>74</v>
      </c>
      <c r="F31" s="57"/>
      <c r="G31" s="57"/>
      <c r="H31" s="57">
        <f t="shared" si="1"/>
        <v>0</v>
      </c>
    </row>
    <row r="32" ht="18" customHeight="1" spans="1:8">
      <c r="A32" s="148" t="s">
        <v>75</v>
      </c>
      <c r="B32" s="57"/>
      <c r="C32" s="57"/>
      <c r="D32" s="146">
        <f t="shared" si="0"/>
        <v>0</v>
      </c>
      <c r="E32" s="148" t="s">
        <v>76</v>
      </c>
      <c r="F32" s="146">
        <f>SUM(F33:F39)</f>
        <v>19354951.34</v>
      </c>
      <c r="G32" s="146">
        <f>SUM(G33:G39)</f>
        <v>19354951.34</v>
      </c>
      <c r="H32" s="57">
        <f t="shared" si="1"/>
        <v>0</v>
      </c>
    </row>
    <row r="33" ht="18" customHeight="1" spans="1:8">
      <c r="A33" s="148"/>
      <c r="B33" s="57"/>
      <c r="C33" s="57"/>
      <c r="D33" s="146"/>
      <c r="E33" s="153" t="s">
        <v>77</v>
      </c>
      <c r="F33" s="57"/>
      <c r="G33" s="57"/>
      <c r="H33" s="57">
        <f t="shared" si="1"/>
        <v>0</v>
      </c>
    </row>
    <row r="34" ht="18" customHeight="1" spans="1:8">
      <c r="A34" s="148"/>
      <c r="B34" s="146"/>
      <c r="C34" s="146"/>
      <c r="D34" s="146"/>
      <c r="E34" s="153" t="s">
        <v>40</v>
      </c>
      <c r="F34" s="188">
        <v>3404403.2</v>
      </c>
      <c r="G34" s="188">
        <v>3404403.2</v>
      </c>
      <c r="H34" s="57">
        <f t="shared" si="1"/>
        <v>0</v>
      </c>
    </row>
    <row r="35" ht="18" customHeight="1" spans="1:8">
      <c r="A35" s="189"/>
      <c r="B35" s="57"/>
      <c r="C35" s="57"/>
      <c r="D35" s="57">
        <f t="shared" si="0"/>
        <v>0</v>
      </c>
      <c r="E35" s="153" t="s">
        <v>46</v>
      </c>
      <c r="F35" s="188">
        <v>15214152.4</v>
      </c>
      <c r="G35" s="188">
        <v>15214152.4</v>
      </c>
      <c r="H35" s="57">
        <f t="shared" si="1"/>
        <v>0</v>
      </c>
    </row>
    <row r="36" ht="18" customHeight="1" spans="1:8">
      <c r="A36" s="189"/>
      <c r="B36" s="57"/>
      <c r="C36" s="57"/>
      <c r="D36" s="57"/>
      <c r="E36" s="153" t="s">
        <v>48</v>
      </c>
      <c r="F36" s="57">
        <v>900</v>
      </c>
      <c r="G36" s="57">
        <v>900</v>
      </c>
      <c r="H36" s="57">
        <f t="shared" si="1"/>
        <v>0</v>
      </c>
    </row>
    <row r="37" ht="18" customHeight="1" spans="1:8">
      <c r="A37" s="189"/>
      <c r="B37" s="57"/>
      <c r="C37" s="57"/>
      <c r="D37" s="57">
        <f>C37-B37</f>
        <v>0</v>
      </c>
      <c r="E37" s="153" t="s">
        <v>68</v>
      </c>
      <c r="F37" s="188">
        <v>735495.74</v>
      </c>
      <c r="G37" s="188">
        <v>735495.74</v>
      </c>
      <c r="H37" s="57">
        <f t="shared" ref="H37:H46" si="2">G37-F37</f>
        <v>0</v>
      </c>
    </row>
    <row r="38" ht="18" customHeight="1" spans="1:8">
      <c r="A38" s="145" t="s">
        <v>78</v>
      </c>
      <c r="B38" s="146">
        <f>B39+B43+B44+B45</f>
        <v>190280954.06</v>
      </c>
      <c r="C38" s="146">
        <f>C39+C43+C44+C45</f>
        <v>190280954.06</v>
      </c>
      <c r="D38" s="146">
        <f t="shared" si="0"/>
        <v>0</v>
      </c>
      <c r="E38" s="153" t="s">
        <v>70</v>
      </c>
      <c r="F38" s="57"/>
      <c r="G38" s="57"/>
      <c r="H38" s="57">
        <f t="shared" si="2"/>
        <v>0</v>
      </c>
    </row>
    <row r="39" ht="18" customHeight="1" spans="1:8">
      <c r="A39" s="173" t="s">
        <v>79</v>
      </c>
      <c r="B39" s="57">
        <f>SUM(B40:B42)</f>
        <v>126419448.95</v>
      </c>
      <c r="C39" s="57">
        <f>SUM(C40:C42)</f>
        <v>126419448.95</v>
      </c>
      <c r="D39" s="57">
        <f t="shared" si="0"/>
        <v>0</v>
      </c>
      <c r="E39" s="153" t="s">
        <v>72</v>
      </c>
      <c r="F39" s="57"/>
      <c r="G39" s="57"/>
      <c r="H39" s="57">
        <f t="shared" si="2"/>
        <v>0</v>
      </c>
    </row>
    <row r="40" ht="18" customHeight="1" spans="1:8">
      <c r="A40" s="149" t="s">
        <v>80</v>
      </c>
      <c r="B40" s="57"/>
      <c r="C40" s="57"/>
      <c r="D40" s="57">
        <f t="shared" si="0"/>
        <v>0</v>
      </c>
      <c r="E40" s="148" t="s">
        <v>81</v>
      </c>
      <c r="F40" s="148">
        <f>F41+F44+F45+F46</f>
        <v>45164747.42</v>
      </c>
      <c r="G40" s="148">
        <f>G41+G44+G45+G46</f>
        <v>45164747.42</v>
      </c>
      <c r="H40" s="146">
        <f t="shared" si="2"/>
        <v>0</v>
      </c>
    </row>
    <row r="41" ht="18" customHeight="1" spans="1:8">
      <c r="A41" s="149" t="s">
        <v>82</v>
      </c>
      <c r="B41" s="190">
        <v>69939580.15</v>
      </c>
      <c r="C41" s="190">
        <v>69939580.15</v>
      </c>
      <c r="D41" s="57">
        <f t="shared" si="0"/>
        <v>0</v>
      </c>
      <c r="E41" s="153" t="s">
        <v>83</v>
      </c>
      <c r="F41" s="146">
        <f>SUM(F42:F43)</f>
        <v>11286391.81</v>
      </c>
      <c r="G41" s="146">
        <f>SUM(G42:G43)</f>
        <v>11286391.81</v>
      </c>
      <c r="H41" s="57">
        <f t="shared" ref="H41" si="3">SUM(H42:H43)</f>
        <v>0</v>
      </c>
    </row>
    <row r="42" ht="18" customHeight="1" spans="1:8">
      <c r="A42" s="149" t="s">
        <v>84</v>
      </c>
      <c r="B42" s="190">
        <v>56479868.8</v>
      </c>
      <c r="C42" s="190">
        <v>56479868.8</v>
      </c>
      <c r="D42" s="57">
        <f t="shared" si="0"/>
        <v>0</v>
      </c>
      <c r="E42" s="153" t="s">
        <v>85</v>
      </c>
      <c r="F42" s="57">
        <v>11286391.81</v>
      </c>
      <c r="G42" s="57">
        <v>11286391.81</v>
      </c>
      <c r="H42" s="57">
        <f t="shared" si="2"/>
        <v>0</v>
      </c>
    </row>
    <row r="43" ht="18" customHeight="1" spans="1:8">
      <c r="A43" s="153" t="s">
        <v>86</v>
      </c>
      <c r="B43" s="57"/>
      <c r="C43" s="57"/>
      <c r="D43" s="57">
        <f t="shared" si="0"/>
        <v>0</v>
      </c>
      <c r="E43" s="153" t="s">
        <v>87</v>
      </c>
      <c r="F43" s="57"/>
      <c r="G43" s="57"/>
      <c r="H43" s="57"/>
    </row>
    <row r="44" ht="18" customHeight="1" spans="1:8">
      <c r="A44" s="191" t="s">
        <v>88</v>
      </c>
      <c r="B44" s="57">
        <v>15522183.57</v>
      </c>
      <c r="C44" s="57">
        <v>15522183.57</v>
      </c>
      <c r="D44" s="57">
        <f t="shared" si="0"/>
        <v>0</v>
      </c>
      <c r="E44" s="153" t="s">
        <v>89</v>
      </c>
      <c r="F44" s="57"/>
      <c r="G44" s="57"/>
      <c r="H44" s="57">
        <f t="shared" si="2"/>
        <v>0</v>
      </c>
    </row>
    <row r="45" ht="18" customHeight="1" spans="1:8">
      <c r="A45" s="153" t="s">
        <v>90</v>
      </c>
      <c r="B45" s="57">
        <v>48339321.54</v>
      </c>
      <c r="C45" s="57">
        <v>48339321.54</v>
      </c>
      <c r="D45" s="57">
        <f t="shared" si="0"/>
        <v>0</v>
      </c>
      <c r="E45" s="153" t="s">
        <v>91</v>
      </c>
      <c r="F45" s="59">
        <v>8489853.35</v>
      </c>
      <c r="G45" s="59">
        <v>8489853.35</v>
      </c>
      <c r="H45" s="57">
        <f t="shared" si="2"/>
        <v>0</v>
      </c>
    </row>
    <row r="46" ht="18" customHeight="1" spans="1:8">
      <c r="A46" s="192"/>
      <c r="B46" s="192"/>
      <c r="C46" s="192"/>
      <c r="D46" s="192"/>
      <c r="E46" s="153" t="s">
        <v>92</v>
      </c>
      <c r="F46" s="57">
        <v>25388502.26</v>
      </c>
      <c r="G46" s="57">
        <v>25388502.26</v>
      </c>
      <c r="H46" s="57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9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Zeros="0" workbookViewId="0">
      <selection activeCell="O12" sqref="O12"/>
    </sheetView>
  </sheetViews>
  <sheetFormatPr defaultColWidth="9" defaultRowHeight="14.25"/>
  <cols>
    <col min="1" max="1" width="20" style="158" customWidth="1"/>
    <col min="2" max="2" width="16.125" style="159" customWidth="1"/>
    <col min="3" max="3" width="14.75" style="159" customWidth="1"/>
    <col min="4" max="4" width="16.125" style="159" customWidth="1"/>
    <col min="5" max="5" width="15" style="159" customWidth="1"/>
    <col min="6" max="6" width="9.125" style="135" customWidth="1"/>
    <col min="7" max="7" width="20.25" style="158" customWidth="1"/>
    <col min="8" max="8" width="16.125" style="159" customWidth="1"/>
    <col min="9" max="11" width="16.75" style="159" customWidth="1"/>
    <col min="12" max="12" width="10.0583333333333" style="160" customWidth="1"/>
    <col min="13" max="13" width="9" style="158" customWidth="1"/>
    <col min="14" max="205" width="9" style="158"/>
    <col min="206" max="206" width="25.5" style="158" customWidth="1"/>
    <col min="207" max="207" width="8.5" style="158" customWidth="1"/>
    <col min="208" max="208" width="9.5" style="158" customWidth="1"/>
    <col min="209" max="209" width="6.75" style="158" customWidth="1"/>
    <col min="210" max="210" width="22.25" style="158" customWidth="1"/>
    <col min="211" max="212" width="9.5" style="158" customWidth="1"/>
    <col min="213" max="213" width="7.375" style="158" customWidth="1"/>
    <col min="214" max="214" width="12.625" style="158" customWidth="1"/>
    <col min="215" max="461" width="9" style="158"/>
    <col min="462" max="462" width="25.5" style="158" customWidth="1"/>
    <col min="463" max="463" width="8.5" style="158" customWidth="1"/>
    <col min="464" max="464" width="9.5" style="158" customWidth="1"/>
    <col min="465" max="465" width="6.75" style="158" customWidth="1"/>
    <col min="466" max="466" width="22.25" style="158" customWidth="1"/>
    <col min="467" max="468" width="9.5" style="158" customWidth="1"/>
    <col min="469" max="469" width="7.375" style="158" customWidth="1"/>
    <col min="470" max="470" width="12.625" style="158" customWidth="1"/>
    <col min="471" max="717" width="9" style="158"/>
    <col min="718" max="718" width="25.5" style="158" customWidth="1"/>
    <col min="719" max="719" width="8.5" style="158" customWidth="1"/>
    <col min="720" max="720" width="9.5" style="158" customWidth="1"/>
    <col min="721" max="721" width="6.75" style="158" customWidth="1"/>
    <col min="722" max="722" width="22.25" style="158" customWidth="1"/>
    <col min="723" max="724" width="9.5" style="158" customWidth="1"/>
    <col min="725" max="725" width="7.375" style="158" customWidth="1"/>
    <col min="726" max="726" width="12.625" style="158" customWidth="1"/>
    <col min="727" max="973" width="9" style="158"/>
    <col min="974" max="974" width="25.5" style="158" customWidth="1"/>
    <col min="975" max="975" width="8.5" style="158" customWidth="1"/>
    <col min="976" max="976" width="9.5" style="158" customWidth="1"/>
    <col min="977" max="977" width="6.75" style="158" customWidth="1"/>
    <col min="978" max="978" width="22.25" style="158" customWidth="1"/>
    <col min="979" max="980" width="9.5" style="158" customWidth="1"/>
    <col min="981" max="981" width="7.375" style="158" customWidth="1"/>
    <col min="982" max="982" width="12.625" style="158" customWidth="1"/>
    <col min="983" max="1229" width="9" style="158"/>
    <col min="1230" max="1230" width="25.5" style="158" customWidth="1"/>
    <col min="1231" max="1231" width="8.5" style="158" customWidth="1"/>
    <col min="1232" max="1232" width="9.5" style="158" customWidth="1"/>
    <col min="1233" max="1233" width="6.75" style="158" customWidth="1"/>
    <col min="1234" max="1234" width="22.25" style="158" customWidth="1"/>
    <col min="1235" max="1236" width="9.5" style="158" customWidth="1"/>
    <col min="1237" max="1237" width="7.375" style="158" customWidth="1"/>
    <col min="1238" max="1238" width="12.625" style="158" customWidth="1"/>
    <col min="1239" max="1485" width="9" style="158"/>
    <col min="1486" max="1486" width="25.5" style="158" customWidth="1"/>
    <col min="1487" max="1487" width="8.5" style="158" customWidth="1"/>
    <col min="1488" max="1488" width="9.5" style="158" customWidth="1"/>
    <col min="1489" max="1489" width="6.75" style="158" customWidth="1"/>
    <col min="1490" max="1490" width="22.25" style="158" customWidth="1"/>
    <col min="1491" max="1492" width="9.5" style="158" customWidth="1"/>
    <col min="1493" max="1493" width="7.375" style="158" customWidth="1"/>
    <col min="1494" max="1494" width="12.625" style="158" customWidth="1"/>
    <col min="1495" max="1741" width="9" style="158"/>
    <col min="1742" max="1742" width="25.5" style="158" customWidth="1"/>
    <col min="1743" max="1743" width="8.5" style="158" customWidth="1"/>
    <col min="1744" max="1744" width="9.5" style="158" customWidth="1"/>
    <col min="1745" max="1745" width="6.75" style="158" customWidth="1"/>
    <col min="1746" max="1746" width="22.25" style="158" customWidth="1"/>
    <col min="1747" max="1748" width="9.5" style="158" customWidth="1"/>
    <col min="1749" max="1749" width="7.375" style="158" customWidth="1"/>
    <col min="1750" max="1750" width="12.625" style="158" customWidth="1"/>
    <col min="1751" max="1997" width="9" style="158"/>
    <col min="1998" max="1998" width="25.5" style="158" customWidth="1"/>
    <col min="1999" max="1999" width="8.5" style="158" customWidth="1"/>
    <col min="2000" max="2000" width="9.5" style="158" customWidth="1"/>
    <col min="2001" max="2001" width="6.75" style="158" customWidth="1"/>
    <col min="2002" max="2002" width="22.25" style="158" customWidth="1"/>
    <col min="2003" max="2004" width="9.5" style="158" customWidth="1"/>
    <col min="2005" max="2005" width="7.375" style="158" customWidth="1"/>
    <col min="2006" max="2006" width="12.625" style="158" customWidth="1"/>
    <col min="2007" max="2253" width="9" style="158"/>
    <col min="2254" max="2254" width="25.5" style="158" customWidth="1"/>
    <col min="2255" max="2255" width="8.5" style="158" customWidth="1"/>
    <col min="2256" max="2256" width="9.5" style="158" customWidth="1"/>
    <col min="2257" max="2257" width="6.75" style="158" customWidth="1"/>
    <col min="2258" max="2258" width="22.25" style="158" customWidth="1"/>
    <col min="2259" max="2260" width="9.5" style="158" customWidth="1"/>
    <col min="2261" max="2261" width="7.375" style="158" customWidth="1"/>
    <col min="2262" max="2262" width="12.625" style="158" customWidth="1"/>
    <col min="2263" max="2509" width="9" style="158"/>
    <col min="2510" max="2510" width="25.5" style="158" customWidth="1"/>
    <col min="2511" max="2511" width="8.5" style="158" customWidth="1"/>
    <col min="2512" max="2512" width="9.5" style="158" customWidth="1"/>
    <col min="2513" max="2513" width="6.75" style="158" customWidth="1"/>
    <col min="2514" max="2514" width="22.25" style="158" customWidth="1"/>
    <col min="2515" max="2516" width="9.5" style="158" customWidth="1"/>
    <col min="2517" max="2517" width="7.375" style="158" customWidth="1"/>
    <col min="2518" max="2518" width="12.625" style="158" customWidth="1"/>
    <col min="2519" max="2765" width="9" style="158"/>
    <col min="2766" max="2766" width="25.5" style="158" customWidth="1"/>
    <col min="2767" max="2767" width="8.5" style="158" customWidth="1"/>
    <col min="2768" max="2768" width="9.5" style="158" customWidth="1"/>
    <col min="2769" max="2769" width="6.75" style="158" customWidth="1"/>
    <col min="2770" max="2770" width="22.25" style="158" customWidth="1"/>
    <col min="2771" max="2772" width="9.5" style="158" customWidth="1"/>
    <col min="2773" max="2773" width="7.375" style="158" customWidth="1"/>
    <col min="2774" max="2774" width="12.625" style="158" customWidth="1"/>
    <col min="2775" max="3021" width="9" style="158"/>
    <col min="3022" max="3022" width="25.5" style="158" customWidth="1"/>
    <col min="3023" max="3023" width="8.5" style="158" customWidth="1"/>
    <col min="3024" max="3024" width="9.5" style="158" customWidth="1"/>
    <col min="3025" max="3025" width="6.75" style="158" customWidth="1"/>
    <col min="3026" max="3026" width="22.25" style="158" customWidth="1"/>
    <col min="3027" max="3028" width="9.5" style="158" customWidth="1"/>
    <col min="3029" max="3029" width="7.375" style="158" customWidth="1"/>
    <col min="3030" max="3030" width="12.625" style="158" customWidth="1"/>
    <col min="3031" max="3277" width="9" style="158"/>
    <col min="3278" max="3278" width="25.5" style="158" customWidth="1"/>
    <col min="3279" max="3279" width="8.5" style="158" customWidth="1"/>
    <col min="3280" max="3280" width="9.5" style="158" customWidth="1"/>
    <col min="3281" max="3281" width="6.75" style="158" customWidth="1"/>
    <col min="3282" max="3282" width="22.25" style="158" customWidth="1"/>
    <col min="3283" max="3284" width="9.5" style="158" customWidth="1"/>
    <col min="3285" max="3285" width="7.375" style="158" customWidth="1"/>
    <col min="3286" max="3286" width="12.625" style="158" customWidth="1"/>
    <col min="3287" max="3533" width="9" style="158"/>
    <col min="3534" max="3534" width="25.5" style="158" customWidth="1"/>
    <col min="3535" max="3535" width="8.5" style="158" customWidth="1"/>
    <col min="3536" max="3536" width="9.5" style="158" customWidth="1"/>
    <col min="3537" max="3537" width="6.75" style="158" customWidth="1"/>
    <col min="3538" max="3538" width="22.25" style="158" customWidth="1"/>
    <col min="3539" max="3540" width="9.5" style="158" customWidth="1"/>
    <col min="3541" max="3541" width="7.375" style="158" customWidth="1"/>
    <col min="3542" max="3542" width="12.625" style="158" customWidth="1"/>
    <col min="3543" max="3789" width="9" style="158"/>
    <col min="3790" max="3790" width="25.5" style="158" customWidth="1"/>
    <col min="3791" max="3791" width="8.5" style="158" customWidth="1"/>
    <col min="3792" max="3792" width="9.5" style="158" customWidth="1"/>
    <col min="3793" max="3793" width="6.75" style="158" customWidth="1"/>
    <col min="3794" max="3794" width="22.25" style="158" customWidth="1"/>
    <col min="3795" max="3796" width="9.5" style="158" customWidth="1"/>
    <col min="3797" max="3797" width="7.375" style="158" customWidth="1"/>
    <col min="3798" max="3798" width="12.625" style="158" customWidth="1"/>
    <col min="3799" max="4045" width="9" style="158"/>
    <col min="4046" max="4046" width="25.5" style="158" customWidth="1"/>
    <col min="4047" max="4047" width="8.5" style="158" customWidth="1"/>
    <col min="4048" max="4048" width="9.5" style="158" customWidth="1"/>
    <col min="4049" max="4049" width="6.75" style="158" customWidth="1"/>
    <col min="4050" max="4050" width="22.25" style="158" customWidth="1"/>
    <col min="4051" max="4052" width="9.5" style="158" customWidth="1"/>
    <col min="4053" max="4053" width="7.375" style="158" customWidth="1"/>
    <col min="4054" max="4054" width="12.625" style="158" customWidth="1"/>
    <col min="4055" max="4301" width="9" style="158"/>
    <col min="4302" max="4302" width="25.5" style="158" customWidth="1"/>
    <col min="4303" max="4303" width="8.5" style="158" customWidth="1"/>
    <col min="4304" max="4304" width="9.5" style="158" customWidth="1"/>
    <col min="4305" max="4305" width="6.75" style="158" customWidth="1"/>
    <col min="4306" max="4306" width="22.25" style="158" customWidth="1"/>
    <col min="4307" max="4308" width="9.5" style="158" customWidth="1"/>
    <col min="4309" max="4309" width="7.375" style="158" customWidth="1"/>
    <col min="4310" max="4310" width="12.625" style="158" customWidth="1"/>
    <col min="4311" max="4557" width="9" style="158"/>
    <col min="4558" max="4558" width="25.5" style="158" customWidth="1"/>
    <col min="4559" max="4559" width="8.5" style="158" customWidth="1"/>
    <col min="4560" max="4560" width="9.5" style="158" customWidth="1"/>
    <col min="4561" max="4561" width="6.75" style="158" customWidth="1"/>
    <col min="4562" max="4562" width="22.25" style="158" customWidth="1"/>
    <col min="4563" max="4564" width="9.5" style="158" customWidth="1"/>
    <col min="4565" max="4565" width="7.375" style="158" customWidth="1"/>
    <col min="4566" max="4566" width="12.625" style="158" customWidth="1"/>
    <col min="4567" max="4813" width="9" style="158"/>
    <col min="4814" max="4814" width="25.5" style="158" customWidth="1"/>
    <col min="4815" max="4815" width="8.5" style="158" customWidth="1"/>
    <col min="4816" max="4816" width="9.5" style="158" customWidth="1"/>
    <col min="4817" max="4817" width="6.75" style="158" customWidth="1"/>
    <col min="4818" max="4818" width="22.25" style="158" customWidth="1"/>
    <col min="4819" max="4820" width="9.5" style="158" customWidth="1"/>
    <col min="4821" max="4821" width="7.375" style="158" customWidth="1"/>
    <col min="4822" max="4822" width="12.625" style="158" customWidth="1"/>
    <col min="4823" max="5069" width="9" style="158"/>
    <col min="5070" max="5070" width="25.5" style="158" customWidth="1"/>
    <col min="5071" max="5071" width="8.5" style="158" customWidth="1"/>
    <col min="5072" max="5072" width="9.5" style="158" customWidth="1"/>
    <col min="5073" max="5073" width="6.75" style="158" customWidth="1"/>
    <col min="5074" max="5074" width="22.25" style="158" customWidth="1"/>
    <col min="5075" max="5076" width="9.5" style="158" customWidth="1"/>
    <col min="5077" max="5077" width="7.375" style="158" customWidth="1"/>
    <col min="5078" max="5078" width="12.625" style="158" customWidth="1"/>
    <col min="5079" max="5325" width="9" style="158"/>
    <col min="5326" max="5326" width="25.5" style="158" customWidth="1"/>
    <col min="5327" max="5327" width="8.5" style="158" customWidth="1"/>
    <col min="5328" max="5328" width="9.5" style="158" customWidth="1"/>
    <col min="5329" max="5329" width="6.75" style="158" customWidth="1"/>
    <col min="5330" max="5330" width="22.25" style="158" customWidth="1"/>
    <col min="5331" max="5332" width="9.5" style="158" customWidth="1"/>
    <col min="5333" max="5333" width="7.375" style="158" customWidth="1"/>
    <col min="5334" max="5334" width="12.625" style="158" customWidth="1"/>
    <col min="5335" max="5581" width="9" style="158"/>
    <col min="5582" max="5582" width="25.5" style="158" customWidth="1"/>
    <col min="5583" max="5583" width="8.5" style="158" customWidth="1"/>
    <col min="5584" max="5584" width="9.5" style="158" customWidth="1"/>
    <col min="5585" max="5585" width="6.75" style="158" customWidth="1"/>
    <col min="5586" max="5586" width="22.25" style="158" customWidth="1"/>
    <col min="5587" max="5588" width="9.5" style="158" customWidth="1"/>
    <col min="5589" max="5589" width="7.375" style="158" customWidth="1"/>
    <col min="5590" max="5590" width="12.625" style="158" customWidth="1"/>
    <col min="5591" max="5837" width="9" style="158"/>
    <col min="5838" max="5838" width="25.5" style="158" customWidth="1"/>
    <col min="5839" max="5839" width="8.5" style="158" customWidth="1"/>
    <col min="5840" max="5840" width="9.5" style="158" customWidth="1"/>
    <col min="5841" max="5841" width="6.75" style="158" customWidth="1"/>
    <col min="5842" max="5842" width="22.25" style="158" customWidth="1"/>
    <col min="5843" max="5844" width="9.5" style="158" customWidth="1"/>
    <col min="5845" max="5845" width="7.375" style="158" customWidth="1"/>
    <col min="5846" max="5846" width="12.625" style="158" customWidth="1"/>
    <col min="5847" max="6093" width="9" style="158"/>
    <col min="6094" max="6094" width="25.5" style="158" customWidth="1"/>
    <col min="6095" max="6095" width="8.5" style="158" customWidth="1"/>
    <col min="6096" max="6096" width="9.5" style="158" customWidth="1"/>
    <col min="6097" max="6097" width="6.75" style="158" customWidth="1"/>
    <col min="6098" max="6098" width="22.25" style="158" customWidth="1"/>
    <col min="6099" max="6100" width="9.5" style="158" customWidth="1"/>
    <col min="6101" max="6101" width="7.375" style="158" customWidth="1"/>
    <col min="6102" max="6102" width="12.625" style="158" customWidth="1"/>
    <col min="6103" max="6349" width="9" style="158"/>
    <col min="6350" max="6350" width="25.5" style="158" customWidth="1"/>
    <col min="6351" max="6351" width="8.5" style="158" customWidth="1"/>
    <col min="6352" max="6352" width="9.5" style="158" customWidth="1"/>
    <col min="6353" max="6353" width="6.75" style="158" customWidth="1"/>
    <col min="6354" max="6354" width="22.25" style="158" customWidth="1"/>
    <col min="6355" max="6356" width="9.5" style="158" customWidth="1"/>
    <col min="6357" max="6357" width="7.375" style="158" customWidth="1"/>
    <col min="6358" max="6358" width="12.625" style="158" customWidth="1"/>
    <col min="6359" max="6605" width="9" style="158"/>
    <col min="6606" max="6606" width="25.5" style="158" customWidth="1"/>
    <col min="6607" max="6607" width="8.5" style="158" customWidth="1"/>
    <col min="6608" max="6608" width="9.5" style="158" customWidth="1"/>
    <col min="6609" max="6609" width="6.75" style="158" customWidth="1"/>
    <col min="6610" max="6610" width="22.25" style="158" customWidth="1"/>
    <col min="6611" max="6612" width="9.5" style="158" customWidth="1"/>
    <col min="6613" max="6613" width="7.375" style="158" customWidth="1"/>
    <col min="6614" max="6614" width="12.625" style="158" customWidth="1"/>
    <col min="6615" max="6861" width="9" style="158"/>
    <col min="6862" max="6862" width="25.5" style="158" customWidth="1"/>
    <col min="6863" max="6863" width="8.5" style="158" customWidth="1"/>
    <col min="6864" max="6864" width="9.5" style="158" customWidth="1"/>
    <col min="6865" max="6865" width="6.75" style="158" customWidth="1"/>
    <col min="6866" max="6866" width="22.25" style="158" customWidth="1"/>
    <col min="6867" max="6868" width="9.5" style="158" customWidth="1"/>
    <col min="6869" max="6869" width="7.375" style="158" customWidth="1"/>
    <col min="6870" max="6870" width="12.625" style="158" customWidth="1"/>
    <col min="6871" max="7117" width="9" style="158"/>
    <col min="7118" max="7118" width="25.5" style="158" customWidth="1"/>
    <col min="7119" max="7119" width="8.5" style="158" customWidth="1"/>
    <col min="7120" max="7120" width="9.5" style="158" customWidth="1"/>
    <col min="7121" max="7121" width="6.75" style="158" customWidth="1"/>
    <col min="7122" max="7122" width="22.25" style="158" customWidth="1"/>
    <col min="7123" max="7124" width="9.5" style="158" customWidth="1"/>
    <col min="7125" max="7125" width="7.375" style="158" customWidth="1"/>
    <col min="7126" max="7126" width="12.625" style="158" customWidth="1"/>
    <col min="7127" max="7373" width="9" style="158"/>
    <col min="7374" max="7374" width="25.5" style="158" customWidth="1"/>
    <col min="7375" max="7375" width="8.5" style="158" customWidth="1"/>
    <col min="7376" max="7376" width="9.5" style="158" customWidth="1"/>
    <col min="7377" max="7377" width="6.75" style="158" customWidth="1"/>
    <col min="7378" max="7378" width="22.25" style="158" customWidth="1"/>
    <col min="7379" max="7380" width="9.5" style="158" customWidth="1"/>
    <col min="7381" max="7381" width="7.375" style="158" customWidth="1"/>
    <col min="7382" max="7382" width="12.625" style="158" customWidth="1"/>
    <col min="7383" max="7629" width="9" style="158"/>
    <col min="7630" max="7630" width="25.5" style="158" customWidth="1"/>
    <col min="7631" max="7631" width="8.5" style="158" customWidth="1"/>
    <col min="7632" max="7632" width="9.5" style="158" customWidth="1"/>
    <col min="7633" max="7633" width="6.75" style="158" customWidth="1"/>
    <col min="7634" max="7634" width="22.25" style="158" customWidth="1"/>
    <col min="7635" max="7636" width="9.5" style="158" customWidth="1"/>
    <col min="7637" max="7637" width="7.375" style="158" customWidth="1"/>
    <col min="7638" max="7638" width="12.625" style="158" customWidth="1"/>
    <col min="7639" max="7885" width="9" style="158"/>
    <col min="7886" max="7886" width="25.5" style="158" customWidth="1"/>
    <col min="7887" max="7887" width="8.5" style="158" customWidth="1"/>
    <col min="7888" max="7888" width="9.5" style="158" customWidth="1"/>
    <col min="7889" max="7889" width="6.75" style="158" customWidth="1"/>
    <col min="7890" max="7890" width="22.25" style="158" customWidth="1"/>
    <col min="7891" max="7892" width="9.5" style="158" customWidth="1"/>
    <col min="7893" max="7893" width="7.375" style="158" customWidth="1"/>
    <col min="7894" max="7894" width="12.625" style="158" customWidth="1"/>
    <col min="7895" max="8141" width="9" style="158"/>
    <col min="8142" max="8142" width="25.5" style="158" customWidth="1"/>
    <col min="8143" max="8143" width="8.5" style="158" customWidth="1"/>
    <col min="8144" max="8144" width="9.5" style="158" customWidth="1"/>
    <col min="8145" max="8145" width="6.75" style="158" customWidth="1"/>
    <col min="8146" max="8146" width="22.25" style="158" customWidth="1"/>
    <col min="8147" max="8148" width="9.5" style="158" customWidth="1"/>
    <col min="8149" max="8149" width="7.375" style="158" customWidth="1"/>
    <col min="8150" max="8150" width="12.625" style="158" customWidth="1"/>
    <col min="8151" max="8397" width="9" style="158"/>
    <col min="8398" max="8398" width="25.5" style="158" customWidth="1"/>
    <col min="8399" max="8399" width="8.5" style="158" customWidth="1"/>
    <col min="8400" max="8400" width="9.5" style="158" customWidth="1"/>
    <col min="8401" max="8401" width="6.75" style="158" customWidth="1"/>
    <col min="8402" max="8402" width="22.25" style="158" customWidth="1"/>
    <col min="8403" max="8404" width="9.5" style="158" customWidth="1"/>
    <col min="8405" max="8405" width="7.375" style="158" customWidth="1"/>
    <col min="8406" max="8406" width="12.625" style="158" customWidth="1"/>
    <col min="8407" max="8653" width="9" style="158"/>
    <col min="8654" max="8654" width="25.5" style="158" customWidth="1"/>
    <col min="8655" max="8655" width="8.5" style="158" customWidth="1"/>
    <col min="8656" max="8656" width="9.5" style="158" customWidth="1"/>
    <col min="8657" max="8657" width="6.75" style="158" customWidth="1"/>
    <col min="8658" max="8658" width="22.25" style="158" customWidth="1"/>
    <col min="8659" max="8660" width="9.5" style="158" customWidth="1"/>
    <col min="8661" max="8661" width="7.375" style="158" customWidth="1"/>
    <col min="8662" max="8662" width="12.625" style="158" customWidth="1"/>
    <col min="8663" max="8909" width="9" style="158"/>
    <col min="8910" max="8910" width="25.5" style="158" customWidth="1"/>
    <col min="8911" max="8911" width="8.5" style="158" customWidth="1"/>
    <col min="8912" max="8912" width="9.5" style="158" customWidth="1"/>
    <col min="8913" max="8913" width="6.75" style="158" customWidth="1"/>
    <col min="8914" max="8914" width="22.25" style="158" customWidth="1"/>
    <col min="8915" max="8916" width="9.5" style="158" customWidth="1"/>
    <col min="8917" max="8917" width="7.375" style="158" customWidth="1"/>
    <col min="8918" max="8918" width="12.625" style="158" customWidth="1"/>
    <col min="8919" max="9165" width="9" style="158"/>
    <col min="9166" max="9166" width="25.5" style="158" customWidth="1"/>
    <col min="9167" max="9167" width="8.5" style="158" customWidth="1"/>
    <col min="9168" max="9168" width="9.5" style="158" customWidth="1"/>
    <col min="9169" max="9169" width="6.75" style="158" customWidth="1"/>
    <col min="9170" max="9170" width="22.25" style="158" customWidth="1"/>
    <col min="9171" max="9172" width="9.5" style="158" customWidth="1"/>
    <col min="9173" max="9173" width="7.375" style="158" customWidth="1"/>
    <col min="9174" max="9174" width="12.625" style="158" customWidth="1"/>
    <col min="9175" max="9421" width="9" style="158"/>
    <col min="9422" max="9422" width="25.5" style="158" customWidth="1"/>
    <col min="9423" max="9423" width="8.5" style="158" customWidth="1"/>
    <col min="9424" max="9424" width="9.5" style="158" customWidth="1"/>
    <col min="9425" max="9425" width="6.75" style="158" customWidth="1"/>
    <col min="9426" max="9426" width="22.25" style="158" customWidth="1"/>
    <col min="9427" max="9428" width="9.5" style="158" customWidth="1"/>
    <col min="9429" max="9429" width="7.375" style="158" customWidth="1"/>
    <col min="9430" max="9430" width="12.625" style="158" customWidth="1"/>
    <col min="9431" max="9677" width="9" style="158"/>
    <col min="9678" max="9678" width="25.5" style="158" customWidth="1"/>
    <col min="9679" max="9679" width="8.5" style="158" customWidth="1"/>
    <col min="9680" max="9680" width="9.5" style="158" customWidth="1"/>
    <col min="9681" max="9681" width="6.75" style="158" customWidth="1"/>
    <col min="9682" max="9682" width="22.25" style="158" customWidth="1"/>
    <col min="9683" max="9684" width="9.5" style="158" customWidth="1"/>
    <col min="9685" max="9685" width="7.375" style="158" customWidth="1"/>
    <col min="9686" max="9686" width="12.625" style="158" customWidth="1"/>
    <col min="9687" max="9933" width="9" style="158"/>
    <col min="9934" max="9934" width="25.5" style="158" customWidth="1"/>
    <col min="9935" max="9935" width="8.5" style="158" customWidth="1"/>
    <col min="9936" max="9936" width="9.5" style="158" customWidth="1"/>
    <col min="9937" max="9937" width="6.75" style="158" customWidth="1"/>
    <col min="9938" max="9938" width="22.25" style="158" customWidth="1"/>
    <col min="9939" max="9940" width="9.5" style="158" customWidth="1"/>
    <col min="9941" max="9941" width="7.375" style="158" customWidth="1"/>
    <col min="9942" max="9942" width="12.625" style="158" customWidth="1"/>
    <col min="9943" max="10189" width="9" style="158"/>
    <col min="10190" max="10190" width="25.5" style="158" customWidth="1"/>
    <col min="10191" max="10191" width="8.5" style="158" customWidth="1"/>
    <col min="10192" max="10192" width="9.5" style="158" customWidth="1"/>
    <col min="10193" max="10193" width="6.75" style="158" customWidth="1"/>
    <col min="10194" max="10194" width="22.25" style="158" customWidth="1"/>
    <col min="10195" max="10196" width="9.5" style="158" customWidth="1"/>
    <col min="10197" max="10197" width="7.375" style="158" customWidth="1"/>
    <col min="10198" max="10198" width="12.625" style="158" customWidth="1"/>
    <col min="10199" max="10445" width="9" style="158"/>
    <col min="10446" max="10446" width="25.5" style="158" customWidth="1"/>
    <col min="10447" max="10447" width="8.5" style="158" customWidth="1"/>
    <col min="10448" max="10448" width="9.5" style="158" customWidth="1"/>
    <col min="10449" max="10449" width="6.75" style="158" customWidth="1"/>
    <col min="10450" max="10450" width="22.25" style="158" customWidth="1"/>
    <col min="10451" max="10452" width="9.5" style="158" customWidth="1"/>
    <col min="10453" max="10453" width="7.375" style="158" customWidth="1"/>
    <col min="10454" max="10454" width="12.625" style="158" customWidth="1"/>
    <col min="10455" max="10701" width="9" style="158"/>
    <col min="10702" max="10702" width="25.5" style="158" customWidth="1"/>
    <col min="10703" max="10703" width="8.5" style="158" customWidth="1"/>
    <col min="10704" max="10704" width="9.5" style="158" customWidth="1"/>
    <col min="10705" max="10705" width="6.75" style="158" customWidth="1"/>
    <col min="10706" max="10706" width="22.25" style="158" customWidth="1"/>
    <col min="10707" max="10708" width="9.5" style="158" customWidth="1"/>
    <col min="10709" max="10709" width="7.375" style="158" customWidth="1"/>
    <col min="10710" max="10710" width="12.625" style="158" customWidth="1"/>
    <col min="10711" max="10957" width="9" style="158"/>
    <col min="10958" max="10958" width="25.5" style="158" customWidth="1"/>
    <col min="10959" max="10959" width="8.5" style="158" customWidth="1"/>
    <col min="10960" max="10960" width="9.5" style="158" customWidth="1"/>
    <col min="10961" max="10961" width="6.75" style="158" customWidth="1"/>
    <col min="10962" max="10962" width="22.25" style="158" customWidth="1"/>
    <col min="10963" max="10964" width="9.5" style="158" customWidth="1"/>
    <col min="10965" max="10965" width="7.375" style="158" customWidth="1"/>
    <col min="10966" max="10966" width="12.625" style="158" customWidth="1"/>
    <col min="10967" max="11213" width="9" style="158"/>
    <col min="11214" max="11214" width="25.5" style="158" customWidth="1"/>
    <col min="11215" max="11215" width="8.5" style="158" customWidth="1"/>
    <col min="11216" max="11216" width="9.5" style="158" customWidth="1"/>
    <col min="11217" max="11217" width="6.75" style="158" customWidth="1"/>
    <col min="11218" max="11218" width="22.25" style="158" customWidth="1"/>
    <col min="11219" max="11220" width="9.5" style="158" customWidth="1"/>
    <col min="11221" max="11221" width="7.375" style="158" customWidth="1"/>
    <col min="11222" max="11222" width="12.625" style="158" customWidth="1"/>
    <col min="11223" max="11469" width="9" style="158"/>
    <col min="11470" max="11470" width="25.5" style="158" customWidth="1"/>
    <col min="11471" max="11471" width="8.5" style="158" customWidth="1"/>
    <col min="11472" max="11472" width="9.5" style="158" customWidth="1"/>
    <col min="11473" max="11473" width="6.75" style="158" customWidth="1"/>
    <col min="11474" max="11474" width="22.25" style="158" customWidth="1"/>
    <col min="11475" max="11476" width="9.5" style="158" customWidth="1"/>
    <col min="11477" max="11477" width="7.375" style="158" customWidth="1"/>
    <col min="11478" max="11478" width="12.625" style="158" customWidth="1"/>
    <col min="11479" max="11725" width="9" style="158"/>
    <col min="11726" max="11726" width="25.5" style="158" customWidth="1"/>
    <col min="11727" max="11727" width="8.5" style="158" customWidth="1"/>
    <col min="11728" max="11728" width="9.5" style="158" customWidth="1"/>
    <col min="11729" max="11729" width="6.75" style="158" customWidth="1"/>
    <col min="11730" max="11730" width="22.25" style="158" customWidth="1"/>
    <col min="11731" max="11732" width="9.5" style="158" customWidth="1"/>
    <col min="11733" max="11733" width="7.375" style="158" customWidth="1"/>
    <col min="11734" max="11734" width="12.625" style="158" customWidth="1"/>
    <col min="11735" max="11981" width="9" style="158"/>
    <col min="11982" max="11982" width="25.5" style="158" customWidth="1"/>
    <col min="11983" max="11983" width="8.5" style="158" customWidth="1"/>
    <col min="11984" max="11984" width="9.5" style="158" customWidth="1"/>
    <col min="11985" max="11985" width="6.75" style="158" customWidth="1"/>
    <col min="11986" max="11986" width="22.25" style="158" customWidth="1"/>
    <col min="11987" max="11988" width="9.5" style="158" customWidth="1"/>
    <col min="11989" max="11989" width="7.375" style="158" customWidth="1"/>
    <col min="11990" max="11990" width="12.625" style="158" customWidth="1"/>
    <col min="11991" max="12237" width="9" style="158"/>
    <col min="12238" max="12238" width="25.5" style="158" customWidth="1"/>
    <col min="12239" max="12239" width="8.5" style="158" customWidth="1"/>
    <col min="12240" max="12240" width="9.5" style="158" customWidth="1"/>
    <col min="12241" max="12241" width="6.75" style="158" customWidth="1"/>
    <col min="12242" max="12242" width="22.25" style="158" customWidth="1"/>
    <col min="12243" max="12244" width="9.5" style="158" customWidth="1"/>
    <col min="12245" max="12245" width="7.375" style="158" customWidth="1"/>
    <col min="12246" max="12246" width="12.625" style="158" customWidth="1"/>
    <col min="12247" max="12493" width="9" style="158"/>
    <col min="12494" max="12494" width="25.5" style="158" customWidth="1"/>
    <col min="12495" max="12495" width="8.5" style="158" customWidth="1"/>
    <col min="12496" max="12496" width="9.5" style="158" customWidth="1"/>
    <col min="12497" max="12497" width="6.75" style="158" customWidth="1"/>
    <col min="12498" max="12498" width="22.25" style="158" customWidth="1"/>
    <col min="12499" max="12500" width="9.5" style="158" customWidth="1"/>
    <col min="12501" max="12501" width="7.375" style="158" customWidth="1"/>
    <col min="12502" max="12502" width="12.625" style="158" customWidth="1"/>
    <col min="12503" max="12749" width="9" style="158"/>
    <col min="12750" max="12750" width="25.5" style="158" customWidth="1"/>
    <col min="12751" max="12751" width="8.5" style="158" customWidth="1"/>
    <col min="12752" max="12752" width="9.5" style="158" customWidth="1"/>
    <col min="12753" max="12753" width="6.75" style="158" customWidth="1"/>
    <col min="12754" max="12754" width="22.25" style="158" customWidth="1"/>
    <col min="12755" max="12756" width="9.5" style="158" customWidth="1"/>
    <col min="12757" max="12757" width="7.375" style="158" customWidth="1"/>
    <col min="12758" max="12758" width="12.625" style="158" customWidth="1"/>
    <col min="12759" max="13005" width="9" style="158"/>
    <col min="13006" max="13006" width="25.5" style="158" customWidth="1"/>
    <col min="13007" max="13007" width="8.5" style="158" customWidth="1"/>
    <col min="13008" max="13008" width="9.5" style="158" customWidth="1"/>
    <col min="13009" max="13009" width="6.75" style="158" customWidth="1"/>
    <col min="13010" max="13010" width="22.25" style="158" customWidth="1"/>
    <col min="13011" max="13012" width="9.5" style="158" customWidth="1"/>
    <col min="13013" max="13013" width="7.375" style="158" customWidth="1"/>
    <col min="13014" max="13014" width="12.625" style="158" customWidth="1"/>
    <col min="13015" max="13261" width="9" style="158"/>
    <col min="13262" max="13262" width="25.5" style="158" customWidth="1"/>
    <col min="13263" max="13263" width="8.5" style="158" customWidth="1"/>
    <col min="13264" max="13264" width="9.5" style="158" customWidth="1"/>
    <col min="13265" max="13265" width="6.75" style="158" customWidth="1"/>
    <col min="13266" max="13266" width="22.25" style="158" customWidth="1"/>
    <col min="13267" max="13268" width="9.5" style="158" customWidth="1"/>
    <col min="13269" max="13269" width="7.375" style="158" customWidth="1"/>
    <col min="13270" max="13270" width="12.625" style="158" customWidth="1"/>
    <col min="13271" max="13517" width="9" style="158"/>
    <col min="13518" max="13518" width="25.5" style="158" customWidth="1"/>
    <col min="13519" max="13519" width="8.5" style="158" customWidth="1"/>
    <col min="13520" max="13520" width="9.5" style="158" customWidth="1"/>
    <col min="13521" max="13521" width="6.75" style="158" customWidth="1"/>
    <col min="13522" max="13522" width="22.25" style="158" customWidth="1"/>
    <col min="13523" max="13524" width="9.5" style="158" customWidth="1"/>
    <col min="13525" max="13525" width="7.375" style="158" customWidth="1"/>
    <col min="13526" max="13526" width="12.625" style="158" customWidth="1"/>
    <col min="13527" max="13773" width="9" style="158"/>
    <col min="13774" max="13774" width="25.5" style="158" customWidth="1"/>
    <col min="13775" max="13775" width="8.5" style="158" customWidth="1"/>
    <col min="13776" max="13776" width="9.5" style="158" customWidth="1"/>
    <col min="13777" max="13777" width="6.75" style="158" customWidth="1"/>
    <col min="13778" max="13778" width="22.25" style="158" customWidth="1"/>
    <col min="13779" max="13780" width="9.5" style="158" customWidth="1"/>
    <col min="13781" max="13781" width="7.375" style="158" customWidth="1"/>
    <col min="13782" max="13782" width="12.625" style="158" customWidth="1"/>
    <col min="13783" max="14029" width="9" style="158"/>
    <col min="14030" max="14030" width="25.5" style="158" customWidth="1"/>
    <col min="14031" max="14031" width="8.5" style="158" customWidth="1"/>
    <col min="14032" max="14032" width="9.5" style="158" customWidth="1"/>
    <col min="14033" max="14033" width="6.75" style="158" customWidth="1"/>
    <col min="14034" max="14034" width="22.25" style="158" customWidth="1"/>
    <col min="14035" max="14036" width="9.5" style="158" customWidth="1"/>
    <col min="14037" max="14037" width="7.375" style="158" customWidth="1"/>
    <col min="14038" max="14038" width="12.625" style="158" customWidth="1"/>
    <col min="14039" max="14285" width="9" style="158"/>
    <col min="14286" max="14286" width="25.5" style="158" customWidth="1"/>
    <col min="14287" max="14287" width="8.5" style="158" customWidth="1"/>
    <col min="14288" max="14288" width="9.5" style="158" customWidth="1"/>
    <col min="14289" max="14289" width="6.75" style="158" customWidth="1"/>
    <col min="14290" max="14290" width="22.25" style="158" customWidth="1"/>
    <col min="14291" max="14292" width="9.5" style="158" customWidth="1"/>
    <col min="14293" max="14293" width="7.375" style="158" customWidth="1"/>
    <col min="14294" max="14294" width="12.625" style="158" customWidth="1"/>
    <col min="14295" max="14541" width="9" style="158"/>
    <col min="14542" max="14542" width="25.5" style="158" customWidth="1"/>
    <col min="14543" max="14543" width="8.5" style="158" customWidth="1"/>
    <col min="14544" max="14544" width="9.5" style="158" customWidth="1"/>
    <col min="14545" max="14545" width="6.75" style="158" customWidth="1"/>
    <col min="14546" max="14546" width="22.25" style="158" customWidth="1"/>
    <col min="14547" max="14548" width="9.5" style="158" customWidth="1"/>
    <col min="14549" max="14549" width="7.375" style="158" customWidth="1"/>
    <col min="14550" max="14550" width="12.625" style="158" customWidth="1"/>
    <col min="14551" max="14797" width="9" style="158"/>
    <col min="14798" max="14798" width="25.5" style="158" customWidth="1"/>
    <col min="14799" max="14799" width="8.5" style="158" customWidth="1"/>
    <col min="14800" max="14800" width="9.5" style="158" customWidth="1"/>
    <col min="14801" max="14801" width="6.75" style="158" customWidth="1"/>
    <col min="14802" max="14802" width="22.25" style="158" customWidth="1"/>
    <col min="14803" max="14804" width="9.5" style="158" customWidth="1"/>
    <col min="14805" max="14805" width="7.375" style="158" customWidth="1"/>
    <col min="14806" max="14806" width="12.625" style="158" customWidth="1"/>
    <col min="14807" max="15053" width="9" style="158"/>
    <col min="15054" max="15054" width="25.5" style="158" customWidth="1"/>
    <col min="15055" max="15055" width="8.5" style="158" customWidth="1"/>
    <col min="15056" max="15056" width="9.5" style="158" customWidth="1"/>
    <col min="15057" max="15057" width="6.75" style="158" customWidth="1"/>
    <col min="15058" max="15058" width="22.25" style="158" customWidth="1"/>
    <col min="15059" max="15060" width="9.5" style="158" customWidth="1"/>
    <col min="15061" max="15061" width="7.375" style="158" customWidth="1"/>
    <col min="15062" max="15062" width="12.625" style="158" customWidth="1"/>
    <col min="15063" max="15309" width="9" style="158"/>
    <col min="15310" max="15310" width="25.5" style="158" customWidth="1"/>
    <col min="15311" max="15311" width="8.5" style="158" customWidth="1"/>
    <col min="15312" max="15312" width="9.5" style="158" customWidth="1"/>
    <col min="15313" max="15313" width="6.75" style="158" customWidth="1"/>
    <col min="15314" max="15314" width="22.25" style="158" customWidth="1"/>
    <col min="15315" max="15316" width="9.5" style="158" customWidth="1"/>
    <col min="15317" max="15317" width="7.375" style="158" customWidth="1"/>
    <col min="15318" max="15318" width="12.625" style="158" customWidth="1"/>
    <col min="15319" max="15565" width="9" style="158"/>
    <col min="15566" max="15566" width="25.5" style="158" customWidth="1"/>
    <col min="15567" max="15567" width="8.5" style="158" customWidth="1"/>
    <col min="15568" max="15568" width="9.5" style="158" customWidth="1"/>
    <col min="15569" max="15569" width="6.75" style="158" customWidth="1"/>
    <col min="15570" max="15570" width="22.25" style="158" customWidth="1"/>
    <col min="15571" max="15572" width="9.5" style="158" customWidth="1"/>
    <col min="15573" max="15573" width="7.375" style="158" customWidth="1"/>
    <col min="15574" max="15574" width="12.625" style="158" customWidth="1"/>
    <col min="15575" max="15821" width="9" style="158"/>
    <col min="15822" max="15822" width="25.5" style="158" customWidth="1"/>
    <col min="15823" max="15823" width="8.5" style="158" customWidth="1"/>
    <col min="15824" max="15824" width="9.5" style="158" customWidth="1"/>
    <col min="15825" max="15825" width="6.75" style="158" customWidth="1"/>
    <col min="15826" max="15826" width="22.25" style="158" customWidth="1"/>
    <col min="15827" max="15828" width="9.5" style="158" customWidth="1"/>
    <col min="15829" max="15829" width="7.375" style="158" customWidth="1"/>
    <col min="15830" max="15830" width="12.625" style="158" customWidth="1"/>
    <col min="15831" max="16077" width="9" style="158"/>
    <col min="16078" max="16078" width="25.5" style="158" customWidth="1"/>
    <col min="16079" max="16079" width="8.5" style="158" customWidth="1"/>
    <col min="16080" max="16080" width="9.5" style="158" customWidth="1"/>
    <col min="16081" max="16081" width="6.75" style="158" customWidth="1"/>
    <col min="16082" max="16082" width="22.25" style="158" customWidth="1"/>
    <col min="16083" max="16084" width="9.5" style="158" customWidth="1"/>
    <col min="16085" max="16085" width="7.375" style="158" customWidth="1"/>
    <col min="16086" max="16086" width="12.625" style="158" customWidth="1"/>
    <col min="16087" max="16373" width="9" style="158"/>
    <col min="16374" max="16380" width="9" style="36"/>
    <col min="16381" max="16384" width="9" style="158"/>
  </cols>
  <sheetData>
    <row r="1" ht="24" spans="1:12">
      <c r="A1" s="161" t="s">
        <v>93</v>
      </c>
      <c r="B1" s="161"/>
      <c r="C1" s="161"/>
      <c r="D1" s="161"/>
      <c r="E1" s="161"/>
      <c r="F1" s="137"/>
      <c r="G1" s="161"/>
      <c r="H1" s="161"/>
      <c r="I1" s="161"/>
      <c r="J1" s="161"/>
      <c r="K1" s="161"/>
      <c r="L1" s="161"/>
    </row>
    <row r="2" s="157" customFormat="1" ht="18.75" customHeight="1" spans="1:12">
      <c r="A2" s="162"/>
      <c r="B2" s="93"/>
      <c r="C2" s="93"/>
      <c r="D2" s="93"/>
      <c r="E2" s="93"/>
      <c r="F2" s="140"/>
      <c r="G2" s="93"/>
      <c r="H2" s="163"/>
      <c r="I2" s="163"/>
      <c r="J2" s="176" t="s">
        <v>15</v>
      </c>
      <c r="K2" s="176"/>
      <c r="L2" s="176"/>
    </row>
    <row r="3" ht="20.25" customHeight="1" spans="1:12">
      <c r="A3" s="164" t="s">
        <v>16</v>
      </c>
      <c r="B3" s="164"/>
      <c r="C3" s="164"/>
      <c r="D3" s="164"/>
      <c r="E3" s="164"/>
      <c r="F3" s="143"/>
      <c r="G3" s="164" t="s">
        <v>17</v>
      </c>
      <c r="H3" s="164"/>
      <c r="I3" s="164"/>
      <c r="J3" s="164"/>
      <c r="K3" s="164"/>
      <c r="L3" s="164"/>
    </row>
    <row r="4" ht="27" customHeight="1" spans="1:12">
      <c r="A4" s="165" t="s">
        <v>18</v>
      </c>
      <c r="B4" s="166" t="s">
        <v>94</v>
      </c>
      <c r="C4" s="166" t="s">
        <v>95</v>
      </c>
      <c r="D4" s="166" t="s">
        <v>19</v>
      </c>
      <c r="E4" s="166" t="s">
        <v>20</v>
      </c>
      <c r="F4" s="144" t="s">
        <v>96</v>
      </c>
      <c r="G4" s="165" t="s">
        <v>18</v>
      </c>
      <c r="H4" s="166" t="s">
        <v>94</v>
      </c>
      <c r="I4" s="166" t="s">
        <v>95</v>
      </c>
      <c r="J4" s="166" t="s">
        <v>19</v>
      </c>
      <c r="K4" s="166" t="s">
        <v>20</v>
      </c>
      <c r="L4" s="144" t="s">
        <v>96</v>
      </c>
    </row>
    <row r="5" ht="20.25" customHeight="1" spans="1:12">
      <c r="A5" s="145" t="s">
        <v>22</v>
      </c>
      <c r="B5" s="167">
        <f>B6+B30</f>
        <v>132592093.51</v>
      </c>
      <c r="C5" s="167">
        <f>C6+C30</f>
        <v>156817693.56</v>
      </c>
      <c r="D5" s="167">
        <f>D6+D30</f>
        <v>156817693.56</v>
      </c>
      <c r="E5" s="167">
        <f>E6+E30</f>
        <v>156817693.56</v>
      </c>
      <c r="F5" s="168">
        <v>-0.143765096006267</v>
      </c>
      <c r="G5" s="145" t="s">
        <v>22</v>
      </c>
      <c r="H5" s="145">
        <f t="shared" ref="H5:K5" si="0">H6+H31</f>
        <v>132592093.51</v>
      </c>
      <c r="I5" s="145">
        <f t="shared" si="0"/>
        <v>156817693.56</v>
      </c>
      <c r="J5" s="145">
        <f t="shared" si="0"/>
        <v>156817693.56</v>
      </c>
      <c r="K5" s="145">
        <f t="shared" si="0"/>
        <v>156817693.56</v>
      </c>
      <c r="L5" s="177">
        <v>-0.143765096006267</v>
      </c>
    </row>
    <row r="6" ht="20.25" customHeight="1" spans="1:12">
      <c r="A6" s="169" t="s">
        <v>25</v>
      </c>
      <c r="B6" s="167">
        <f>B7+B22</f>
        <v>5620000</v>
      </c>
      <c r="C6" s="167">
        <f>C7+C22</f>
        <v>5149984.21</v>
      </c>
      <c r="D6" s="167">
        <f>D7+D22</f>
        <v>5149984.21</v>
      </c>
      <c r="E6" s="167">
        <f>E7+E22</f>
        <v>5149984.21</v>
      </c>
      <c r="F6" s="168">
        <v>-0.0734067071526205</v>
      </c>
      <c r="G6" s="148" t="s">
        <v>26</v>
      </c>
      <c r="H6" s="145">
        <f t="shared" ref="H6:K6" si="1">SUM(H7:H30)</f>
        <v>132592093.51</v>
      </c>
      <c r="I6" s="145">
        <f t="shared" si="1"/>
        <v>145037048.4</v>
      </c>
      <c r="J6" s="145">
        <f t="shared" si="1"/>
        <v>130911239.51</v>
      </c>
      <c r="K6" s="145">
        <f t="shared" si="1"/>
        <v>130911239.51</v>
      </c>
      <c r="L6" s="177">
        <v>-0.0743113930427428</v>
      </c>
    </row>
    <row r="7" ht="20.25" customHeight="1" spans="1:12">
      <c r="A7" s="149" t="s">
        <v>27</v>
      </c>
      <c r="B7" s="48">
        <f>SUM(B8:B21)</f>
        <v>5620000</v>
      </c>
      <c r="C7" s="57">
        <v>5149984.21</v>
      </c>
      <c r="D7" s="57">
        <v>5149984.21</v>
      </c>
      <c r="E7" s="57">
        <v>5149984.21</v>
      </c>
      <c r="F7" s="168">
        <v>-0.0734067071526205</v>
      </c>
      <c r="G7" s="149" t="s">
        <v>28</v>
      </c>
      <c r="H7" s="48">
        <v>17696164.73</v>
      </c>
      <c r="I7" s="48">
        <v>18313484.99</v>
      </c>
      <c r="J7" s="48">
        <v>18313484.99</v>
      </c>
      <c r="K7" s="48">
        <v>18313484.99</v>
      </c>
      <c r="L7" s="177">
        <v>0.187269113334764</v>
      </c>
    </row>
    <row r="8" ht="20.25" customHeight="1" spans="1:12">
      <c r="A8" s="170" t="s">
        <v>29</v>
      </c>
      <c r="B8" s="48">
        <v>1730000</v>
      </c>
      <c r="C8" s="57">
        <v>1788305.85</v>
      </c>
      <c r="D8" s="57">
        <v>1788305.85</v>
      </c>
      <c r="E8" s="57">
        <v>1788305.85</v>
      </c>
      <c r="F8" s="168">
        <v>0.0466038903420455</v>
      </c>
      <c r="G8" s="149" t="s">
        <v>30</v>
      </c>
      <c r="H8" s="48">
        <v>283678.2</v>
      </c>
      <c r="I8" s="48">
        <v>126637.47</v>
      </c>
      <c r="J8" s="48">
        <v>86637.47</v>
      </c>
      <c r="K8" s="48">
        <v>86637.47</v>
      </c>
      <c r="L8" s="177">
        <v>-0.239448443562688</v>
      </c>
    </row>
    <row r="9" ht="20.25" customHeight="1" spans="1:12">
      <c r="A9" s="170" t="s">
        <v>31</v>
      </c>
      <c r="C9" s="57"/>
      <c r="D9" s="57"/>
      <c r="E9" s="57"/>
      <c r="F9" s="168"/>
      <c r="G9" s="149" t="s">
        <v>32</v>
      </c>
      <c r="H9" s="48">
        <v>2264388.72</v>
      </c>
      <c r="I9" s="48">
        <v>2386165.23</v>
      </c>
      <c r="J9" s="48">
        <v>2386165.23</v>
      </c>
      <c r="K9" s="48">
        <v>2386165.23</v>
      </c>
      <c r="L9" s="177">
        <v>-0.28206291981292</v>
      </c>
    </row>
    <row r="10" ht="20.25" customHeight="1" spans="1:12">
      <c r="A10" s="170" t="s">
        <v>33</v>
      </c>
      <c r="B10" s="48">
        <v>350000</v>
      </c>
      <c r="C10" s="57">
        <v>88758.47</v>
      </c>
      <c r="D10" s="57">
        <v>88758.47</v>
      </c>
      <c r="E10" s="57">
        <v>88758.47</v>
      </c>
      <c r="F10" s="168">
        <v>-0.743666872782154</v>
      </c>
      <c r="G10" s="149" t="s">
        <v>34</v>
      </c>
      <c r="H10" s="48">
        <v>0</v>
      </c>
      <c r="I10" s="48">
        <v>0</v>
      </c>
      <c r="J10" s="48"/>
      <c r="K10" s="48"/>
      <c r="L10" s="177"/>
    </row>
    <row r="11" ht="20.25" customHeight="1" spans="1:12">
      <c r="A11" s="170" t="s">
        <v>35</v>
      </c>
      <c r="B11" s="48">
        <v>160000</v>
      </c>
      <c r="C11" s="57">
        <v>132551.53</v>
      </c>
      <c r="D11" s="57">
        <v>132551.53</v>
      </c>
      <c r="E11" s="57">
        <v>132551.53</v>
      </c>
      <c r="F11" s="168">
        <v>-0.155575152752812</v>
      </c>
      <c r="G11" s="149" t="s">
        <v>36</v>
      </c>
      <c r="H11" s="48">
        <v>0</v>
      </c>
      <c r="I11" s="48">
        <v>0</v>
      </c>
      <c r="J11" s="48"/>
      <c r="K11" s="48"/>
      <c r="L11" s="177"/>
    </row>
    <row r="12" ht="20.25" customHeight="1" spans="1:12">
      <c r="A12" s="170" t="s">
        <v>37</v>
      </c>
      <c r="B12" s="48">
        <v>1220000</v>
      </c>
      <c r="C12" s="57">
        <v>951295</v>
      </c>
      <c r="D12" s="57">
        <v>951295</v>
      </c>
      <c r="E12" s="57">
        <v>951295</v>
      </c>
      <c r="F12" s="168">
        <v>-0.211924172673433</v>
      </c>
      <c r="G12" s="149" t="s">
        <v>38</v>
      </c>
      <c r="H12" s="48">
        <v>1968439.24</v>
      </c>
      <c r="I12" s="48">
        <v>1812636.07</v>
      </c>
      <c r="J12" s="48">
        <v>1812636.07</v>
      </c>
      <c r="K12" s="48">
        <v>1812636.07</v>
      </c>
      <c r="L12" s="177">
        <v>-0.322243721094042</v>
      </c>
    </row>
    <row r="13" ht="20.25" customHeight="1" spans="1:12">
      <c r="A13" s="170" t="s">
        <v>39</v>
      </c>
      <c r="B13" s="48"/>
      <c r="C13" s="57"/>
      <c r="D13" s="57"/>
      <c r="E13" s="57"/>
      <c r="F13" s="168"/>
      <c r="G13" s="149" t="s">
        <v>40</v>
      </c>
      <c r="H13" s="48">
        <v>32110828.99</v>
      </c>
      <c r="I13" s="48">
        <v>33975841.37</v>
      </c>
      <c r="J13" s="48">
        <v>33389439.54</v>
      </c>
      <c r="K13" s="48">
        <v>33389439.54</v>
      </c>
      <c r="L13" s="177">
        <v>0.129615222586775</v>
      </c>
    </row>
    <row r="14" ht="20.25" customHeight="1" spans="1:12">
      <c r="A14" s="170" t="s">
        <v>41</v>
      </c>
      <c r="B14" s="48">
        <v>990000</v>
      </c>
      <c r="C14" s="57">
        <v>1012980.77</v>
      </c>
      <c r="D14" s="57">
        <v>1012980.77</v>
      </c>
      <c r="E14" s="57">
        <v>1012980.77</v>
      </c>
      <c r="F14" s="168">
        <v>0.0324037534795623</v>
      </c>
      <c r="G14" s="149" t="s">
        <v>42</v>
      </c>
      <c r="H14" s="48">
        <v>8242621.76</v>
      </c>
      <c r="I14" s="48">
        <v>8084768.88</v>
      </c>
      <c r="J14" s="48">
        <v>8084768.88</v>
      </c>
      <c r="K14" s="48">
        <v>8084768.88</v>
      </c>
      <c r="L14" s="177">
        <v>-0.0296757509603542</v>
      </c>
    </row>
    <row r="15" ht="20.25" customHeight="1" spans="1:12">
      <c r="A15" s="170" t="s">
        <v>43</v>
      </c>
      <c r="B15" s="48"/>
      <c r="C15" s="57"/>
      <c r="D15" s="57"/>
      <c r="E15" s="57"/>
      <c r="F15" s="168"/>
      <c r="G15" s="149" t="s">
        <v>44</v>
      </c>
      <c r="H15" s="48">
        <v>5576097.71</v>
      </c>
      <c r="I15" s="48">
        <v>5552307.5</v>
      </c>
      <c r="J15" s="48">
        <v>5552307.5</v>
      </c>
      <c r="K15" s="48">
        <v>5552307.5</v>
      </c>
      <c r="L15" s="177">
        <v>0.192009348442469</v>
      </c>
    </row>
    <row r="16" ht="20.25" customHeight="1" spans="1:12">
      <c r="A16" s="170" t="s">
        <v>45</v>
      </c>
      <c r="B16" s="48">
        <v>1170000</v>
      </c>
      <c r="C16" s="57">
        <v>1176102.59</v>
      </c>
      <c r="D16" s="57">
        <v>1176102.59</v>
      </c>
      <c r="E16" s="57">
        <v>1176102.59</v>
      </c>
      <c r="F16" s="168">
        <v>0.0158346954782009</v>
      </c>
      <c r="G16" s="149" t="s">
        <v>46</v>
      </c>
      <c r="H16" s="48">
        <v>6243193.38</v>
      </c>
      <c r="I16" s="48">
        <v>6143128.97</v>
      </c>
      <c r="J16" s="48">
        <v>6143128.97</v>
      </c>
      <c r="K16" s="48">
        <v>6143128.97</v>
      </c>
      <c r="L16" s="177">
        <v>-0.422036123893773</v>
      </c>
    </row>
    <row r="17" ht="20.25" customHeight="1" spans="1:12">
      <c r="A17" s="170" t="s">
        <v>47</v>
      </c>
      <c r="B17" s="48"/>
      <c r="C17" s="48"/>
      <c r="D17" s="48"/>
      <c r="E17" s="48"/>
      <c r="F17" s="168"/>
      <c r="G17" s="149" t="s">
        <v>48</v>
      </c>
      <c r="H17" s="48">
        <v>47373757.13</v>
      </c>
      <c r="I17" s="48">
        <v>55472139.1</v>
      </c>
      <c r="J17" s="48">
        <v>45078487.63</v>
      </c>
      <c r="K17" s="48">
        <v>45078487.63</v>
      </c>
      <c r="L17" s="177">
        <v>-0.150081997807749</v>
      </c>
    </row>
    <row r="18" ht="20.25" customHeight="1" spans="1:12">
      <c r="A18" s="170" t="s">
        <v>49</v>
      </c>
      <c r="B18" s="48"/>
      <c r="C18" s="48"/>
      <c r="D18" s="48"/>
      <c r="E18" s="48"/>
      <c r="F18" s="168"/>
      <c r="G18" s="149" t="s">
        <v>50</v>
      </c>
      <c r="H18" s="48">
        <v>1303733.18</v>
      </c>
      <c r="I18" s="48">
        <v>6826967.18</v>
      </c>
      <c r="J18" s="48">
        <v>3732481.59</v>
      </c>
      <c r="K18" s="48">
        <v>3732481.59</v>
      </c>
      <c r="L18" s="177">
        <v>-0.513763437681026</v>
      </c>
    </row>
    <row r="19" ht="20.25" customHeight="1" spans="1:12">
      <c r="A19" s="170" t="s">
        <v>51</v>
      </c>
      <c r="B19" s="48"/>
      <c r="C19" s="48"/>
      <c r="D19" s="48"/>
      <c r="E19" s="48"/>
      <c r="F19" s="168"/>
      <c r="G19" s="149" t="s">
        <v>52</v>
      </c>
      <c r="H19" s="48"/>
      <c r="I19" s="48"/>
      <c r="J19" s="178">
        <v>0</v>
      </c>
      <c r="K19" s="178">
        <v>0</v>
      </c>
      <c r="L19" s="177"/>
    </row>
    <row r="20" ht="20.25" customHeight="1" spans="1:12">
      <c r="A20" s="170" t="s">
        <v>53</v>
      </c>
      <c r="B20" s="48"/>
      <c r="C20" s="48"/>
      <c r="D20" s="48"/>
      <c r="E20" s="48"/>
      <c r="F20" s="168"/>
      <c r="G20" s="149" t="s">
        <v>54</v>
      </c>
      <c r="H20" s="48"/>
      <c r="I20" s="48"/>
      <c r="J20" s="178">
        <v>0</v>
      </c>
      <c r="K20" s="178">
        <v>0</v>
      </c>
      <c r="L20" s="177"/>
    </row>
    <row r="21" ht="20.25" customHeight="1" spans="1:12">
      <c r="A21" s="170" t="s">
        <v>55</v>
      </c>
      <c r="B21" s="48"/>
      <c r="C21" s="48"/>
      <c r="D21" s="48"/>
      <c r="E21" s="48"/>
      <c r="F21" s="168"/>
      <c r="G21" s="149" t="s">
        <v>56</v>
      </c>
      <c r="H21" s="48"/>
      <c r="I21" s="48"/>
      <c r="J21" s="48"/>
      <c r="K21" s="48"/>
      <c r="L21" s="177"/>
    </row>
    <row r="22" ht="20.25" customHeight="1" spans="1:12">
      <c r="A22" s="149" t="s">
        <v>57</v>
      </c>
      <c r="B22" s="48">
        <v>0</v>
      </c>
      <c r="C22" s="48">
        <v>0</v>
      </c>
      <c r="D22" s="48">
        <v>0</v>
      </c>
      <c r="E22" s="48">
        <v>0</v>
      </c>
      <c r="F22" s="168"/>
      <c r="G22" s="149" t="s">
        <v>58</v>
      </c>
      <c r="H22" s="48"/>
      <c r="I22" s="48"/>
      <c r="J22" s="48"/>
      <c r="K22" s="48"/>
      <c r="L22" s="177"/>
    </row>
    <row r="23" ht="20.25" customHeight="1" spans="1:12">
      <c r="A23" s="170" t="s">
        <v>59</v>
      </c>
      <c r="B23" s="48"/>
      <c r="C23" s="48"/>
      <c r="D23" s="48"/>
      <c r="E23" s="48"/>
      <c r="F23" s="168"/>
      <c r="G23" s="149" t="s">
        <v>60</v>
      </c>
      <c r="H23" s="48">
        <v>3495409.2</v>
      </c>
      <c r="I23" s="48">
        <v>1939871.17</v>
      </c>
      <c r="J23" s="48">
        <v>1939871.17</v>
      </c>
      <c r="K23" s="48">
        <v>1939871.17</v>
      </c>
      <c r="L23" s="177">
        <v>1.65190573954259</v>
      </c>
    </row>
    <row r="24" ht="20.25" customHeight="1" spans="1:12">
      <c r="A24" s="170" t="s">
        <v>61</v>
      </c>
      <c r="B24" s="48"/>
      <c r="C24" s="48"/>
      <c r="D24" s="48"/>
      <c r="E24" s="48"/>
      <c r="F24" s="168"/>
      <c r="G24" s="149" t="s">
        <v>62</v>
      </c>
      <c r="H24" s="48">
        <v>1844956.97</v>
      </c>
      <c r="I24" s="48">
        <v>2074136</v>
      </c>
      <c r="J24" s="48">
        <v>2074136</v>
      </c>
      <c r="K24" s="48">
        <v>2074136</v>
      </c>
      <c r="L24" s="177">
        <v>-0.106666174231098</v>
      </c>
    </row>
    <row r="25" ht="20.25" customHeight="1" spans="1:12">
      <c r="A25" s="170" t="s">
        <v>63</v>
      </c>
      <c r="B25" s="48"/>
      <c r="C25" s="48"/>
      <c r="D25" s="48"/>
      <c r="E25" s="48"/>
      <c r="F25" s="168"/>
      <c r="G25" s="149" t="s">
        <v>64</v>
      </c>
      <c r="H25" s="48"/>
      <c r="I25" s="48"/>
      <c r="J25" s="48"/>
      <c r="K25" s="48"/>
      <c r="L25" s="177"/>
    </row>
    <row r="26" ht="20.25" customHeight="1" spans="1:12">
      <c r="A26" s="171" t="s">
        <v>65</v>
      </c>
      <c r="B26" s="48"/>
      <c r="C26" s="48"/>
      <c r="D26" s="48"/>
      <c r="E26" s="48"/>
      <c r="F26" s="168"/>
      <c r="G26" s="149" t="s">
        <v>66</v>
      </c>
      <c r="H26" s="48">
        <v>1593345</v>
      </c>
      <c r="I26" s="48">
        <v>2328964.47</v>
      </c>
      <c r="J26" s="48">
        <v>2317694.47</v>
      </c>
      <c r="K26" s="48">
        <v>2317694.47</v>
      </c>
      <c r="L26" s="177">
        <v>-0.211176772681331</v>
      </c>
    </row>
    <row r="27" ht="20.25" customHeight="1" spans="1:12">
      <c r="A27" s="170" t="s">
        <v>67</v>
      </c>
      <c r="B27" s="48"/>
      <c r="C27" s="48"/>
      <c r="D27" s="48"/>
      <c r="E27" s="48"/>
      <c r="F27" s="168"/>
      <c r="G27" s="149" t="s">
        <v>97</v>
      </c>
      <c r="H27" s="48">
        <v>2000000</v>
      </c>
      <c r="I27" s="48"/>
      <c r="J27" s="48"/>
      <c r="K27" s="48"/>
      <c r="L27" s="177"/>
    </row>
    <row r="28" ht="20.25" customHeight="1" spans="1:12">
      <c r="A28" s="170" t="s">
        <v>69</v>
      </c>
      <c r="B28" s="48"/>
      <c r="C28" s="48"/>
      <c r="D28" s="48"/>
      <c r="E28" s="48"/>
      <c r="F28" s="168"/>
      <c r="G28" s="149" t="s">
        <v>68</v>
      </c>
      <c r="H28" s="48">
        <v>595479.3</v>
      </c>
      <c r="I28" s="48"/>
      <c r="J28" s="48"/>
      <c r="K28" s="48"/>
      <c r="L28" s="177"/>
    </row>
    <row r="29" ht="20.25" customHeight="1" spans="1:12">
      <c r="A29" s="170" t="s">
        <v>71</v>
      </c>
      <c r="B29" s="48"/>
      <c r="C29" s="48"/>
      <c r="D29" s="48"/>
      <c r="E29" s="48"/>
      <c r="F29" s="168"/>
      <c r="G29" s="149" t="s">
        <v>70</v>
      </c>
      <c r="H29" s="172"/>
      <c r="I29" s="48"/>
      <c r="J29" s="57"/>
      <c r="K29" s="57"/>
      <c r="L29" s="177"/>
    </row>
    <row r="30" ht="20.25" customHeight="1" spans="1:12">
      <c r="A30" s="151" t="s">
        <v>78</v>
      </c>
      <c r="B30" s="167">
        <f>B31+B35+B36+B37+B38</f>
        <v>126972093.51</v>
      </c>
      <c r="C30" s="167">
        <f>C31+C35+C36+C37+C38</f>
        <v>151667709.35</v>
      </c>
      <c r="D30" s="167">
        <f>D31+D35+D36+D37+D38</f>
        <v>151667709.35</v>
      </c>
      <c r="E30" s="167">
        <f>E31+E35+E36+E37+E38</f>
        <v>151667709.35</v>
      </c>
      <c r="F30" s="168">
        <v>-0.145967079784321</v>
      </c>
      <c r="G30" s="149" t="s">
        <v>72</v>
      </c>
      <c r="H30" s="172"/>
      <c r="I30" s="48"/>
      <c r="J30" s="172"/>
      <c r="K30" s="172"/>
      <c r="L30" s="177"/>
    </row>
    <row r="31" ht="20.25" customHeight="1" spans="1:12">
      <c r="A31" s="173" t="s">
        <v>79</v>
      </c>
      <c r="B31" s="48">
        <f>B32+B33+B34</f>
        <v>87200985.03</v>
      </c>
      <c r="C31" s="48">
        <f>C32+C33+C34</f>
        <v>111896600.87</v>
      </c>
      <c r="D31" s="48">
        <f>D32+D33+D34</f>
        <v>111896600.87</v>
      </c>
      <c r="E31" s="48">
        <f>E32+E33+E34</f>
        <v>111896600.87</v>
      </c>
      <c r="F31" s="168">
        <v>-0.147822468712791</v>
      </c>
      <c r="G31" s="151" t="s">
        <v>81</v>
      </c>
      <c r="H31" s="145">
        <f t="shared" ref="H31:K31" si="2">H32+H35+H36+H37</f>
        <v>0</v>
      </c>
      <c r="I31" s="145">
        <f t="shared" si="2"/>
        <v>11780645.16</v>
      </c>
      <c r="J31" s="145">
        <f t="shared" si="2"/>
        <v>25906454.05</v>
      </c>
      <c r="K31" s="145">
        <f t="shared" si="2"/>
        <v>25906454.05</v>
      </c>
      <c r="L31" s="177">
        <v>-0.379152958290224</v>
      </c>
    </row>
    <row r="32" ht="20.25" customHeight="1" spans="1:12">
      <c r="A32" s="149" t="s">
        <v>80</v>
      </c>
      <c r="B32" s="48"/>
      <c r="C32" s="48"/>
      <c r="D32" s="48"/>
      <c r="E32" s="48"/>
      <c r="F32" s="168"/>
      <c r="G32" s="153" t="s">
        <v>83</v>
      </c>
      <c r="H32" s="56">
        <v>0</v>
      </c>
      <c r="I32" s="56">
        <f t="shared" ref="I32:K32" si="3">I33+I34</f>
        <v>3290791.81</v>
      </c>
      <c r="J32" s="56">
        <f t="shared" si="3"/>
        <v>3290791.81</v>
      </c>
      <c r="K32" s="56">
        <f t="shared" si="3"/>
        <v>3290791.81</v>
      </c>
      <c r="L32" s="177">
        <v>0.681990346635316</v>
      </c>
    </row>
    <row r="33" ht="20.25" customHeight="1" spans="1:12">
      <c r="A33" s="149" t="s">
        <v>82</v>
      </c>
      <c r="B33" s="48">
        <v>70479772.37</v>
      </c>
      <c r="C33" s="48">
        <v>69939580.15</v>
      </c>
      <c r="D33" s="48">
        <v>69939580.15</v>
      </c>
      <c r="E33" s="48">
        <v>69939580.15</v>
      </c>
      <c r="F33" s="168">
        <v>-0.0759844681061697</v>
      </c>
      <c r="G33" s="149" t="s">
        <v>85</v>
      </c>
      <c r="H33" s="56"/>
      <c r="I33" s="48">
        <v>3290791.81</v>
      </c>
      <c r="J33" s="57">
        <v>3290791.81</v>
      </c>
      <c r="K33" s="57">
        <v>3290791.81</v>
      </c>
      <c r="L33" s="177">
        <v>1.97409059777797</v>
      </c>
    </row>
    <row r="34" ht="20.25" customHeight="1" spans="1:12">
      <c r="A34" s="149" t="s">
        <v>84</v>
      </c>
      <c r="B34" s="48">
        <v>16721212.66</v>
      </c>
      <c r="C34" s="48">
        <v>41957020.72</v>
      </c>
      <c r="D34" s="48">
        <v>41957020.72</v>
      </c>
      <c r="E34" s="48">
        <v>41957020.72</v>
      </c>
      <c r="F34" s="168">
        <v>-0.245591221913734</v>
      </c>
      <c r="G34" s="149" t="s">
        <v>87</v>
      </c>
      <c r="H34" s="56"/>
      <c r="I34" s="48"/>
      <c r="J34" s="56"/>
      <c r="K34" s="56"/>
      <c r="L34" s="177"/>
    </row>
    <row r="35" ht="20.25" customHeight="1" spans="1:12">
      <c r="A35" s="153" t="s">
        <v>86</v>
      </c>
      <c r="B35" s="48"/>
      <c r="C35" s="48"/>
      <c r="D35" s="48"/>
      <c r="E35" s="48"/>
      <c r="F35" s="168"/>
      <c r="G35" s="153" t="s">
        <v>89</v>
      </c>
      <c r="H35" s="56"/>
      <c r="I35" s="48"/>
      <c r="J35" s="56"/>
      <c r="K35" s="56"/>
      <c r="L35" s="177"/>
    </row>
    <row r="36" ht="20.25" customHeight="1" spans="1:12">
      <c r="A36" s="174" t="s">
        <v>88</v>
      </c>
      <c r="B36" s="48">
        <v>15522183.57</v>
      </c>
      <c r="C36" s="48">
        <v>15522183.57</v>
      </c>
      <c r="D36" s="48">
        <v>15522183.57</v>
      </c>
      <c r="E36" s="48">
        <v>15522183.57</v>
      </c>
      <c r="F36" s="168">
        <v>-0.392444059860316</v>
      </c>
      <c r="G36" s="153" t="s">
        <v>91</v>
      </c>
      <c r="H36" s="56"/>
      <c r="I36" s="48">
        <v>8489853.35</v>
      </c>
      <c r="J36" s="59">
        <v>8489853.35</v>
      </c>
      <c r="K36" s="59">
        <v>8489853.35</v>
      </c>
      <c r="L36" s="177">
        <v>-0.453050319131099</v>
      </c>
    </row>
    <row r="37" ht="20.25" customHeight="1" spans="1:12">
      <c r="A37" s="175" t="s">
        <v>98</v>
      </c>
      <c r="B37" s="48"/>
      <c r="C37" s="48"/>
      <c r="D37" s="48"/>
      <c r="E37" s="48"/>
      <c r="F37" s="168"/>
      <c r="G37" s="153" t="s">
        <v>92</v>
      </c>
      <c r="H37" s="56"/>
      <c r="I37" s="48"/>
      <c r="J37" s="57">
        <v>14125808.89</v>
      </c>
      <c r="K37" s="57">
        <v>14125808.89</v>
      </c>
      <c r="L37" s="177">
        <v>-0.417466591099275</v>
      </c>
    </row>
    <row r="38" ht="20.25" customHeight="1" spans="1:12">
      <c r="A38" s="153" t="s">
        <v>90</v>
      </c>
      <c r="B38" s="48">
        <v>24248924.91</v>
      </c>
      <c r="C38" s="48">
        <v>24248924.91</v>
      </c>
      <c r="D38" s="48">
        <v>24248924.91</v>
      </c>
      <c r="E38" s="48">
        <v>24248924.91</v>
      </c>
      <c r="F38" s="168">
        <v>0.169481907478923</v>
      </c>
      <c r="G38" s="153" t="s">
        <v>99</v>
      </c>
      <c r="H38" s="56"/>
      <c r="I38" s="56"/>
      <c r="J38" s="56"/>
      <c r="K38" s="56"/>
      <c r="L38" s="177"/>
    </row>
    <row r="39" spans="6:12">
      <c r="F39" s="73"/>
      <c r="L39" s="17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90277777777778" right="0.66875" top="0.393055555555556" bottom="0.354166666666667" header="0.314583333333333" footer="0.314583333333333"/>
  <pageSetup paperSize="9" scale="61" orientation="landscape" horizontalDpi="600"/>
  <headerFooter alignWithMargins="0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Zeros="0" workbookViewId="0">
      <selection activeCell="H22" sqref="H22"/>
    </sheetView>
  </sheetViews>
  <sheetFormatPr defaultColWidth="9" defaultRowHeight="14.25"/>
  <cols>
    <col min="1" max="1" width="20.5" style="134" customWidth="1"/>
    <col min="2" max="2" width="15" style="135" customWidth="1"/>
    <col min="3" max="3" width="17" style="135" customWidth="1"/>
    <col min="4" max="4" width="14.875" style="135" customWidth="1"/>
    <col min="5" max="5" width="15.125" style="135" customWidth="1"/>
    <col min="6" max="6" width="9.75" style="135" customWidth="1"/>
    <col min="7" max="7" width="22.25" style="135" customWidth="1"/>
    <col min="8" max="8" width="15.25" style="135" customWidth="1"/>
    <col min="9" max="9" width="15" style="135" customWidth="1"/>
    <col min="10" max="10" width="15.25" style="135" customWidth="1"/>
    <col min="11" max="11" width="14.375" style="135" customWidth="1"/>
    <col min="12" max="12" width="9.625" style="135" customWidth="1"/>
    <col min="13" max="13" width="9" style="134" customWidth="1"/>
    <col min="14" max="219" width="9" style="134"/>
    <col min="220" max="220" width="25.5" style="134" customWidth="1"/>
    <col min="221" max="221" width="8.5" style="134" customWidth="1"/>
    <col min="222" max="222" width="9.5" style="134" customWidth="1"/>
    <col min="223" max="223" width="6.75" style="134" customWidth="1"/>
    <col min="224" max="224" width="22.25" style="134" customWidth="1"/>
    <col min="225" max="226" width="9.5" style="134" customWidth="1"/>
    <col min="227" max="227" width="7.375" style="134" customWidth="1"/>
    <col min="228" max="228" width="12.625" style="134" customWidth="1"/>
    <col min="229" max="475" width="9" style="134"/>
    <col min="476" max="476" width="25.5" style="134" customWidth="1"/>
    <col min="477" max="477" width="8.5" style="134" customWidth="1"/>
    <col min="478" max="478" width="9.5" style="134" customWidth="1"/>
    <col min="479" max="479" width="6.75" style="134" customWidth="1"/>
    <col min="480" max="480" width="22.25" style="134" customWidth="1"/>
    <col min="481" max="482" width="9.5" style="134" customWidth="1"/>
    <col min="483" max="483" width="7.375" style="134" customWidth="1"/>
    <col min="484" max="484" width="12.625" style="134" customWidth="1"/>
    <col min="485" max="731" width="9" style="134"/>
    <col min="732" max="732" width="25.5" style="134" customWidth="1"/>
    <col min="733" max="733" width="8.5" style="134" customWidth="1"/>
    <col min="734" max="734" width="9.5" style="134" customWidth="1"/>
    <col min="735" max="735" width="6.75" style="134" customWidth="1"/>
    <col min="736" max="736" width="22.25" style="134" customWidth="1"/>
    <col min="737" max="738" width="9.5" style="134" customWidth="1"/>
    <col min="739" max="739" width="7.375" style="134" customWidth="1"/>
    <col min="740" max="740" width="12.625" style="134" customWidth="1"/>
    <col min="741" max="987" width="9" style="134"/>
    <col min="988" max="988" width="25.5" style="134" customWidth="1"/>
    <col min="989" max="989" width="8.5" style="134" customWidth="1"/>
    <col min="990" max="990" width="9.5" style="134" customWidth="1"/>
    <col min="991" max="991" width="6.75" style="134" customWidth="1"/>
    <col min="992" max="992" width="22.25" style="134" customWidth="1"/>
    <col min="993" max="994" width="9.5" style="134" customWidth="1"/>
    <col min="995" max="995" width="7.375" style="134" customWidth="1"/>
    <col min="996" max="996" width="12.625" style="134" customWidth="1"/>
    <col min="997" max="1243" width="9" style="134"/>
    <col min="1244" max="1244" width="25.5" style="134" customWidth="1"/>
    <col min="1245" max="1245" width="8.5" style="134" customWidth="1"/>
    <col min="1246" max="1246" width="9.5" style="134" customWidth="1"/>
    <col min="1247" max="1247" width="6.75" style="134" customWidth="1"/>
    <col min="1248" max="1248" width="22.25" style="134" customWidth="1"/>
    <col min="1249" max="1250" width="9.5" style="134" customWidth="1"/>
    <col min="1251" max="1251" width="7.375" style="134" customWidth="1"/>
    <col min="1252" max="1252" width="12.625" style="134" customWidth="1"/>
    <col min="1253" max="1499" width="9" style="134"/>
    <col min="1500" max="1500" width="25.5" style="134" customWidth="1"/>
    <col min="1501" max="1501" width="8.5" style="134" customWidth="1"/>
    <col min="1502" max="1502" width="9.5" style="134" customWidth="1"/>
    <col min="1503" max="1503" width="6.75" style="134" customWidth="1"/>
    <col min="1504" max="1504" width="22.25" style="134" customWidth="1"/>
    <col min="1505" max="1506" width="9.5" style="134" customWidth="1"/>
    <col min="1507" max="1507" width="7.375" style="134" customWidth="1"/>
    <col min="1508" max="1508" width="12.625" style="134" customWidth="1"/>
    <col min="1509" max="1755" width="9" style="134"/>
    <col min="1756" max="1756" width="25.5" style="134" customWidth="1"/>
    <col min="1757" max="1757" width="8.5" style="134" customWidth="1"/>
    <col min="1758" max="1758" width="9.5" style="134" customWidth="1"/>
    <col min="1759" max="1759" width="6.75" style="134" customWidth="1"/>
    <col min="1760" max="1760" width="22.25" style="134" customWidth="1"/>
    <col min="1761" max="1762" width="9.5" style="134" customWidth="1"/>
    <col min="1763" max="1763" width="7.375" style="134" customWidth="1"/>
    <col min="1764" max="1764" width="12.625" style="134" customWidth="1"/>
    <col min="1765" max="2011" width="9" style="134"/>
    <col min="2012" max="2012" width="25.5" style="134" customWidth="1"/>
    <col min="2013" max="2013" width="8.5" style="134" customWidth="1"/>
    <col min="2014" max="2014" width="9.5" style="134" customWidth="1"/>
    <col min="2015" max="2015" width="6.75" style="134" customWidth="1"/>
    <col min="2016" max="2016" width="22.25" style="134" customWidth="1"/>
    <col min="2017" max="2018" width="9.5" style="134" customWidth="1"/>
    <col min="2019" max="2019" width="7.375" style="134" customWidth="1"/>
    <col min="2020" max="2020" width="12.625" style="134" customWidth="1"/>
    <col min="2021" max="2267" width="9" style="134"/>
    <col min="2268" max="2268" width="25.5" style="134" customWidth="1"/>
    <col min="2269" max="2269" width="8.5" style="134" customWidth="1"/>
    <col min="2270" max="2270" width="9.5" style="134" customWidth="1"/>
    <col min="2271" max="2271" width="6.75" style="134" customWidth="1"/>
    <col min="2272" max="2272" width="22.25" style="134" customWidth="1"/>
    <col min="2273" max="2274" width="9.5" style="134" customWidth="1"/>
    <col min="2275" max="2275" width="7.375" style="134" customWidth="1"/>
    <col min="2276" max="2276" width="12.625" style="134" customWidth="1"/>
    <col min="2277" max="2523" width="9" style="134"/>
    <col min="2524" max="2524" width="25.5" style="134" customWidth="1"/>
    <col min="2525" max="2525" width="8.5" style="134" customWidth="1"/>
    <col min="2526" max="2526" width="9.5" style="134" customWidth="1"/>
    <col min="2527" max="2527" width="6.75" style="134" customWidth="1"/>
    <col min="2528" max="2528" width="22.25" style="134" customWidth="1"/>
    <col min="2529" max="2530" width="9.5" style="134" customWidth="1"/>
    <col min="2531" max="2531" width="7.375" style="134" customWidth="1"/>
    <col min="2532" max="2532" width="12.625" style="134" customWidth="1"/>
    <col min="2533" max="2779" width="9" style="134"/>
    <col min="2780" max="2780" width="25.5" style="134" customWidth="1"/>
    <col min="2781" max="2781" width="8.5" style="134" customWidth="1"/>
    <col min="2782" max="2782" width="9.5" style="134" customWidth="1"/>
    <col min="2783" max="2783" width="6.75" style="134" customWidth="1"/>
    <col min="2784" max="2784" width="22.25" style="134" customWidth="1"/>
    <col min="2785" max="2786" width="9.5" style="134" customWidth="1"/>
    <col min="2787" max="2787" width="7.375" style="134" customWidth="1"/>
    <col min="2788" max="2788" width="12.625" style="134" customWidth="1"/>
    <col min="2789" max="3035" width="9" style="134"/>
    <col min="3036" max="3036" width="25.5" style="134" customWidth="1"/>
    <col min="3037" max="3037" width="8.5" style="134" customWidth="1"/>
    <col min="3038" max="3038" width="9.5" style="134" customWidth="1"/>
    <col min="3039" max="3039" width="6.75" style="134" customWidth="1"/>
    <col min="3040" max="3040" width="22.25" style="134" customWidth="1"/>
    <col min="3041" max="3042" width="9.5" style="134" customWidth="1"/>
    <col min="3043" max="3043" width="7.375" style="134" customWidth="1"/>
    <col min="3044" max="3044" width="12.625" style="134" customWidth="1"/>
    <col min="3045" max="3291" width="9" style="134"/>
    <col min="3292" max="3292" width="25.5" style="134" customWidth="1"/>
    <col min="3293" max="3293" width="8.5" style="134" customWidth="1"/>
    <col min="3294" max="3294" width="9.5" style="134" customWidth="1"/>
    <col min="3295" max="3295" width="6.75" style="134" customWidth="1"/>
    <col min="3296" max="3296" width="22.25" style="134" customWidth="1"/>
    <col min="3297" max="3298" width="9.5" style="134" customWidth="1"/>
    <col min="3299" max="3299" width="7.375" style="134" customWidth="1"/>
    <col min="3300" max="3300" width="12.625" style="134" customWidth="1"/>
    <col min="3301" max="3547" width="9" style="134"/>
    <col min="3548" max="3548" width="25.5" style="134" customWidth="1"/>
    <col min="3549" max="3549" width="8.5" style="134" customWidth="1"/>
    <col min="3550" max="3550" width="9.5" style="134" customWidth="1"/>
    <col min="3551" max="3551" width="6.75" style="134" customWidth="1"/>
    <col min="3552" max="3552" width="22.25" style="134" customWidth="1"/>
    <col min="3553" max="3554" width="9.5" style="134" customWidth="1"/>
    <col min="3555" max="3555" width="7.375" style="134" customWidth="1"/>
    <col min="3556" max="3556" width="12.625" style="134" customWidth="1"/>
    <col min="3557" max="3803" width="9" style="134"/>
    <col min="3804" max="3804" width="25.5" style="134" customWidth="1"/>
    <col min="3805" max="3805" width="8.5" style="134" customWidth="1"/>
    <col min="3806" max="3806" width="9.5" style="134" customWidth="1"/>
    <col min="3807" max="3807" width="6.75" style="134" customWidth="1"/>
    <col min="3808" max="3808" width="22.25" style="134" customWidth="1"/>
    <col min="3809" max="3810" width="9.5" style="134" customWidth="1"/>
    <col min="3811" max="3811" width="7.375" style="134" customWidth="1"/>
    <col min="3812" max="3812" width="12.625" style="134" customWidth="1"/>
    <col min="3813" max="4059" width="9" style="134"/>
    <col min="4060" max="4060" width="25.5" style="134" customWidth="1"/>
    <col min="4061" max="4061" width="8.5" style="134" customWidth="1"/>
    <col min="4062" max="4062" width="9.5" style="134" customWidth="1"/>
    <col min="4063" max="4063" width="6.75" style="134" customWidth="1"/>
    <col min="4064" max="4064" width="22.25" style="134" customWidth="1"/>
    <col min="4065" max="4066" width="9.5" style="134" customWidth="1"/>
    <col min="4067" max="4067" width="7.375" style="134" customWidth="1"/>
    <col min="4068" max="4068" width="12.625" style="134" customWidth="1"/>
    <col min="4069" max="4315" width="9" style="134"/>
    <col min="4316" max="4316" width="25.5" style="134" customWidth="1"/>
    <col min="4317" max="4317" width="8.5" style="134" customWidth="1"/>
    <col min="4318" max="4318" width="9.5" style="134" customWidth="1"/>
    <col min="4319" max="4319" width="6.75" style="134" customWidth="1"/>
    <col min="4320" max="4320" width="22.25" style="134" customWidth="1"/>
    <col min="4321" max="4322" width="9.5" style="134" customWidth="1"/>
    <col min="4323" max="4323" width="7.375" style="134" customWidth="1"/>
    <col min="4324" max="4324" width="12.625" style="134" customWidth="1"/>
    <col min="4325" max="4571" width="9" style="134"/>
    <col min="4572" max="4572" width="25.5" style="134" customWidth="1"/>
    <col min="4573" max="4573" width="8.5" style="134" customWidth="1"/>
    <col min="4574" max="4574" width="9.5" style="134" customWidth="1"/>
    <col min="4575" max="4575" width="6.75" style="134" customWidth="1"/>
    <col min="4576" max="4576" width="22.25" style="134" customWidth="1"/>
    <col min="4577" max="4578" width="9.5" style="134" customWidth="1"/>
    <col min="4579" max="4579" width="7.375" style="134" customWidth="1"/>
    <col min="4580" max="4580" width="12.625" style="134" customWidth="1"/>
    <col min="4581" max="4827" width="9" style="134"/>
    <col min="4828" max="4828" width="25.5" style="134" customWidth="1"/>
    <col min="4829" max="4829" width="8.5" style="134" customWidth="1"/>
    <col min="4830" max="4830" width="9.5" style="134" customWidth="1"/>
    <col min="4831" max="4831" width="6.75" style="134" customWidth="1"/>
    <col min="4832" max="4832" width="22.25" style="134" customWidth="1"/>
    <col min="4833" max="4834" width="9.5" style="134" customWidth="1"/>
    <col min="4835" max="4835" width="7.375" style="134" customWidth="1"/>
    <col min="4836" max="4836" width="12.625" style="134" customWidth="1"/>
    <col min="4837" max="5083" width="9" style="134"/>
    <col min="5084" max="5084" width="25.5" style="134" customWidth="1"/>
    <col min="5085" max="5085" width="8.5" style="134" customWidth="1"/>
    <col min="5086" max="5086" width="9.5" style="134" customWidth="1"/>
    <col min="5087" max="5087" width="6.75" style="134" customWidth="1"/>
    <col min="5088" max="5088" width="22.25" style="134" customWidth="1"/>
    <col min="5089" max="5090" width="9.5" style="134" customWidth="1"/>
    <col min="5091" max="5091" width="7.375" style="134" customWidth="1"/>
    <col min="5092" max="5092" width="12.625" style="134" customWidth="1"/>
    <col min="5093" max="5339" width="9" style="134"/>
    <col min="5340" max="5340" width="25.5" style="134" customWidth="1"/>
    <col min="5341" max="5341" width="8.5" style="134" customWidth="1"/>
    <col min="5342" max="5342" width="9.5" style="134" customWidth="1"/>
    <col min="5343" max="5343" width="6.75" style="134" customWidth="1"/>
    <col min="5344" max="5344" width="22.25" style="134" customWidth="1"/>
    <col min="5345" max="5346" width="9.5" style="134" customWidth="1"/>
    <col min="5347" max="5347" width="7.375" style="134" customWidth="1"/>
    <col min="5348" max="5348" width="12.625" style="134" customWidth="1"/>
    <col min="5349" max="5595" width="9" style="134"/>
    <col min="5596" max="5596" width="25.5" style="134" customWidth="1"/>
    <col min="5597" max="5597" width="8.5" style="134" customWidth="1"/>
    <col min="5598" max="5598" width="9.5" style="134" customWidth="1"/>
    <col min="5599" max="5599" width="6.75" style="134" customWidth="1"/>
    <col min="5600" max="5600" width="22.25" style="134" customWidth="1"/>
    <col min="5601" max="5602" width="9.5" style="134" customWidth="1"/>
    <col min="5603" max="5603" width="7.375" style="134" customWidth="1"/>
    <col min="5604" max="5604" width="12.625" style="134" customWidth="1"/>
    <col min="5605" max="5851" width="9" style="134"/>
    <col min="5852" max="5852" width="25.5" style="134" customWidth="1"/>
    <col min="5853" max="5853" width="8.5" style="134" customWidth="1"/>
    <col min="5854" max="5854" width="9.5" style="134" customWidth="1"/>
    <col min="5855" max="5855" width="6.75" style="134" customWidth="1"/>
    <col min="5856" max="5856" width="22.25" style="134" customWidth="1"/>
    <col min="5857" max="5858" width="9.5" style="134" customWidth="1"/>
    <col min="5859" max="5859" width="7.375" style="134" customWidth="1"/>
    <col min="5860" max="5860" width="12.625" style="134" customWidth="1"/>
    <col min="5861" max="6107" width="9" style="134"/>
    <col min="6108" max="6108" width="25.5" style="134" customWidth="1"/>
    <col min="6109" max="6109" width="8.5" style="134" customWidth="1"/>
    <col min="6110" max="6110" width="9.5" style="134" customWidth="1"/>
    <col min="6111" max="6111" width="6.75" style="134" customWidth="1"/>
    <col min="6112" max="6112" width="22.25" style="134" customWidth="1"/>
    <col min="6113" max="6114" width="9.5" style="134" customWidth="1"/>
    <col min="6115" max="6115" width="7.375" style="134" customWidth="1"/>
    <col min="6116" max="6116" width="12.625" style="134" customWidth="1"/>
    <col min="6117" max="6363" width="9" style="134"/>
    <col min="6364" max="6364" width="25.5" style="134" customWidth="1"/>
    <col min="6365" max="6365" width="8.5" style="134" customWidth="1"/>
    <col min="6366" max="6366" width="9.5" style="134" customWidth="1"/>
    <col min="6367" max="6367" width="6.75" style="134" customWidth="1"/>
    <col min="6368" max="6368" width="22.25" style="134" customWidth="1"/>
    <col min="6369" max="6370" width="9.5" style="134" customWidth="1"/>
    <col min="6371" max="6371" width="7.375" style="134" customWidth="1"/>
    <col min="6372" max="6372" width="12.625" style="134" customWidth="1"/>
    <col min="6373" max="6619" width="9" style="134"/>
    <col min="6620" max="6620" width="25.5" style="134" customWidth="1"/>
    <col min="6621" max="6621" width="8.5" style="134" customWidth="1"/>
    <col min="6622" max="6622" width="9.5" style="134" customWidth="1"/>
    <col min="6623" max="6623" width="6.75" style="134" customWidth="1"/>
    <col min="6624" max="6624" width="22.25" style="134" customWidth="1"/>
    <col min="6625" max="6626" width="9.5" style="134" customWidth="1"/>
    <col min="6627" max="6627" width="7.375" style="134" customWidth="1"/>
    <col min="6628" max="6628" width="12.625" style="134" customWidth="1"/>
    <col min="6629" max="6875" width="9" style="134"/>
    <col min="6876" max="6876" width="25.5" style="134" customWidth="1"/>
    <col min="6877" max="6877" width="8.5" style="134" customWidth="1"/>
    <col min="6878" max="6878" width="9.5" style="134" customWidth="1"/>
    <col min="6879" max="6879" width="6.75" style="134" customWidth="1"/>
    <col min="6880" max="6880" width="22.25" style="134" customWidth="1"/>
    <col min="6881" max="6882" width="9.5" style="134" customWidth="1"/>
    <col min="6883" max="6883" width="7.375" style="134" customWidth="1"/>
    <col min="6884" max="6884" width="12.625" style="134" customWidth="1"/>
    <col min="6885" max="7131" width="9" style="134"/>
    <col min="7132" max="7132" width="25.5" style="134" customWidth="1"/>
    <col min="7133" max="7133" width="8.5" style="134" customWidth="1"/>
    <col min="7134" max="7134" width="9.5" style="134" customWidth="1"/>
    <col min="7135" max="7135" width="6.75" style="134" customWidth="1"/>
    <col min="7136" max="7136" width="22.25" style="134" customWidth="1"/>
    <col min="7137" max="7138" width="9.5" style="134" customWidth="1"/>
    <col min="7139" max="7139" width="7.375" style="134" customWidth="1"/>
    <col min="7140" max="7140" width="12.625" style="134" customWidth="1"/>
    <col min="7141" max="7387" width="9" style="134"/>
    <col min="7388" max="7388" width="25.5" style="134" customWidth="1"/>
    <col min="7389" max="7389" width="8.5" style="134" customWidth="1"/>
    <col min="7390" max="7390" width="9.5" style="134" customWidth="1"/>
    <col min="7391" max="7391" width="6.75" style="134" customWidth="1"/>
    <col min="7392" max="7392" width="22.25" style="134" customWidth="1"/>
    <col min="7393" max="7394" width="9.5" style="134" customWidth="1"/>
    <col min="7395" max="7395" width="7.375" style="134" customWidth="1"/>
    <col min="7396" max="7396" width="12.625" style="134" customWidth="1"/>
    <col min="7397" max="7643" width="9" style="134"/>
    <col min="7644" max="7644" width="25.5" style="134" customWidth="1"/>
    <col min="7645" max="7645" width="8.5" style="134" customWidth="1"/>
    <col min="7646" max="7646" width="9.5" style="134" customWidth="1"/>
    <col min="7647" max="7647" width="6.75" style="134" customWidth="1"/>
    <col min="7648" max="7648" width="22.25" style="134" customWidth="1"/>
    <col min="7649" max="7650" width="9.5" style="134" customWidth="1"/>
    <col min="7651" max="7651" width="7.375" style="134" customWidth="1"/>
    <col min="7652" max="7652" width="12.625" style="134" customWidth="1"/>
    <col min="7653" max="7899" width="9" style="134"/>
    <col min="7900" max="7900" width="25.5" style="134" customWidth="1"/>
    <col min="7901" max="7901" width="8.5" style="134" customWidth="1"/>
    <col min="7902" max="7902" width="9.5" style="134" customWidth="1"/>
    <col min="7903" max="7903" width="6.75" style="134" customWidth="1"/>
    <col min="7904" max="7904" width="22.25" style="134" customWidth="1"/>
    <col min="7905" max="7906" width="9.5" style="134" customWidth="1"/>
    <col min="7907" max="7907" width="7.375" style="134" customWidth="1"/>
    <col min="7908" max="7908" width="12.625" style="134" customWidth="1"/>
    <col min="7909" max="8155" width="9" style="134"/>
    <col min="8156" max="8156" width="25.5" style="134" customWidth="1"/>
    <col min="8157" max="8157" width="8.5" style="134" customWidth="1"/>
    <col min="8158" max="8158" width="9.5" style="134" customWidth="1"/>
    <col min="8159" max="8159" width="6.75" style="134" customWidth="1"/>
    <col min="8160" max="8160" width="22.25" style="134" customWidth="1"/>
    <col min="8161" max="8162" width="9.5" style="134" customWidth="1"/>
    <col min="8163" max="8163" width="7.375" style="134" customWidth="1"/>
    <col min="8164" max="8164" width="12.625" style="134" customWidth="1"/>
    <col min="8165" max="8411" width="9" style="134"/>
    <col min="8412" max="8412" width="25.5" style="134" customWidth="1"/>
    <col min="8413" max="8413" width="8.5" style="134" customWidth="1"/>
    <col min="8414" max="8414" width="9.5" style="134" customWidth="1"/>
    <col min="8415" max="8415" width="6.75" style="134" customWidth="1"/>
    <col min="8416" max="8416" width="22.25" style="134" customWidth="1"/>
    <col min="8417" max="8418" width="9.5" style="134" customWidth="1"/>
    <col min="8419" max="8419" width="7.375" style="134" customWidth="1"/>
    <col min="8420" max="8420" width="12.625" style="134" customWidth="1"/>
    <col min="8421" max="8667" width="9" style="134"/>
    <col min="8668" max="8668" width="25.5" style="134" customWidth="1"/>
    <col min="8669" max="8669" width="8.5" style="134" customWidth="1"/>
    <col min="8670" max="8670" width="9.5" style="134" customWidth="1"/>
    <col min="8671" max="8671" width="6.75" style="134" customWidth="1"/>
    <col min="8672" max="8672" width="22.25" style="134" customWidth="1"/>
    <col min="8673" max="8674" width="9.5" style="134" customWidth="1"/>
    <col min="8675" max="8675" width="7.375" style="134" customWidth="1"/>
    <col min="8676" max="8676" width="12.625" style="134" customWidth="1"/>
    <col min="8677" max="8923" width="9" style="134"/>
    <col min="8924" max="8924" width="25.5" style="134" customWidth="1"/>
    <col min="8925" max="8925" width="8.5" style="134" customWidth="1"/>
    <col min="8926" max="8926" width="9.5" style="134" customWidth="1"/>
    <col min="8927" max="8927" width="6.75" style="134" customWidth="1"/>
    <col min="8928" max="8928" width="22.25" style="134" customWidth="1"/>
    <col min="8929" max="8930" width="9.5" style="134" customWidth="1"/>
    <col min="8931" max="8931" width="7.375" style="134" customWidth="1"/>
    <col min="8932" max="8932" width="12.625" style="134" customWidth="1"/>
    <col min="8933" max="9179" width="9" style="134"/>
    <col min="9180" max="9180" width="25.5" style="134" customWidth="1"/>
    <col min="9181" max="9181" width="8.5" style="134" customWidth="1"/>
    <col min="9182" max="9182" width="9.5" style="134" customWidth="1"/>
    <col min="9183" max="9183" width="6.75" style="134" customWidth="1"/>
    <col min="9184" max="9184" width="22.25" style="134" customWidth="1"/>
    <col min="9185" max="9186" width="9.5" style="134" customWidth="1"/>
    <col min="9187" max="9187" width="7.375" style="134" customWidth="1"/>
    <col min="9188" max="9188" width="12.625" style="134" customWidth="1"/>
    <col min="9189" max="9435" width="9" style="134"/>
    <col min="9436" max="9436" width="25.5" style="134" customWidth="1"/>
    <col min="9437" max="9437" width="8.5" style="134" customWidth="1"/>
    <col min="9438" max="9438" width="9.5" style="134" customWidth="1"/>
    <col min="9439" max="9439" width="6.75" style="134" customWidth="1"/>
    <col min="9440" max="9440" width="22.25" style="134" customWidth="1"/>
    <col min="9441" max="9442" width="9.5" style="134" customWidth="1"/>
    <col min="9443" max="9443" width="7.375" style="134" customWidth="1"/>
    <col min="9444" max="9444" width="12.625" style="134" customWidth="1"/>
    <col min="9445" max="9691" width="9" style="134"/>
    <col min="9692" max="9692" width="25.5" style="134" customWidth="1"/>
    <col min="9693" max="9693" width="8.5" style="134" customWidth="1"/>
    <col min="9694" max="9694" width="9.5" style="134" customWidth="1"/>
    <col min="9695" max="9695" width="6.75" style="134" customWidth="1"/>
    <col min="9696" max="9696" width="22.25" style="134" customWidth="1"/>
    <col min="9697" max="9698" width="9.5" style="134" customWidth="1"/>
    <col min="9699" max="9699" width="7.375" style="134" customWidth="1"/>
    <col min="9700" max="9700" width="12.625" style="134" customWidth="1"/>
    <col min="9701" max="9947" width="9" style="134"/>
    <col min="9948" max="9948" width="25.5" style="134" customWidth="1"/>
    <col min="9949" max="9949" width="8.5" style="134" customWidth="1"/>
    <col min="9950" max="9950" width="9.5" style="134" customWidth="1"/>
    <col min="9951" max="9951" width="6.75" style="134" customWidth="1"/>
    <col min="9952" max="9952" width="22.25" style="134" customWidth="1"/>
    <col min="9953" max="9954" width="9.5" style="134" customWidth="1"/>
    <col min="9955" max="9955" width="7.375" style="134" customWidth="1"/>
    <col min="9956" max="9956" width="12.625" style="134" customWidth="1"/>
    <col min="9957" max="10203" width="9" style="134"/>
    <col min="10204" max="10204" width="25.5" style="134" customWidth="1"/>
    <col min="10205" max="10205" width="8.5" style="134" customWidth="1"/>
    <col min="10206" max="10206" width="9.5" style="134" customWidth="1"/>
    <col min="10207" max="10207" width="6.75" style="134" customWidth="1"/>
    <col min="10208" max="10208" width="22.25" style="134" customWidth="1"/>
    <col min="10209" max="10210" width="9.5" style="134" customWidth="1"/>
    <col min="10211" max="10211" width="7.375" style="134" customWidth="1"/>
    <col min="10212" max="10212" width="12.625" style="134" customWidth="1"/>
    <col min="10213" max="10459" width="9" style="134"/>
    <col min="10460" max="10460" width="25.5" style="134" customWidth="1"/>
    <col min="10461" max="10461" width="8.5" style="134" customWidth="1"/>
    <col min="10462" max="10462" width="9.5" style="134" customWidth="1"/>
    <col min="10463" max="10463" width="6.75" style="134" customWidth="1"/>
    <col min="10464" max="10464" width="22.25" style="134" customWidth="1"/>
    <col min="10465" max="10466" width="9.5" style="134" customWidth="1"/>
    <col min="10467" max="10467" width="7.375" style="134" customWidth="1"/>
    <col min="10468" max="10468" width="12.625" style="134" customWidth="1"/>
    <col min="10469" max="10715" width="9" style="134"/>
    <col min="10716" max="10716" width="25.5" style="134" customWidth="1"/>
    <col min="10717" max="10717" width="8.5" style="134" customWidth="1"/>
    <col min="10718" max="10718" width="9.5" style="134" customWidth="1"/>
    <col min="10719" max="10719" width="6.75" style="134" customWidth="1"/>
    <col min="10720" max="10720" width="22.25" style="134" customWidth="1"/>
    <col min="10721" max="10722" width="9.5" style="134" customWidth="1"/>
    <col min="10723" max="10723" width="7.375" style="134" customWidth="1"/>
    <col min="10724" max="10724" width="12.625" style="134" customWidth="1"/>
    <col min="10725" max="10971" width="9" style="134"/>
    <col min="10972" max="10972" width="25.5" style="134" customWidth="1"/>
    <col min="10973" max="10973" width="8.5" style="134" customWidth="1"/>
    <col min="10974" max="10974" width="9.5" style="134" customWidth="1"/>
    <col min="10975" max="10975" width="6.75" style="134" customWidth="1"/>
    <col min="10976" max="10976" width="22.25" style="134" customWidth="1"/>
    <col min="10977" max="10978" width="9.5" style="134" customWidth="1"/>
    <col min="10979" max="10979" width="7.375" style="134" customWidth="1"/>
    <col min="10980" max="10980" width="12.625" style="134" customWidth="1"/>
    <col min="10981" max="11227" width="9" style="134"/>
    <col min="11228" max="11228" width="25.5" style="134" customWidth="1"/>
    <col min="11229" max="11229" width="8.5" style="134" customWidth="1"/>
    <col min="11230" max="11230" width="9.5" style="134" customWidth="1"/>
    <col min="11231" max="11231" width="6.75" style="134" customWidth="1"/>
    <col min="11232" max="11232" width="22.25" style="134" customWidth="1"/>
    <col min="11233" max="11234" width="9.5" style="134" customWidth="1"/>
    <col min="11235" max="11235" width="7.375" style="134" customWidth="1"/>
    <col min="11236" max="11236" width="12.625" style="134" customWidth="1"/>
    <col min="11237" max="11483" width="9" style="134"/>
    <col min="11484" max="11484" width="25.5" style="134" customWidth="1"/>
    <col min="11485" max="11485" width="8.5" style="134" customWidth="1"/>
    <col min="11486" max="11486" width="9.5" style="134" customWidth="1"/>
    <col min="11487" max="11487" width="6.75" style="134" customWidth="1"/>
    <col min="11488" max="11488" width="22.25" style="134" customWidth="1"/>
    <col min="11489" max="11490" width="9.5" style="134" customWidth="1"/>
    <col min="11491" max="11491" width="7.375" style="134" customWidth="1"/>
    <col min="11492" max="11492" width="12.625" style="134" customWidth="1"/>
    <col min="11493" max="11739" width="9" style="134"/>
    <col min="11740" max="11740" width="25.5" style="134" customWidth="1"/>
    <col min="11741" max="11741" width="8.5" style="134" customWidth="1"/>
    <col min="11742" max="11742" width="9.5" style="134" customWidth="1"/>
    <col min="11743" max="11743" width="6.75" style="134" customWidth="1"/>
    <col min="11744" max="11744" width="22.25" style="134" customWidth="1"/>
    <col min="11745" max="11746" width="9.5" style="134" customWidth="1"/>
    <col min="11747" max="11747" width="7.375" style="134" customWidth="1"/>
    <col min="11748" max="11748" width="12.625" style="134" customWidth="1"/>
    <col min="11749" max="11995" width="9" style="134"/>
    <col min="11996" max="11996" width="25.5" style="134" customWidth="1"/>
    <col min="11997" max="11997" width="8.5" style="134" customWidth="1"/>
    <col min="11998" max="11998" width="9.5" style="134" customWidth="1"/>
    <col min="11999" max="11999" width="6.75" style="134" customWidth="1"/>
    <col min="12000" max="12000" width="22.25" style="134" customWidth="1"/>
    <col min="12001" max="12002" width="9.5" style="134" customWidth="1"/>
    <col min="12003" max="12003" width="7.375" style="134" customWidth="1"/>
    <col min="12004" max="12004" width="12.625" style="134" customWidth="1"/>
    <col min="12005" max="12251" width="9" style="134"/>
    <col min="12252" max="12252" width="25.5" style="134" customWidth="1"/>
    <col min="12253" max="12253" width="8.5" style="134" customWidth="1"/>
    <col min="12254" max="12254" width="9.5" style="134" customWidth="1"/>
    <col min="12255" max="12255" width="6.75" style="134" customWidth="1"/>
    <col min="12256" max="12256" width="22.25" style="134" customWidth="1"/>
    <col min="12257" max="12258" width="9.5" style="134" customWidth="1"/>
    <col min="12259" max="12259" width="7.375" style="134" customWidth="1"/>
    <col min="12260" max="12260" width="12.625" style="134" customWidth="1"/>
    <col min="12261" max="12507" width="9" style="134"/>
    <col min="12508" max="12508" width="25.5" style="134" customWidth="1"/>
    <col min="12509" max="12509" width="8.5" style="134" customWidth="1"/>
    <col min="12510" max="12510" width="9.5" style="134" customWidth="1"/>
    <col min="12511" max="12511" width="6.75" style="134" customWidth="1"/>
    <col min="12512" max="12512" width="22.25" style="134" customWidth="1"/>
    <col min="12513" max="12514" width="9.5" style="134" customWidth="1"/>
    <col min="12515" max="12515" width="7.375" style="134" customWidth="1"/>
    <col min="12516" max="12516" width="12.625" style="134" customWidth="1"/>
    <col min="12517" max="12763" width="9" style="134"/>
    <col min="12764" max="12764" width="25.5" style="134" customWidth="1"/>
    <col min="12765" max="12765" width="8.5" style="134" customWidth="1"/>
    <col min="12766" max="12766" width="9.5" style="134" customWidth="1"/>
    <col min="12767" max="12767" width="6.75" style="134" customWidth="1"/>
    <col min="12768" max="12768" width="22.25" style="134" customWidth="1"/>
    <col min="12769" max="12770" width="9.5" style="134" customWidth="1"/>
    <col min="12771" max="12771" width="7.375" style="134" customWidth="1"/>
    <col min="12772" max="12772" width="12.625" style="134" customWidth="1"/>
    <col min="12773" max="13019" width="9" style="134"/>
    <col min="13020" max="13020" width="25.5" style="134" customWidth="1"/>
    <col min="13021" max="13021" width="8.5" style="134" customWidth="1"/>
    <col min="13022" max="13022" width="9.5" style="134" customWidth="1"/>
    <col min="13023" max="13023" width="6.75" style="134" customWidth="1"/>
    <col min="13024" max="13024" width="22.25" style="134" customWidth="1"/>
    <col min="13025" max="13026" width="9.5" style="134" customWidth="1"/>
    <col min="13027" max="13027" width="7.375" style="134" customWidth="1"/>
    <col min="13028" max="13028" width="12.625" style="134" customWidth="1"/>
    <col min="13029" max="13275" width="9" style="134"/>
    <col min="13276" max="13276" width="25.5" style="134" customWidth="1"/>
    <col min="13277" max="13277" width="8.5" style="134" customWidth="1"/>
    <col min="13278" max="13278" width="9.5" style="134" customWidth="1"/>
    <col min="13279" max="13279" width="6.75" style="134" customWidth="1"/>
    <col min="13280" max="13280" width="22.25" style="134" customWidth="1"/>
    <col min="13281" max="13282" width="9.5" style="134" customWidth="1"/>
    <col min="13283" max="13283" width="7.375" style="134" customWidth="1"/>
    <col min="13284" max="13284" width="12.625" style="134" customWidth="1"/>
    <col min="13285" max="13531" width="9" style="134"/>
    <col min="13532" max="13532" width="25.5" style="134" customWidth="1"/>
    <col min="13533" max="13533" width="8.5" style="134" customWidth="1"/>
    <col min="13534" max="13534" width="9.5" style="134" customWidth="1"/>
    <col min="13535" max="13535" width="6.75" style="134" customWidth="1"/>
    <col min="13536" max="13536" width="22.25" style="134" customWidth="1"/>
    <col min="13537" max="13538" width="9.5" style="134" customWidth="1"/>
    <col min="13539" max="13539" width="7.375" style="134" customWidth="1"/>
    <col min="13540" max="13540" width="12.625" style="134" customWidth="1"/>
    <col min="13541" max="13787" width="9" style="134"/>
    <col min="13788" max="13788" width="25.5" style="134" customWidth="1"/>
    <col min="13789" max="13789" width="8.5" style="134" customWidth="1"/>
    <col min="13790" max="13790" width="9.5" style="134" customWidth="1"/>
    <col min="13791" max="13791" width="6.75" style="134" customWidth="1"/>
    <col min="13792" max="13792" width="22.25" style="134" customWidth="1"/>
    <col min="13793" max="13794" width="9.5" style="134" customWidth="1"/>
    <col min="13795" max="13795" width="7.375" style="134" customWidth="1"/>
    <col min="13796" max="13796" width="12.625" style="134" customWidth="1"/>
    <col min="13797" max="14043" width="9" style="134"/>
    <col min="14044" max="14044" width="25.5" style="134" customWidth="1"/>
    <col min="14045" max="14045" width="8.5" style="134" customWidth="1"/>
    <col min="14046" max="14046" width="9.5" style="134" customWidth="1"/>
    <col min="14047" max="14047" width="6.75" style="134" customWidth="1"/>
    <col min="14048" max="14048" width="22.25" style="134" customWidth="1"/>
    <col min="14049" max="14050" width="9.5" style="134" customWidth="1"/>
    <col min="14051" max="14051" width="7.375" style="134" customWidth="1"/>
    <col min="14052" max="14052" width="12.625" style="134" customWidth="1"/>
    <col min="14053" max="14299" width="9" style="134"/>
    <col min="14300" max="14300" width="25.5" style="134" customWidth="1"/>
    <col min="14301" max="14301" width="8.5" style="134" customWidth="1"/>
    <col min="14302" max="14302" width="9.5" style="134" customWidth="1"/>
    <col min="14303" max="14303" width="6.75" style="134" customWidth="1"/>
    <col min="14304" max="14304" width="22.25" style="134" customWidth="1"/>
    <col min="14305" max="14306" width="9.5" style="134" customWidth="1"/>
    <col min="14307" max="14307" width="7.375" style="134" customWidth="1"/>
    <col min="14308" max="14308" width="12.625" style="134" customWidth="1"/>
    <col min="14309" max="14555" width="9" style="134"/>
    <col min="14556" max="14556" width="25.5" style="134" customWidth="1"/>
    <col min="14557" max="14557" width="8.5" style="134" customWidth="1"/>
    <col min="14558" max="14558" width="9.5" style="134" customWidth="1"/>
    <col min="14559" max="14559" width="6.75" style="134" customWidth="1"/>
    <col min="14560" max="14560" width="22.25" style="134" customWidth="1"/>
    <col min="14561" max="14562" width="9.5" style="134" customWidth="1"/>
    <col min="14563" max="14563" width="7.375" style="134" customWidth="1"/>
    <col min="14564" max="14564" width="12.625" style="134" customWidth="1"/>
    <col min="14565" max="14811" width="9" style="134"/>
    <col min="14812" max="14812" width="25.5" style="134" customWidth="1"/>
    <col min="14813" max="14813" width="8.5" style="134" customWidth="1"/>
    <col min="14814" max="14814" width="9.5" style="134" customWidth="1"/>
    <col min="14815" max="14815" width="6.75" style="134" customWidth="1"/>
    <col min="14816" max="14816" width="22.25" style="134" customWidth="1"/>
    <col min="14817" max="14818" width="9.5" style="134" customWidth="1"/>
    <col min="14819" max="14819" width="7.375" style="134" customWidth="1"/>
    <col min="14820" max="14820" width="12.625" style="134" customWidth="1"/>
    <col min="14821" max="15067" width="9" style="134"/>
    <col min="15068" max="15068" width="25.5" style="134" customWidth="1"/>
    <col min="15069" max="15069" width="8.5" style="134" customWidth="1"/>
    <col min="15070" max="15070" width="9.5" style="134" customWidth="1"/>
    <col min="15071" max="15071" width="6.75" style="134" customWidth="1"/>
    <col min="15072" max="15072" width="22.25" style="134" customWidth="1"/>
    <col min="15073" max="15074" width="9.5" style="134" customWidth="1"/>
    <col min="15075" max="15075" width="7.375" style="134" customWidth="1"/>
    <col min="15076" max="15076" width="12.625" style="134" customWidth="1"/>
    <col min="15077" max="15323" width="9" style="134"/>
    <col min="15324" max="15324" width="25.5" style="134" customWidth="1"/>
    <col min="15325" max="15325" width="8.5" style="134" customWidth="1"/>
    <col min="15326" max="15326" width="9.5" style="134" customWidth="1"/>
    <col min="15327" max="15327" width="6.75" style="134" customWidth="1"/>
    <col min="15328" max="15328" width="22.25" style="134" customWidth="1"/>
    <col min="15329" max="15330" width="9.5" style="134" customWidth="1"/>
    <col min="15331" max="15331" width="7.375" style="134" customWidth="1"/>
    <col min="15332" max="15332" width="12.625" style="134" customWidth="1"/>
    <col min="15333" max="15579" width="9" style="134"/>
    <col min="15580" max="15580" width="25.5" style="134" customWidth="1"/>
    <col min="15581" max="15581" width="8.5" style="134" customWidth="1"/>
    <col min="15582" max="15582" width="9.5" style="134" customWidth="1"/>
    <col min="15583" max="15583" width="6.75" style="134" customWidth="1"/>
    <col min="15584" max="15584" width="22.25" style="134" customWidth="1"/>
    <col min="15585" max="15586" width="9.5" style="134" customWidth="1"/>
    <col min="15587" max="15587" width="7.375" style="134" customWidth="1"/>
    <col min="15588" max="15588" width="12.625" style="134" customWidth="1"/>
    <col min="15589" max="15835" width="9" style="134"/>
    <col min="15836" max="15836" width="25.5" style="134" customWidth="1"/>
    <col min="15837" max="15837" width="8.5" style="134" customWidth="1"/>
    <col min="15838" max="15838" width="9.5" style="134" customWidth="1"/>
    <col min="15839" max="15839" width="6.75" style="134" customWidth="1"/>
    <col min="15840" max="15840" width="22.25" style="134" customWidth="1"/>
    <col min="15841" max="15842" width="9.5" style="134" customWidth="1"/>
    <col min="15843" max="15843" width="7.375" style="134" customWidth="1"/>
    <col min="15844" max="15844" width="12.625" style="134" customWidth="1"/>
    <col min="15845" max="16091" width="9" style="134"/>
    <col min="16092" max="16092" width="25.5" style="134" customWidth="1"/>
    <col min="16093" max="16093" width="8.5" style="134" customWidth="1"/>
    <col min="16094" max="16094" width="9.5" style="134" customWidth="1"/>
    <col min="16095" max="16095" width="6.75" style="134" customWidth="1"/>
    <col min="16096" max="16096" width="22.25" style="134" customWidth="1"/>
    <col min="16097" max="16098" width="9.5" style="134" customWidth="1"/>
    <col min="16099" max="16099" width="7.375" style="134" customWidth="1"/>
    <col min="16100" max="16100" width="12.625" style="134" customWidth="1"/>
    <col min="16101" max="16384" width="9" style="134"/>
  </cols>
  <sheetData>
    <row r="1" ht="24" spans="1:12">
      <c r="A1" s="136" t="s">
        <v>100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="133" customFormat="1" ht="18.75" customHeight="1" spans="1:12">
      <c r="A2" s="138"/>
      <c r="B2" s="139"/>
      <c r="C2" s="139"/>
      <c r="D2" s="140"/>
      <c r="E2" s="140"/>
      <c r="F2" s="140"/>
      <c r="G2" s="140"/>
      <c r="H2" s="141"/>
      <c r="I2" s="141"/>
      <c r="J2" s="154" t="s">
        <v>15</v>
      </c>
      <c r="K2" s="154"/>
      <c r="L2" s="154"/>
    </row>
    <row r="3" ht="20.25" customHeight="1" spans="1:12">
      <c r="A3" s="142" t="s">
        <v>16</v>
      </c>
      <c r="B3" s="143"/>
      <c r="C3" s="143"/>
      <c r="D3" s="143"/>
      <c r="E3" s="143"/>
      <c r="F3" s="143"/>
      <c r="G3" s="143" t="s">
        <v>17</v>
      </c>
      <c r="H3" s="143"/>
      <c r="I3" s="143"/>
      <c r="J3" s="143"/>
      <c r="K3" s="143"/>
      <c r="L3" s="143"/>
    </row>
    <row r="4" ht="20.25" customHeight="1" spans="1:12">
      <c r="A4" s="114" t="s">
        <v>18</v>
      </c>
      <c r="B4" s="144" t="s">
        <v>94</v>
      </c>
      <c r="C4" s="144" t="s">
        <v>95</v>
      </c>
      <c r="D4" s="144" t="s">
        <v>19</v>
      </c>
      <c r="E4" s="144" t="s">
        <v>20</v>
      </c>
      <c r="F4" s="144" t="s">
        <v>101</v>
      </c>
      <c r="G4" s="145" t="s">
        <v>18</v>
      </c>
      <c r="H4" s="144" t="s">
        <v>94</v>
      </c>
      <c r="I4" s="144" t="s">
        <v>95</v>
      </c>
      <c r="J4" s="144" t="s">
        <v>19</v>
      </c>
      <c r="K4" s="144" t="s">
        <v>20</v>
      </c>
      <c r="L4" s="144" t="s">
        <v>101</v>
      </c>
    </row>
    <row r="5" ht="20.25" customHeight="1" spans="1:16">
      <c r="A5" s="114" t="s">
        <v>22</v>
      </c>
      <c r="B5" s="146">
        <f>B6+B15</f>
        <v>24090396.63</v>
      </c>
      <c r="C5" s="146">
        <f>C6+C15</f>
        <v>38613244.71</v>
      </c>
      <c r="D5" s="146">
        <f>D6+D15</f>
        <v>38613244.71</v>
      </c>
      <c r="E5" s="146">
        <f>E6+E15</f>
        <v>38613244.71</v>
      </c>
      <c r="F5" s="147">
        <v>-0.399875907284142</v>
      </c>
      <c r="G5" s="145" t="s">
        <v>22</v>
      </c>
      <c r="H5" s="148">
        <f t="shared" ref="H5:K5" si="0">H6+H14</f>
        <v>24090396.63</v>
      </c>
      <c r="I5" s="148">
        <f t="shared" si="0"/>
        <v>38613244.71</v>
      </c>
      <c r="J5" s="148">
        <f t="shared" si="0"/>
        <v>38613244.71</v>
      </c>
      <c r="K5" s="148">
        <f t="shared" si="0"/>
        <v>38613244.71</v>
      </c>
      <c r="L5" s="155">
        <v>-0.399875907284142</v>
      </c>
      <c r="M5" s="135"/>
      <c r="N5" s="135"/>
      <c r="O5" s="135"/>
      <c r="P5" s="135"/>
    </row>
    <row r="6" ht="20.25" customHeight="1" spans="1:15">
      <c r="A6" s="125" t="s">
        <v>75</v>
      </c>
      <c r="B6" s="146"/>
      <c r="C6" s="146"/>
      <c r="D6" s="146"/>
      <c r="E6" s="146"/>
      <c r="F6" s="147"/>
      <c r="G6" s="148" t="s">
        <v>76</v>
      </c>
      <c r="H6" s="148">
        <f t="shared" ref="H6:K6" si="1">SUM(H7:H13)</f>
        <v>24090396.63</v>
      </c>
      <c r="I6" s="148">
        <f t="shared" si="1"/>
        <v>30617644.71</v>
      </c>
      <c r="J6" s="148">
        <f t="shared" si="1"/>
        <v>19354951.34</v>
      </c>
      <c r="K6" s="148">
        <f t="shared" si="1"/>
        <v>19354951.34</v>
      </c>
      <c r="L6" s="155">
        <v>-0.51915199954575</v>
      </c>
      <c r="O6" s="156"/>
    </row>
    <row r="7" ht="20.25" customHeight="1" spans="1:15">
      <c r="A7" s="120"/>
      <c r="B7" s="57"/>
      <c r="C7" s="57"/>
      <c r="D7" s="57"/>
      <c r="E7" s="57"/>
      <c r="F7" s="147"/>
      <c r="G7" s="149" t="s">
        <v>77</v>
      </c>
      <c r="H7" s="150"/>
      <c r="I7" s="150"/>
      <c r="J7" s="150"/>
      <c r="K7" s="150"/>
      <c r="L7" s="155"/>
      <c r="O7" s="156"/>
    </row>
    <row r="8" ht="20.25" customHeight="1" spans="1:15">
      <c r="A8" s="124"/>
      <c r="B8" s="57"/>
      <c r="C8" s="57"/>
      <c r="D8" s="57"/>
      <c r="E8" s="57"/>
      <c r="F8" s="147"/>
      <c r="G8" s="149" t="s">
        <v>40</v>
      </c>
      <c r="H8" s="150">
        <v>654403.2</v>
      </c>
      <c r="I8" s="150">
        <v>3404403.2</v>
      </c>
      <c r="J8" s="150">
        <v>3404403.2</v>
      </c>
      <c r="K8" s="150">
        <v>3404403.2</v>
      </c>
      <c r="L8" s="155">
        <v>-0.0737821950438088</v>
      </c>
      <c r="O8" s="156"/>
    </row>
    <row r="9" ht="20.25" customHeight="1" spans="1:15">
      <c r="A9" s="124"/>
      <c r="B9" s="57"/>
      <c r="C9" s="57"/>
      <c r="D9" s="57"/>
      <c r="E9" s="57"/>
      <c r="F9" s="147"/>
      <c r="G9" s="149" t="s">
        <v>46</v>
      </c>
      <c r="H9" s="150">
        <v>22922980.14</v>
      </c>
      <c r="I9" s="150">
        <v>26452239.09</v>
      </c>
      <c r="J9" s="150">
        <v>15214152.4</v>
      </c>
      <c r="K9" s="150">
        <v>15214152.4</v>
      </c>
      <c r="L9" s="155">
        <v>-0.575807377771698</v>
      </c>
      <c r="O9" s="156"/>
    </row>
    <row r="10" ht="20.25" customHeight="1" spans="1:15">
      <c r="A10" s="124"/>
      <c r="B10" s="57"/>
      <c r="C10" s="57"/>
      <c r="D10" s="57"/>
      <c r="E10" s="57"/>
      <c r="F10" s="147"/>
      <c r="G10" s="149" t="s">
        <v>48</v>
      </c>
      <c r="H10" s="150">
        <v>900</v>
      </c>
      <c r="I10" s="150">
        <v>900</v>
      </c>
      <c r="J10" s="150">
        <v>900</v>
      </c>
      <c r="K10" s="150">
        <v>900</v>
      </c>
      <c r="L10" s="155">
        <v>-0.990918264379415</v>
      </c>
      <c r="O10" s="156"/>
    </row>
    <row r="11" ht="20.25" customHeight="1" spans="1:15">
      <c r="A11" s="124"/>
      <c r="B11" s="57"/>
      <c r="C11" s="57"/>
      <c r="D11" s="57"/>
      <c r="E11" s="57"/>
      <c r="F11" s="147"/>
      <c r="G11" s="149" t="s">
        <v>68</v>
      </c>
      <c r="H11" s="150">
        <v>512113.29</v>
      </c>
      <c r="I11" s="150">
        <v>760102.42</v>
      </c>
      <c r="J11" s="150">
        <v>735495.74</v>
      </c>
      <c r="K11" s="150">
        <v>735495.74</v>
      </c>
      <c r="L11" s="155">
        <v>0.204021188865757</v>
      </c>
      <c r="O11" s="156"/>
    </row>
    <row r="12" ht="20.25" customHeight="1" spans="1:15">
      <c r="A12" s="124"/>
      <c r="B12" s="57"/>
      <c r="C12" s="57"/>
      <c r="D12" s="57"/>
      <c r="E12" s="57"/>
      <c r="F12" s="147"/>
      <c r="G12" s="149" t="s">
        <v>70</v>
      </c>
      <c r="H12" s="150"/>
      <c r="I12" s="150"/>
      <c r="J12" s="150"/>
      <c r="K12" s="150"/>
      <c r="L12" s="155"/>
      <c r="O12" s="156"/>
    </row>
    <row r="13" ht="20.25" customHeight="1" spans="1:12">
      <c r="A13" s="124"/>
      <c r="B13" s="57"/>
      <c r="C13" s="57"/>
      <c r="D13" s="57"/>
      <c r="E13" s="57"/>
      <c r="F13" s="147"/>
      <c r="G13" s="149" t="s">
        <v>72</v>
      </c>
      <c r="H13" s="150"/>
      <c r="I13" s="150"/>
      <c r="J13" s="150"/>
      <c r="K13" s="150"/>
      <c r="L13" s="155"/>
    </row>
    <row r="14" ht="20.25" customHeight="1" spans="1:12">
      <c r="A14" s="124"/>
      <c r="B14" s="57"/>
      <c r="C14" s="57"/>
      <c r="D14" s="57"/>
      <c r="E14" s="57"/>
      <c r="F14" s="147"/>
      <c r="G14" s="151" t="s">
        <v>81</v>
      </c>
      <c r="H14" s="152">
        <v>0</v>
      </c>
      <c r="I14" s="152">
        <f t="shared" ref="I14:K14" si="2">I15+I17+I18+I19</f>
        <v>7995600</v>
      </c>
      <c r="J14" s="152">
        <f t="shared" si="2"/>
        <v>19258293.37</v>
      </c>
      <c r="K14" s="152">
        <f t="shared" si="2"/>
        <v>19258293.37</v>
      </c>
      <c r="L14" s="155">
        <v>-0.20058213794548</v>
      </c>
    </row>
    <row r="15" ht="20.25" customHeight="1" spans="1:12">
      <c r="A15" s="125" t="s">
        <v>78</v>
      </c>
      <c r="B15" s="146">
        <f>B16+B18+B19</f>
        <v>24090396.63</v>
      </c>
      <c r="C15" s="146">
        <f>C16+C18+C19</f>
        <v>38613244.71</v>
      </c>
      <c r="D15" s="146">
        <f>D16+D18+D19</f>
        <v>38613244.71</v>
      </c>
      <c r="E15" s="146">
        <f>E16+E18+E19</f>
        <v>38613244.71</v>
      </c>
      <c r="F15" s="147">
        <v>-0.399875907284142</v>
      </c>
      <c r="G15" s="153" t="s">
        <v>83</v>
      </c>
      <c r="H15" s="150">
        <v>0</v>
      </c>
      <c r="I15" s="150">
        <v>7995600</v>
      </c>
      <c r="J15" s="150">
        <v>7995600</v>
      </c>
      <c r="K15" s="150">
        <v>7995600</v>
      </c>
      <c r="L15" s="155"/>
    </row>
    <row r="16" ht="20.25" customHeight="1" spans="1:12">
      <c r="A16" s="129" t="s">
        <v>79</v>
      </c>
      <c r="B16" s="57">
        <v>0</v>
      </c>
      <c r="C16" s="57">
        <v>14522848.08</v>
      </c>
      <c r="D16" s="57">
        <v>14522848.08</v>
      </c>
      <c r="E16" s="57">
        <v>14522848.08</v>
      </c>
      <c r="F16" s="147">
        <v>-0.771184238285496</v>
      </c>
      <c r="G16" s="149" t="s">
        <v>85</v>
      </c>
      <c r="H16" s="150"/>
      <c r="I16" s="150">
        <v>7995600</v>
      </c>
      <c r="J16" s="150">
        <v>7995600</v>
      </c>
      <c r="K16" s="150">
        <v>7995600</v>
      </c>
      <c r="L16" s="155"/>
    </row>
    <row r="17" ht="20.25" customHeight="1" spans="1:12">
      <c r="A17" s="120" t="s">
        <v>84</v>
      </c>
      <c r="B17" s="57"/>
      <c r="C17" s="57">
        <v>14522848.08</v>
      </c>
      <c r="D17" s="57">
        <v>14522848.08</v>
      </c>
      <c r="E17" s="57">
        <v>14522848.08</v>
      </c>
      <c r="F17" s="147">
        <v>-0.771184238285496</v>
      </c>
      <c r="G17" s="153" t="s">
        <v>89</v>
      </c>
      <c r="H17" s="150"/>
      <c r="I17" s="150"/>
      <c r="J17" s="150"/>
      <c r="K17" s="150"/>
      <c r="L17" s="155"/>
    </row>
    <row r="18" ht="20.25" customHeight="1" spans="1:12">
      <c r="A18" s="127" t="s">
        <v>86</v>
      </c>
      <c r="B18" s="57"/>
      <c r="C18" s="57"/>
      <c r="D18" s="57"/>
      <c r="E18" s="57"/>
      <c r="F18" s="147"/>
      <c r="G18" s="153" t="s">
        <v>102</v>
      </c>
      <c r="H18" s="150"/>
      <c r="I18" s="150"/>
      <c r="J18" s="150"/>
      <c r="K18" s="150"/>
      <c r="L18" s="155"/>
    </row>
    <row r="19" ht="20.25" customHeight="1" spans="1:12">
      <c r="A19" s="127" t="s">
        <v>90</v>
      </c>
      <c r="B19" s="57">
        <v>24090396.63</v>
      </c>
      <c r="C19" s="57">
        <v>24090396.63</v>
      </c>
      <c r="D19" s="57">
        <v>24090396.63</v>
      </c>
      <c r="E19" s="57">
        <v>24090396.63</v>
      </c>
      <c r="F19" s="147">
        <v>26.611196681998</v>
      </c>
      <c r="G19" s="153" t="s">
        <v>92</v>
      </c>
      <c r="H19" s="150"/>
      <c r="I19" s="150"/>
      <c r="J19" s="150">
        <v>11262693.37</v>
      </c>
      <c r="K19" s="150">
        <v>11262693.37</v>
      </c>
      <c r="L19" s="155">
        <v>-0.532482028296103</v>
      </c>
    </row>
    <row r="20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8333333333333" top="0.747916666666667" bottom="0.747916666666667" header="0.314583333333333" footer="0.314583333333333"/>
  <pageSetup paperSize="9" scale="74" orientation="landscape" horizontalDpi="600"/>
  <headerFooter alignWithMargins="0">
    <oddFooter>&amp;C第4页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D18" sqref="D18"/>
    </sheetView>
  </sheetViews>
  <sheetFormatPr defaultColWidth="9" defaultRowHeight="14.25"/>
  <cols>
    <col min="1" max="1" width="19.25" style="106" customWidth="1"/>
    <col min="2" max="3" width="8.5" style="106" customWidth="1"/>
    <col min="4" max="5" width="9.5" style="106" customWidth="1"/>
    <col min="6" max="6" width="7.625" style="106" customWidth="1"/>
    <col min="7" max="7" width="17.75" style="106" customWidth="1"/>
    <col min="8" max="11" width="9.5" style="106" customWidth="1"/>
    <col min="12" max="12" width="7.625" style="106" customWidth="1"/>
    <col min="13" max="16" width="9" style="106" hidden="1" customWidth="1"/>
    <col min="17" max="232" width="9" style="106"/>
    <col min="233" max="233" width="25.5" style="106" customWidth="1"/>
    <col min="234" max="234" width="8.5" style="106" customWidth="1"/>
    <col min="235" max="235" width="9.5" style="106" customWidth="1"/>
    <col min="236" max="236" width="6.75" style="106" customWidth="1"/>
    <col min="237" max="237" width="22.25" style="106" customWidth="1"/>
    <col min="238" max="239" width="9.5" style="106" customWidth="1"/>
    <col min="240" max="240" width="7.375" style="106" customWidth="1"/>
    <col min="241" max="241" width="12.625" style="106" customWidth="1"/>
    <col min="242" max="488" width="9" style="106"/>
    <col min="489" max="489" width="25.5" style="106" customWidth="1"/>
    <col min="490" max="490" width="8.5" style="106" customWidth="1"/>
    <col min="491" max="491" width="9.5" style="106" customWidth="1"/>
    <col min="492" max="492" width="6.75" style="106" customWidth="1"/>
    <col min="493" max="493" width="22.25" style="106" customWidth="1"/>
    <col min="494" max="495" width="9.5" style="106" customWidth="1"/>
    <col min="496" max="496" width="7.375" style="106" customWidth="1"/>
    <col min="497" max="497" width="12.625" style="106" customWidth="1"/>
    <col min="498" max="744" width="9" style="106"/>
    <col min="745" max="745" width="25.5" style="106" customWidth="1"/>
    <col min="746" max="746" width="8.5" style="106" customWidth="1"/>
    <col min="747" max="747" width="9.5" style="106" customWidth="1"/>
    <col min="748" max="748" width="6.75" style="106" customWidth="1"/>
    <col min="749" max="749" width="22.25" style="106" customWidth="1"/>
    <col min="750" max="751" width="9.5" style="106" customWidth="1"/>
    <col min="752" max="752" width="7.375" style="106" customWidth="1"/>
    <col min="753" max="753" width="12.625" style="106" customWidth="1"/>
    <col min="754" max="1000" width="9" style="106"/>
    <col min="1001" max="1001" width="25.5" style="106" customWidth="1"/>
    <col min="1002" max="1002" width="8.5" style="106" customWidth="1"/>
    <col min="1003" max="1003" width="9.5" style="106" customWidth="1"/>
    <col min="1004" max="1004" width="6.75" style="106" customWidth="1"/>
    <col min="1005" max="1005" width="22.25" style="106" customWidth="1"/>
    <col min="1006" max="1007" width="9.5" style="106" customWidth="1"/>
    <col min="1008" max="1008" width="7.375" style="106" customWidth="1"/>
    <col min="1009" max="1009" width="12.625" style="106" customWidth="1"/>
    <col min="1010" max="1256" width="9" style="106"/>
    <col min="1257" max="1257" width="25.5" style="106" customWidth="1"/>
    <col min="1258" max="1258" width="8.5" style="106" customWidth="1"/>
    <col min="1259" max="1259" width="9.5" style="106" customWidth="1"/>
    <col min="1260" max="1260" width="6.75" style="106" customWidth="1"/>
    <col min="1261" max="1261" width="22.25" style="106" customWidth="1"/>
    <col min="1262" max="1263" width="9.5" style="106" customWidth="1"/>
    <col min="1264" max="1264" width="7.375" style="106" customWidth="1"/>
    <col min="1265" max="1265" width="12.625" style="106" customWidth="1"/>
    <col min="1266" max="1512" width="9" style="106"/>
    <col min="1513" max="1513" width="25.5" style="106" customWidth="1"/>
    <col min="1514" max="1514" width="8.5" style="106" customWidth="1"/>
    <col min="1515" max="1515" width="9.5" style="106" customWidth="1"/>
    <col min="1516" max="1516" width="6.75" style="106" customWidth="1"/>
    <col min="1517" max="1517" width="22.25" style="106" customWidth="1"/>
    <col min="1518" max="1519" width="9.5" style="106" customWidth="1"/>
    <col min="1520" max="1520" width="7.375" style="106" customWidth="1"/>
    <col min="1521" max="1521" width="12.625" style="106" customWidth="1"/>
    <col min="1522" max="1768" width="9" style="106"/>
    <col min="1769" max="1769" width="25.5" style="106" customWidth="1"/>
    <col min="1770" max="1770" width="8.5" style="106" customWidth="1"/>
    <col min="1771" max="1771" width="9.5" style="106" customWidth="1"/>
    <col min="1772" max="1772" width="6.75" style="106" customWidth="1"/>
    <col min="1773" max="1773" width="22.25" style="106" customWidth="1"/>
    <col min="1774" max="1775" width="9.5" style="106" customWidth="1"/>
    <col min="1776" max="1776" width="7.375" style="106" customWidth="1"/>
    <col min="1777" max="1777" width="12.625" style="106" customWidth="1"/>
    <col min="1778" max="2024" width="9" style="106"/>
    <col min="2025" max="2025" width="25.5" style="106" customWidth="1"/>
    <col min="2026" max="2026" width="8.5" style="106" customWidth="1"/>
    <col min="2027" max="2027" width="9.5" style="106" customWidth="1"/>
    <col min="2028" max="2028" width="6.75" style="106" customWidth="1"/>
    <col min="2029" max="2029" width="22.25" style="106" customWidth="1"/>
    <col min="2030" max="2031" width="9.5" style="106" customWidth="1"/>
    <col min="2032" max="2032" width="7.375" style="106" customWidth="1"/>
    <col min="2033" max="2033" width="12.625" style="106" customWidth="1"/>
    <col min="2034" max="2280" width="9" style="106"/>
    <col min="2281" max="2281" width="25.5" style="106" customWidth="1"/>
    <col min="2282" max="2282" width="8.5" style="106" customWidth="1"/>
    <col min="2283" max="2283" width="9.5" style="106" customWidth="1"/>
    <col min="2284" max="2284" width="6.75" style="106" customWidth="1"/>
    <col min="2285" max="2285" width="22.25" style="106" customWidth="1"/>
    <col min="2286" max="2287" width="9.5" style="106" customWidth="1"/>
    <col min="2288" max="2288" width="7.375" style="106" customWidth="1"/>
    <col min="2289" max="2289" width="12.625" style="106" customWidth="1"/>
    <col min="2290" max="2536" width="9" style="106"/>
    <col min="2537" max="2537" width="25.5" style="106" customWidth="1"/>
    <col min="2538" max="2538" width="8.5" style="106" customWidth="1"/>
    <col min="2539" max="2539" width="9.5" style="106" customWidth="1"/>
    <col min="2540" max="2540" width="6.75" style="106" customWidth="1"/>
    <col min="2541" max="2541" width="22.25" style="106" customWidth="1"/>
    <col min="2542" max="2543" width="9.5" style="106" customWidth="1"/>
    <col min="2544" max="2544" width="7.375" style="106" customWidth="1"/>
    <col min="2545" max="2545" width="12.625" style="106" customWidth="1"/>
    <col min="2546" max="2792" width="9" style="106"/>
    <col min="2793" max="2793" width="25.5" style="106" customWidth="1"/>
    <col min="2794" max="2794" width="8.5" style="106" customWidth="1"/>
    <col min="2795" max="2795" width="9.5" style="106" customWidth="1"/>
    <col min="2796" max="2796" width="6.75" style="106" customWidth="1"/>
    <col min="2797" max="2797" width="22.25" style="106" customWidth="1"/>
    <col min="2798" max="2799" width="9.5" style="106" customWidth="1"/>
    <col min="2800" max="2800" width="7.375" style="106" customWidth="1"/>
    <col min="2801" max="2801" width="12.625" style="106" customWidth="1"/>
    <col min="2802" max="3048" width="9" style="106"/>
    <col min="3049" max="3049" width="25.5" style="106" customWidth="1"/>
    <col min="3050" max="3050" width="8.5" style="106" customWidth="1"/>
    <col min="3051" max="3051" width="9.5" style="106" customWidth="1"/>
    <col min="3052" max="3052" width="6.75" style="106" customWidth="1"/>
    <col min="3053" max="3053" width="22.25" style="106" customWidth="1"/>
    <col min="3054" max="3055" width="9.5" style="106" customWidth="1"/>
    <col min="3056" max="3056" width="7.375" style="106" customWidth="1"/>
    <col min="3057" max="3057" width="12.625" style="106" customWidth="1"/>
    <col min="3058" max="3304" width="9" style="106"/>
    <col min="3305" max="3305" width="25.5" style="106" customWidth="1"/>
    <col min="3306" max="3306" width="8.5" style="106" customWidth="1"/>
    <col min="3307" max="3307" width="9.5" style="106" customWidth="1"/>
    <col min="3308" max="3308" width="6.75" style="106" customWidth="1"/>
    <col min="3309" max="3309" width="22.25" style="106" customWidth="1"/>
    <col min="3310" max="3311" width="9.5" style="106" customWidth="1"/>
    <col min="3312" max="3312" width="7.375" style="106" customWidth="1"/>
    <col min="3313" max="3313" width="12.625" style="106" customWidth="1"/>
    <col min="3314" max="3560" width="9" style="106"/>
    <col min="3561" max="3561" width="25.5" style="106" customWidth="1"/>
    <col min="3562" max="3562" width="8.5" style="106" customWidth="1"/>
    <col min="3563" max="3563" width="9.5" style="106" customWidth="1"/>
    <col min="3564" max="3564" width="6.75" style="106" customWidth="1"/>
    <col min="3565" max="3565" width="22.25" style="106" customWidth="1"/>
    <col min="3566" max="3567" width="9.5" style="106" customWidth="1"/>
    <col min="3568" max="3568" width="7.375" style="106" customWidth="1"/>
    <col min="3569" max="3569" width="12.625" style="106" customWidth="1"/>
    <col min="3570" max="3816" width="9" style="106"/>
    <col min="3817" max="3817" width="25.5" style="106" customWidth="1"/>
    <col min="3818" max="3818" width="8.5" style="106" customWidth="1"/>
    <col min="3819" max="3819" width="9.5" style="106" customWidth="1"/>
    <col min="3820" max="3820" width="6.75" style="106" customWidth="1"/>
    <col min="3821" max="3821" width="22.25" style="106" customWidth="1"/>
    <col min="3822" max="3823" width="9.5" style="106" customWidth="1"/>
    <col min="3824" max="3824" width="7.375" style="106" customWidth="1"/>
    <col min="3825" max="3825" width="12.625" style="106" customWidth="1"/>
    <col min="3826" max="4072" width="9" style="106"/>
    <col min="4073" max="4073" width="25.5" style="106" customWidth="1"/>
    <col min="4074" max="4074" width="8.5" style="106" customWidth="1"/>
    <col min="4075" max="4075" width="9.5" style="106" customWidth="1"/>
    <col min="4076" max="4076" width="6.75" style="106" customWidth="1"/>
    <col min="4077" max="4077" width="22.25" style="106" customWidth="1"/>
    <col min="4078" max="4079" width="9.5" style="106" customWidth="1"/>
    <col min="4080" max="4080" width="7.375" style="106" customWidth="1"/>
    <col min="4081" max="4081" width="12.625" style="106" customWidth="1"/>
    <col min="4082" max="4328" width="9" style="106"/>
    <col min="4329" max="4329" width="25.5" style="106" customWidth="1"/>
    <col min="4330" max="4330" width="8.5" style="106" customWidth="1"/>
    <col min="4331" max="4331" width="9.5" style="106" customWidth="1"/>
    <col min="4332" max="4332" width="6.75" style="106" customWidth="1"/>
    <col min="4333" max="4333" width="22.25" style="106" customWidth="1"/>
    <col min="4334" max="4335" width="9.5" style="106" customWidth="1"/>
    <col min="4336" max="4336" width="7.375" style="106" customWidth="1"/>
    <col min="4337" max="4337" width="12.625" style="106" customWidth="1"/>
    <col min="4338" max="4584" width="9" style="106"/>
    <col min="4585" max="4585" width="25.5" style="106" customWidth="1"/>
    <col min="4586" max="4586" width="8.5" style="106" customWidth="1"/>
    <col min="4587" max="4587" width="9.5" style="106" customWidth="1"/>
    <col min="4588" max="4588" width="6.75" style="106" customWidth="1"/>
    <col min="4589" max="4589" width="22.25" style="106" customWidth="1"/>
    <col min="4590" max="4591" width="9.5" style="106" customWidth="1"/>
    <col min="4592" max="4592" width="7.375" style="106" customWidth="1"/>
    <col min="4593" max="4593" width="12.625" style="106" customWidth="1"/>
    <col min="4594" max="4840" width="9" style="106"/>
    <col min="4841" max="4841" width="25.5" style="106" customWidth="1"/>
    <col min="4842" max="4842" width="8.5" style="106" customWidth="1"/>
    <col min="4843" max="4843" width="9.5" style="106" customWidth="1"/>
    <col min="4844" max="4844" width="6.75" style="106" customWidth="1"/>
    <col min="4845" max="4845" width="22.25" style="106" customWidth="1"/>
    <col min="4846" max="4847" width="9.5" style="106" customWidth="1"/>
    <col min="4848" max="4848" width="7.375" style="106" customWidth="1"/>
    <col min="4849" max="4849" width="12.625" style="106" customWidth="1"/>
    <col min="4850" max="5096" width="9" style="106"/>
    <col min="5097" max="5097" width="25.5" style="106" customWidth="1"/>
    <col min="5098" max="5098" width="8.5" style="106" customWidth="1"/>
    <col min="5099" max="5099" width="9.5" style="106" customWidth="1"/>
    <col min="5100" max="5100" width="6.75" style="106" customWidth="1"/>
    <col min="5101" max="5101" width="22.25" style="106" customWidth="1"/>
    <col min="5102" max="5103" width="9.5" style="106" customWidth="1"/>
    <col min="5104" max="5104" width="7.375" style="106" customWidth="1"/>
    <col min="5105" max="5105" width="12.625" style="106" customWidth="1"/>
    <col min="5106" max="5352" width="9" style="106"/>
    <col min="5353" max="5353" width="25.5" style="106" customWidth="1"/>
    <col min="5354" max="5354" width="8.5" style="106" customWidth="1"/>
    <col min="5355" max="5355" width="9.5" style="106" customWidth="1"/>
    <col min="5356" max="5356" width="6.75" style="106" customWidth="1"/>
    <col min="5357" max="5357" width="22.25" style="106" customWidth="1"/>
    <col min="5358" max="5359" width="9.5" style="106" customWidth="1"/>
    <col min="5360" max="5360" width="7.375" style="106" customWidth="1"/>
    <col min="5361" max="5361" width="12.625" style="106" customWidth="1"/>
    <col min="5362" max="5608" width="9" style="106"/>
    <col min="5609" max="5609" width="25.5" style="106" customWidth="1"/>
    <col min="5610" max="5610" width="8.5" style="106" customWidth="1"/>
    <col min="5611" max="5611" width="9.5" style="106" customWidth="1"/>
    <col min="5612" max="5612" width="6.75" style="106" customWidth="1"/>
    <col min="5613" max="5613" width="22.25" style="106" customWidth="1"/>
    <col min="5614" max="5615" width="9.5" style="106" customWidth="1"/>
    <col min="5616" max="5616" width="7.375" style="106" customWidth="1"/>
    <col min="5617" max="5617" width="12.625" style="106" customWidth="1"/>
    <col min="5618" max="5864" width="9" style="106"/>
    <col min="5865" max="5865" width="25.5" style="106" customWidth="1"/>
    <col min="5866" max="5866" width="8.5" style="106" customWidth="1"/>
    <col min="5867" max="5867" width="9.5" style="106" customWidth="1"/>
    <col min="5868" max="5868" width="6.75" style="106" customWidth="1"/>
    <col min="5869" max="5869" width="22.25" style="106" customWidth="1"/>
    <col min="5870" max="5871" width="9.5" style="106" customWidth="1"/>
    <col min="5872" max="5872" width="7.375" style="106" customWidth="1"/>
    <col min="5873" max="5873" width="12.625" style="106" customWidth="1"/>
    <col min="5874" max="6120" width="9" style="106"/>
    <col min="6121" max="6121" width="25.5" style="106" customWidth="1"/>
    <col min="6122" max="6122" width="8.5" style="106" customWidth="1"/>
    <col min="6123" max="6123" width="9.5" style="106" customWidth="1"/>
    <col min="6124" max="6124" width="6.75" style="106" customWidth="1"/>
    <col min="6125" max="6125" width="22.25" style="106" customWidth="1"/>
    <col min="6126" max="6127" width="9.5" style="106" customWidth="1"/>
    <col min="6128" max="6128" width="7.375" style="106" customWidth="1"/>
    <col min="6129" max="6129" width="12.625" style="106" customWidth="1"/>
    <col min="6130" max="6376" width="9" style="106"/>
    <col min="6377" max="6377" width="25.5" style="106" customWidth="1"/>
    <col min="6378" max="6378" width="8.5" style="106" customWidth="1"/>
    <col min="6379" max="6379" width="9.5" style="106" customWidth="1"/>
    <col min="6380" max="6380" width="6.75" style="106" customWidth="1"/>
    <col min="6381" max="6381" width="22.25" style="106" customWidth="1"/>
    <col min="6382" max="6383" width="9.5" style="106" customWidth="1"/>
    <col min="6384" max="6384" width="7.375" style="106" customWidth="1"/>
    <col min="6385" max="6385" width="12.625" style="106" customWidth="1"/>
    <col min="6386" max="6632" width="9" style="106"/>
    <col min="6633" max="6633" width="25.5" style="106" customWidth="1"/>
    <col min="6634" max="6634" width="8.5" style="106" customWidth="1"/>
    <col min="6635" max="6635" width="9.5" style="106" customWidth="1"/>
    <col min="6636" max="6636" width="6.75" style="106" customWidth="1"/>
    <col min="6637" max="6637" width="22.25" style="106" customWidth="1"/>
    <col min="6638" max="6639" width="9.5" style="106" customWidth="1"/>
    <col min="6640" max="6640" width="7.375" style="106" customWidth="1"/>
    <col min="6641" max="6641" width="12.625" style="106" customWidth="1"/>
    <col min="6642" max="6888" width="9" style="106"/>
    <col min="6889" max="6889" width="25.5" style="106" customWidth="1"/>
    <col min="6890" max="6890" width="8.5" style="106" customWidth="1"/>
    <col min="6891" max="6891" width="9.5" style="106" customWidth="1"/>
    <col min="6892" max="6892" width="6.75" style="106" customWidth="1"/>
    <col min="6893" max="6893" width="22.25" style="106" customWidth="1"/>
    <col min="6894" max="6895" width="9.5" style="106" customWidth="1"/>
    <col min="6896" max="6896" width="7.375" style="106" customWidth="1"/>
    <col min="6897" max="6897" width="12.625" style="106" customWidth="1"/>
    <col min="6898" max="7144" width="9" style="106"/>
    <col min="7145" max="7145" width="25.5" style="106" customWidth="1"/>
    <col min="7146" max="7146" width="8.5" style="106" customWidth="1"/>
    <col min="7147" max="7147" width="9.5" style="106" customWidth="1"/>
    <col min="7148" max="7148" width="6.75" style="106" customWidth="1"/>
    <col min="7149" max="7149" width="22.25" style="106" customWidth="1"/>
    <col min="7150" max="7151" width="9.5" style="106" customWidth="1"/>
    <col min="7152" max="7152" width="7.375" style="106" customWidth="1"/>
    <col min="7153" max="7153" width="12.625" style="106" customWidth="1"/>
    <col min="7154" max="7400" width="9" style="106"/>
    <col min="7401" max="7401" width="25.5" style="106" customWidth="1"/>
    <col min="7402" max="7402" width="8.5" style="106" customWidth="1"/>
    <col min="7403" max="7403" width="9.5" style="106" customWidth="1"/>
    <col min="7404" max="7404" width="6.75" style="106" customWidth="1"/>
    <col min="7405" max="7405" width="22.25" style="106" customWidth="1"/>
    <col min="7406" max="7407" width="9.5" style="106" customWidth="1"/>
    <col min="7408" max="7408" width="7.375" style="106" customWidth="1"/>
    <col min="7409" max="7409" width="12.625" style="106" customWidth="1"/>
    <col min="7410" max="7656" width="9" style="106"/>
    <col min="7657" max="7657" width="25.5" style="106" customWidth="1"/>
    <col min="7658" max="7658" width="8.5" style="106" customWidth="1"/>
    <col min="7659" max="7659" width="9.5" style="106" customWidth="1"/>
    <col min="7660" max="7660" width="6.75" style="106" customWidth="1"/>
    <col min="7661" max="7661" width="22.25" style="106" customWidth="1"/>
    <col min="7662" max="7663" width="9.5" style="106" customWidth="1"/>
    <col min="7664" max="7664" width="7.375" style="106" customWidth="1"/>
    <col min="7665" max="7665" width="12.625" style="106" customWidth="1"/>
    <col min="7666" max="7912" width="9" style="106"/>
    <col min="7913" max="7913" width="25.5" style="106" customWidth="1"/>
    <col min="7914" max="7914" width="8.5" style="106" customWidth="1"/>
    <col min="7915" max="7915" width="9.5" style="106" customWidth="1"/>
    <col min="7916" max="7916" width="6.75" style="106" customWidth="1"/>
    <col min="7917" max="7917" width="22.25" style="106" customWidth="1"/>
    <col min="7918" max="7919" width="9.5" style="106" customWidth="1"/>
    <col min="7920" max="7920" width="7.375" style="106" customWidth="1"/>
    <col min="7921" max="7921" width="12.625" style="106" customWidth="1"/>
    <col min="7922" max="8168" width="9" style="106"/>
    <col min="8169" max="8169" width="25.5" style="106" customWidth="1"/>
    <col min="8170" max="8170" width="8.5" style="106" customWidth="1"/>
    <col min="8171" max="8171" width="9.5" style="106" customWidth="1"/>
    <col min="8172" max="8172" width="6.75" style="106" customWidth="1"/>
    <col min="8173" max="8173" width="22.25" style="106" customWidth="1"/>
    <col min="8174" max="8175" width="9.5" style="106" customWidth="1"/>
    <col min="8176" max="8176" width="7.375" style="106" customWidth="1"/>
    <col min="8177" max="8177" width="12.625" style="106" customWidth="1"/>
    <col min="8178" max="8424" width="9" style="106"/>
    <col min="8425" max="8425" width="25.5" style="106" customWidth="1"/>
    <col min="8426" max="8426" width="8.5" style="106" customWidth="1"/>
    <col min="8427" max="8427" width="9.5" style="106" customWidth="1"/>
    <col min="8428" max="8428" width="6.75" style="106" customWidth="1"/>
    <col min="8429" max="8429" width="22.25" style="106" customWidth="1"/>
    <col min="8430" max="8431" width="9.5" style="106" customWidth="1"/>
    <col min="8432" max="8432" width="7.375" style="106" customWidth="1"/>
    <col min="8433" max="8433" width="12.625" style="106" customWidth="1"/>
    <col min="8434" max="8680" width="9" style="106"/>
    <col min="8681" max="8681" width="25.5" style="106" customWidth="1"/>
    <col min="8682" max="8682" width="8.5" style="106" customWidth="1"/>
    <col min="8683" max="8683" width="9.5" style="106" customWidth="1"/>
    <col min="8684" max="8684" width="6.75" style="106" customWidth="1"/>
    <col min="8685" max="8685" width="22.25" style="106" customWidth="1"/>
    <col min="8686" max="8687" width="9.5" style="106" customWidth="1"/>
    <col min="8688" max="8688" width="7.375" style="106" customWidth="1"/>
    <col min="8689" max="8689" width="12.625" style="106" customWidth="1"/>
    <col min="8690" max="8936" width="9" style="106"/>
    <col min="8937" max="8937" width="25.5" style="106" customWidth="1"/>
    <col min="8938" max="8938" width="8.5" style="106" customWidth="1"/>
    <col min="8939" max="8939" width="9.5" style="106" customWidth="1"/>
    <col min="8940" max="8940" width="6.75" style="106" customWidth="1"/>
    <col min="8941" max="8941" width="22.25" style="106" customWidth="1"/>
    <col min="8942" max="8943" width="9.5" style="106" customWidth="1"/>
    <col min="8944" max="8944" width="7.375" style="106" customWidth="1"/>
    <col min="8945" max="8945" width="12.625" style="106" customWidth="1"/>
    <col min="8946" max="9192" width="9" style="106"/>
    <col min="9193" max="9193" width="25.5" style="106" customWidth="1"/>
    <col min="9194" max="9194" width="8.5" style="106" customWidth="1"/>
    <col min="9195" max="9195" width="9.5" style="106" customWidth="1"/>
    <col min="9196" max="9196" width="6.75" style="106" customWidth="1"/>
    <col min="9197" max="9197" width="22.25" style="106" customWidth="1"/>
    <col min="9198" max="9199" width="9.5" style="106" customWidth="1"/>
    <col min="9200" max="9200" width="7.375" style="106" customWidth="1"/>
    <col min="9201" max="9201" width="12.625" style="106" customWidth="1"/>
    <col min="9202" max="9448" width="9" style="106"/>
    <col min="9449" max="9449" width="25.5" style="106" customWidth="1"/>
    <col min="9450" max="9450" width="8.5" style="106" customWidth="1"/>
    <col min="9451" max="9451" width="9.5" style="106" customWidth="1"/>
    <col min="9452" max="9452" width="6.75" style="106" customWidth="1"/>
    <col min="9453" max="9453" width="22.25" style="106" customWidth="1"/>
    <col min="9454" max="9455" width="9.5" style="106" customWidth="1"/>
    <col min="9456" max="9456" width="7.375" style="106" customWidth="1"/>
    <col min="9457" max="9457" width="12.625" style="106" customWidth="1"/>
    <col min="9458" max="9704" width="9" style="106"/>
    <col min="9705" max="9705" width="25.5" style="106" customWidth="1"/>
    <col min="9706" max="9706" width="8.5" style="106" customWidth="1"/>
    <col min="9707" max="9707" width="9.5" style="106" customWidth="1"/>
    <col min="9708" max="9708" width="6.75" style="106" customWidth="1"/>
    <col min="9709" max="9709" width="22.25" style="106" customWidth="1"/>
    <col min="9710" max="9711" width="9.5" style="106" customWidth="1"/>
    <col min="9712" max="9712" width="7.375" style="106" customWidth="1"/>
    <col min="9713" max="9713" width="12.625" style="106" customWidth="1"/>
    <col min="9714" max="9960" width="9" style="106"/>
    <col min="9961" max="9961" width="25.5" style="106" customWidth="1"/>
    <col min="9962" max="9962" width="8.5" style="106" customWidth="1"/>
    <col min="9963" max="9963" width="9.5" style="106" customWidth="1"/>
    <col min="9964" max="9964" width="6.75" style="106" customWidth="1"/>
    <col min="9965" max="9965" width="22.25" style="106" customWidth="1"/>
    <col min="9966" max="9967" width="9.5" style="106" customWidth="1"/>
    <col min="9968" max="9968" width="7.375" style="106" customWidth="1"/>
    <col min="9969" max="9969" width="12.625" style="106" customWidth="1"/>
    <col min="9970" max="10216" width="9" style="106"/>
    <col min="10217" max="10217" width="25.5" style="106" customWidth="1"/>
    <col min="10218" max="10218" width="8.5" style="106" customWidth="1"/>
    <col min="10219" max="10219" width="9.5" style="106" customWidth="1"/>
    <col min="10220" max="10220" width="6.75" style="106" customWidth="1"/>
    <col min="10221" max="10221" width="22.25" style="106" customWidth="1"/>
    <col min="10222" max="10223" width="9.5" style="106" customWidth="1"/>
    <col min="10224" max="10224" width="7.375" style="106" customWidth="1"/>
    <col min="10225" max="10225" width="12.625" style="106" customWidth="1"/>
    <col min="10226" max="10472" width="9" style="106"/>
    <col min="10473" max="10473" width="25.5" style="106" customWidth="1"/>
    <col min="10474" max="10474" width="8.5" style="106" customWidth="1"/>
    <col min="10475" max="10475" width="9.5" style="106" customWidth="1"/>
    <col min="10476" max="10476" width="6.75" style="106" customWidth="1"/>
    <col min="10477" max="10477" width="22.25" style="106" customWidth="1"/>
    <col min="10478" max="10479" width="9.5" style="106" customWidth="1"/>
    <col min="10480" max="10480" width="7.375" style="106" customWidth="1"/>
    <col min="10481" max="10481" width="12.625" style="106" customWidth="1"/>
    <col min="10482" max="10728" width="9" style="106"/>
    <col min="10729" max="10729" width="25.5" style="106" customWidth="1"/>
    <col min="10730" max="10730" width="8.5" style="106" customWidth="1"/>
    <col min="10731" max="10731" width="9.5" style="106" customWidth="1"/>
    <col min="10732" max="10732" width="6.75" style="106" customWidth="1"/>
    <col min="10733" max="10733" width="22.25" style="106" customWidth="1"/>
    <col min="10734" max="10735" width="9.5" style="106" customWidth="1"/>
    <col min="10736" max="10736" width="7.375" style="106" customWidth="1"/>
    <col min="10737" max="10737" width="12.625" style="106" customWidth="1"/>
    <col min="10738" max="10984" width="9" style="106"/>
    <col min="10985" max="10985" width="25.5" style="106" customWidth="1"/>
    <col min="10986" max="10986" width="8.5" style="106" customWidth="1"/>
    <col min="10987" max="10987" width="9.5" style="106" customWidth="1"/>
    <col min="10988" max="10988" width="6.75" style="106" customWidth="1"/>
    <col min="10989" max="10989" width="22.25" style="106" customWidth="1"/>
    <col min="10990" max="10991" width="9.5" style="106" customWidth="1"/>
    <col min="10992" max="10992" width="7.375" style="106" customWidth="1"/>
    <col min="10993" max="10993" width="12.625" style="106" customWidth="1"/>
    <col min="10994" max="11240" width="9" style="106"/>
    <col min="11241" max="11241" width="25.5" style="106" customWidth="1"/>
    <col min="11242" max="11242" width="8.5" style="106" customWidth="1"/>
    <col min="11243" max="11243" width="9.5" style="106" customWidth="1"/>
    <col min="11244" max="11244" width="6.75" style="106" customWidth="1"/>
    <col min="11245" max="11245" width="22.25" style="106" customWidth="1"/>
    <col min="11246" max="11247" width="9.5" style="106" customWidth="1"/>
    <col min="11248" max="11248" width="7.375" style="106" customWidth="1"/>
    <col min="11249" max="11249" width="12.625" style="106" customWidth="1"/>
    <col min="11250" max="11496" width="9" style="106"/>
    <col min="11497" max="11497" width="25.5" style="106" customWidth="1"/>
    <col min="11498" max="11498" width="8.5" style="106" customWidth="1"/>
    <col min="11499" max="11499" width="9.5" style="106" customWidth="1"/>
    <col min="11500" max="11500" width="6.75" style="106" customWidth="1"/>
    <col min="11501" max="11501" width="22.25" style="106" customWidth="1"/>
    <col min="11502" max="11503" width="9.5" style="106" customWidth="1"/>
    <col min="11504" max="11504" width="7.375" style="106" customWidth="1"/>
    <col min="11505" max="11505" width="12.625" style="106" customWidth="1"/>
    <col min="11506" max="11752" width="9" style="106"/>
    <col min="11753" max="11753" width="25.5" style="106" customWidth="1"/>
    <col min="11754" max="11754" width="8.5" style="106" customWidth="1"/>
    <col min="11755" max="11755" width="9.5" style="106" customWidth="1"/>
    <col min="11756" max="11756" width="6.75" style="106" customWidth="1"/>
    <col min="11757" max="11757" width="22.25" style="106" customWidth="1"/>
    <col min="11758" max="11759" width="9.5" style="106" customWidth="1"/>
    <col min="11760" max="11760" width="7.375" style="106" customWidth="1"/>
    <col min="11761" max="11761" width="12.625" style="106" customWidth="1"/>
    <col min="11762" max="12008" width="9" style="106"/>
    <col min="12009" max="12009" width="25.5" style="106" customWidth="1"/>
    <col min="12010" max="12010" width="8.5" style="106" customWidth="1"/>
    <col min="12011" max="12011" width="9.5" style="106" customWidth="1"/>
    <col min="12012" max="12012" width="6.75" style="106" customWidth="1"/>
    <col min="12013" max="12013" width="22.25" style="106" customWidth="1"/>
    <col min="12014" max="12015" width="9.5" style="106" customWidth="1"/>
    <col min="12016" max="12016" width="7.375" style="106" customWidth="1"/>
    <col min="12017" max="12017" width="12.625" style="106" customWidth="1"/>
    <col min="12018" max="12264" width="9" style="106"/>
    <col min="12265" max="12265" width="25.5" style="106" customWidth="1"/>
    <col min="12266" max="12266" width="8.5" style="106" customWidth="1"/>
    <col min="12267" max="12267" width="9.5" style="106" customWidth="1"/>
    <col min="12268" max="12268" width="6.75" style="106" customWidth="1"/>
    <col min="12269" max="12269" width="22.25" style="106" customWidth="1"/>
    <col min="12270" max="12271" width="9.5" style="106" customWidth="1"/>
    <col min="12272" max="12272" width="7.375" style="106" customWidth="1"/>
    <col min="12273" max="12273" width="12.625" style="106" customWidth="1"/>
    <col min="12274" max="12520" width="9" style="106"/>
    <col min="12521" max="12521" width="25.5" style="106" customWidth="1"/>
    <col min="12522" max="12522" width="8.5" style="106" customWidth="1"/>
    <col min="12523" max="12523" width="9.5" style="106" customWidth="1"/>
    <col min="12524" max="12524" width="6.75" style="106" customWidth="1"/>
    <col min="12525" max="12525" width="22.25" style="106" customWidth="1"/>
    <col min="12526" max="12527" width="9.5" style="106" customWidth="1"/>
    <col min="12528" max="12528" width="7.375" style="106" customWidth="1"/>
    <col min="12529" max="12529" width="12.625" style="106" customWidth="1"/>
    <col min="12530" max="12776" width="9" style="106"/>
    <col min="12777" max="12777" width="25.5" style="106" customWidth="1"/>
    <col min="12778" max="12778" width="8.5" style="106" customWidth="1"/>
    <col min="12779" max="12779" width="9.5" style="106" customWidth="1"/>
    <col min="12780" max="12780" width="6.75" style="106" customWidth="1"/>
    <col min="12781" max="12781" width="22.25" style="106" customWidth="1"/>
    <col min="12782" max="12783" width="9.5" style="106" customWidth="1"/>
    <col min="12784" max="12784" width="7.375" style="106" customWidth="1"/>
    <col min="12785" max="12785" width="12.625" style="106" customWidth="1"/>
    <col min="12786" max="13032" width="9" style="106"/>
    <col min="13033" max="13033" width="25.5" style="106" customWidth="1"/>
    <col min="13034" max="13034" width="8.5" style="106" customWidth="1"/>
    <col min="13035" max="13035" width="9.5" style="106" customWidth="1"/>
    <col min="13036" max="13036" width="6.75" style="106" customWidth="1"/>
    <col min="13037" max="13037" width="22.25" style="106" customWidth="1"/>
    <col min="13038" max="13039" width="9.5" style="106" customWidth="1"/>
    <col min="13040" max="13040" width="7.375" style="106" customWidth="1"/>
    <col min="13041" max="13041" width="12.625" style="106" customWidth="1"/>
    <col min="13042" max="13288" width="9" style="106"/>
    <col min="13289" max="13289" width="25.5" style="106" customWidth="1"/>
    <col min="13290" max="13290" width="8.5" style="106" customWidth="1"/>
    <col min="13291" max="13291" width="9.5" style="106" customWidth="1"/>
    <col min="13292" max="13292" width="6.75" style="106" customWidth="1"/>
    <col min="13293" max="13293" width="22.25" style="106" customWidth="1"/>
    <col min="13294" max="13295" width="9.5" style="106" customWidth="1"/>
    <col min="13296" max="13296" width="7.375" style="106" customWidth="1"/>
    <col min="13297" max="13297" width="12.625" style="106" customWidth="1"/>
    <col min="13298" max="13544" width="9" style="106"/>
    <col min="13545" max="13545" width="25.5" style="106" customWidth="1"/>
    <col min="13546" max="13546" width="8.5" style="106" customWidth="1"/>
    <col min="13547" max="13547" width="9.5" style="106" customWidth="1"/>
    <col min="13548" max="13548" width="6.75" style="106" customWidth="1"/>
    <col min="13549" max="13549" width="22.25" style="106" customWidth="1"/>
    <col min="13550" max="13551" width="9.5" style="106" customWidth="1"/>
    <col min="13552" max="13552" width="7.375" style="106" customWidth="1"/>
    <col min="13553" max="13553" width="12.625" style="106" customWidth="1"/>
    <col min="13554" max="13800" width="9" style="106"/>
    <col min="13801" max="13801" width="25.5" style="106" customWidth="1"/>
    <col min="13802" max="13802" width="8.5" style="106" customWidth="1"/>
    <col min="13803" max="13803" width="9.5" style="106" customWidth="1"/>
    <col min="13804" max="13804" width="6.75" style="106" customWidth="1"/>
    <col min="13805" max="13805" width="22.25" style="106" customWidth="1"/>
    <col min="13806" max="13807" width="9.5" style="106" customWidth="1"/>
    <col min="13808" max="13808" width="7.375" style="106" customWidth="1"/>
    <col min="13809" max="13809" width="12.625" style="106" customWidth="1"/>
    <col min="13810" max="14056" width="9" style="106"/>
    <col min="14057" max="14057" width="25.5" style="106" customWidth="1"/>
    <col min="14058" max="14058" width="8.5" style="106" customWidth="1"/>
    <col min="14059" max="14059" width="9.5" style="106" customWidth="1"/>
    <col min="14060" max="14060" width="6.75" style="106" customWidth="1"/>
    <col min="14061" max="14061" width="22.25" style="106" customWidth="1"/>
    <col min="14062" max="14063" width="9.5" style="106" customWidth="1"/>
    <col min="14064" max="14064" width="7.375" style="106" customWidth="1"/>
    <col min="14065" max="14065" width="12.625" style="106" customWidth="1"/>
    <col min="14066" max="14312" width="9" style="106"/>
    <col min="14313" max="14313" width="25.5" style="106" customWidth="1"/>
    <col min="14314" max="14314" width="8.5" style="106" customWidth="1"/>
    <col min="14315" max="14315" width="9.5" style="106" customWidth="1"/>
    <col min="14316" max="14316" width="6.75" style="106" customWidth="1"/>
    <col min="14317" max="14317" width="22.25" style="106" customWidth="1"/>
    <col min="14318" max="14319" width="9.5" style="106" customWidth="1"/>
    <col min="14320" max="14320" width="7.375" style="106" customWidth="1"/>
    <col min="14321" max="14321" width="12.625" style="106" customWidth="1"/>
    <col min="14322" max="14568" width="9" style="106"/>
    <col min="14569" max="14569" width="25.5" style="106" customWidth="1"/>
    <col min="14570" max="14570" width="8.5" style="106" customWidth="1"/>
    <col min="14571" max="14571" width="9.5" style="106" customWidth="1"/>
    <col min="14572" max="14572" width="6.75" style="106" customWidth="1"/>
    <col min="14573" max="14573" width="22.25" style="106" customWidth="1"/>
    <col min="14574" max="14575" width="9.5" style="106" customWidth="1"/>
    <col min="14576" max="14576" width="7.375" style="106" customWidth="1"/>
    <col min="14577" max="14577" width="12.625" style="106" customWidth="1"/>
    <col min="14578" max="14824" width="9" style="106"/>
    <col min="14825" max="14825" width="25.5" style="106" customWidth="1"/>
    <col min="14826" max="14826" width="8.5" style="106" customWidth="1"/>
    <col min="14827" max="14827" width="9.5" style="106" customWidth="1"/>
    <col min="14828" max="14828" width="6.75" style="106" customWidth="1"/>
    <col min="14829" max="14829" width="22.25" style="106" customWidth="1"/>
    <col min="14830" max="14831" width="9.5" style="106" customWidth="1"/>
    <col min="14832" max="14832" width="7.375" style="106" customWidth="1"/>
    <col min="14833" max="14833" width="12.625" style="106" customWidth="1"/>
    <col min="14834" max="15080" width="9" style="106"/>
    <col min="15081" max="15081" width="25.5" style="106" customWidth="1"/>
    <col min="15082" max="15082" width="8.5" style="106" customWidth="1"/>
    <col min="15083" max="15083" width="9.5" style="106" customWidth="1"/>
    <col min="15084" max="15084" width="6.75" style="106" customWidth="1"/>
    <col min="15085" max="15085" width="22.25" style="106" customWidth="1"/>
    <col min="15086" max="15087" width="9.5" style="106" customWidth="1"/>
    <col min="15088" max="15088" width="7.375" style="106" customWidth="1"/>
    <col min="15089" max="15089" width="12.625" style="106" customWidth="1"/>
    <col min="15090" max="15336" width="9" style="106"/>
    <col min="15337" max="15337" width="25.5" style="106" customWidth="1"/>
    <col min="15338" max="15338" width="8.5" style="106" customWidth="1"/>
    <col min="15339" max="15339" width="9.5" style="106" customWidth="1"/>
    <col min="15340" max="15340" width="6.75" style="106" customWidth="1"/>
    <col min="15341" max="15341" width="22.25" style="106" customWidth="1"/>
    <col min="15342" max="15343" width="9.5" style="106" customWidth="1"/>
    <col min="15344" max="15344" width="7.375" style="106" customWidth="1"/>
    <col min="15345" max="15345" width="12.625" style="106" customWidth="1"/>
    <col min="15346" max="15592" width="9" style="106"/>
    <col min="15593" max="15593" width="25.5" style="106" customWidth="1"/>
    <col min="15594" max="15594" width="8.5" style="106" customWidth="1"/>
    <col min="15595" max="15595" width="9.5" style="106" customWidth="1"/>
    <col min="15596" max="15596" width="6.75" style="106" customWidth="1"/>
    <col min="15597" max="15597" width="22.25" style="106" customWidth="1"/>
    <col min="15598" max="15599" width="9.5" style="106" customWidth="1"/>
    <col min="15600" max="15600" width="7.375" style="106" customWidth="1"/>
    <col min="15601" max="15601" width="12.625" style="106" customWidth="1"/>
    <col min="15602" max="15848" width="9" style="106"/>
    <col min="15849" max="15849" width="25.5" style="106" customWidth="1"/>
    <col min="15850" max="15850" width="8.5" style="106" customWidth="1"/>
    <col min="15851" max="15851" width="9.5" style="106" customWidth="1"/>
    <col min="15852" max="15852" width="6.75" style="106" customWidth="1"/>
    <col min="15853" max="15853" width="22.25" style="106" customWidth="1"/>
    <col min="15854" max="15855" width="9.5" style="106" customWidth="1"/>
    <col min="15856" max="15856" width="7.375" style="106" customWidth="1"/>
    <col min="15857" max="15857" width="12.625" style="106" customWidth="1"/>
    <col min="15858" max="16104" width="9" style="106"/>
    <col min="16105" max="16105" width="25.5" style="106" customWidth="1"/>
    <col min="16106" max="16106" width="8.5" style="106" customWidth="1"/>
    <col min="16107" max="16107" width="9.5" style="106" customWidth="1"/>
    <col min="16108" max="16108" width="6.75" style="106" customWidth="1"/>
    <col min="16109" max="16109" width="22.25" style="106" customWidth="1"/>
    <col min="16110" max="16111" width="9.5" style="106" customWidth="1"/>
    <col min="16112" max="16112" width="7.375" style="106" customWidth="1"/>
    <col min="16113" max="16113" width="12.625" style="106" customWidth="1"/>
    <col min="16114" max="16384" width="9" style="106"/>
  </cols>
  <sheetData>
    <row r="1" ht="24" spans="1:12">
      <c r="A1" s="107" t="s">
        <v>103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="105" customFormat="1" ht="18.75" customHeight="1" spans="1:12">
      <c r="A2" s="92"/>
      <c r="B2" s="108"/>
      <c r="C2" s="108"/>
      <c r="D2" s="109"/>
      <c r="E2" s="109"/>
      <c r="F2" s="109"/>
      <c r="G2" s="109"/>
      <c r="H2" s="110"/>
      <c r="I2" s="110"/>
      <c r="J2" s="132" t="s">
        <v>15</v>
      </c>
      <c r="K2" s="132"/>
      <c r="L2" s="132"/>
    </row>
    <row r="3" ht="20.25" customHeight="1" spans="1:12">
      <c r="A3" s="111" t="s">
        <v>16</v>
      </c>
      <c r="B3" s="111"/>
      <c r="C3" s="111"/>
      <c r="D3" s="111"/>
      <c r="E3" s="111"/>
      <c r="F3" s="111"/>
      <c r="G3" s="111" t="s">
        <v>17</v>
      </c>
      <c r="H3" s="111"/>
      <c r="I3" s="111"/>
      <c r="J3" s="111"/>
      <c r="K3" s="111"/>
      <c r="L3" s="111"/>
    </row>
    <row r="4" ht="20.25" customHeight="1" spans="1:12">
      <c r="A4" s="112" t="s">
        <v>18</v>
      </c>
      <c r="B4" s="113" t="s">
        <v>94</v>
      </c>
      <c r="C4" s="113" t="s">
        <v>95</v>
      </c>
      <c r="D4" s="113" t="s">
        <v>19</v>
      </c>
      <c r="E4" s="113" t="s">
        <v>20</v>
      </c>
      <c r="F4" s="113" t="s">
        <v>101</v>
      </c>
      <c r="G4" s="112" t="s">
        <v>18</v>
      </c>
      <c r="H4" s="113" t="s">
        <v>94</v>
      </c>
      <c r="I4" s="113" t="s">
        <v>95</v>
      </c>
      <c r="J4" s="113" t="s">
        <v>19</v>
      </c>
      <c r="K4" s="113" t="s">
        <v>20</v>
      </c>
      <c r="L4" s="113" t="s">
        <v>101</v>
      </c>
    </row>
    <row r="5" ht="20.25" customHeight="1" spans="1:16">
      <c r="A5" s="114" t="s">
        <v>22</v>
      </c>
      <c r="B5" s="115">
        <f>B6+B12</f>
        <v>0</v>
      </c>
      <c r="C5" s="115">
        <f>C6+C12</f>
        <v>0</v>
      </c>
      <c r="D5" s="115">
        <f>D6+D12</f>
        <v>0</v>
      </c>
      <c r="E5" s="115"/>
      <c r="F5" s="116"/>
      <c r="G5" s="114" t="s">
        <v>22</v>
      </c>
      <c r="H5" s="117">
        <f>H6+H11</f>
        <v>0</v>
      </c>
      <c r="I5" s="117">
        <f>I6+I11</f>
        <v>0</v>
      </c>
      <c r="J5" s="117">
        <f>J6+J11</f>
        <v>0</v>
      </c>
      <c r="K5" s="117"/>
      <c r="L5" s="116"/>
      <c r="M5" s="106">
        <v>41630</v>
      </c>
      <c r="N5" s="106">
        <v>41630</v>
      </c>
      <c r="O5" s="106">
        <v>1547</v>
      </c>
      <c r="P5" s="106">
        <v>1547</v>
      </c>
    </row>
    <row r="6" ht="20.25" customHeight="1" spans="1:16">
      <c r="A6" s="118" t="s">
        <v>73</v>
      </c>
      <c r="B6" s="115"/>
      <c r="C6" s="115"/>
      <c r="D6" s="115"/>
      <c r="E6" s="115"/>
      <c r="F6" s="116"/>
      <c r="G6" s="119" t="s">
        <v>74</v>
      </c>
      <c r="H6" s="117"/>
      <c r="I6" s="117"/>
      <c r="J6" s="117"/>
      <c r="K6" s="117"/>
      <c r="L6" s="116"/>
      <c r="N6" s="106">
        <v>83</v>
      </c>
      <c r="P6" s="106">
        <v>1229</v>
      </c>
    </row>
    <row r="7" ht="20.25" customHeight="1" spans="1:12">
      <c r="A7" s="120"/>
      <c r="B7" s="121"/>
      <c r="C7" s="121"/>
      <c r="D7" s="121"/>
      <c r="E7" s="121"/>
      <c r="F7" s="122"/>
      <c r="G7" s="120"/>
      <c r="H7" s="123"/>
      <c r="I7" s="123"/>
      <c r="J7" s="123"/>
      <c r="K7" s="123"/>
      <c r="L7" s="122"/>
    </row>
    <row r="8" ht="20.25" customHeight="1" spans="1:12">
      <c r="A8" s="124"/>
      <c r="B8" s="121"/>
      <c r="C8" s="121"/>
      <c r="D8" s="121"/>
      <c r="E8" s="121"/>
      <c r="F8" s="122"/>
      <c r="G8" s="120"/>
      <c r="H8" s="123"/>
      <c r="I8" s="123"/>
      <c r="J8" s="123"/>
      <c r="K8" s="123"/>
      <c r="L8" s="122"/>
    </row>
    <row r="9" ht="20.25" customHeight="1" spans="1:12">
      <c r="A9" s="124"/>
      <c r="B9" s="121"/>
      <c r="C9" s="121"/>
      <c r="D9" s="121"/>
      <c r="E9" s="121"/>
      <c r="F9" s="122"/>
      <c r="G9" s="120"/>
      <c r="H9" s="123"/>
      <c r="I9" s="123"/>
      <c r="J9" s="123"/>
      <c r="K9" s="123"/>
      <c r="L9" s="122"/>
    </row>
    <row r="10" ht="20.25" customHeight="1" spans="1:12">
      <c r="A10" s="124"/>
      <c r="B10" s="121"/>
      <c r="C10" s="121"/>
      <c r="D10" s="121"/>
      <c r="E10" s="121"/>
      <c r="F10" s="122"/>
      <c r="G10" s="120"/>
      <c r="H10" s="123"/>
      <c r="I10" s="123"/>
      <c r="J10" s="123"/>
      <c r="K10" s="123"/>
      <c r="L10" s="122"/>
    </row>
    <row r="11" ht="20.25" customHeight="1" spans="1:16">
      <c r="A11" s="124"/>
      <c r="B11" s="121"/>
      <c r="C11" s="121"/>
      <c r="D11" s="121"/>
      <c r="E11" s="121"/>
      <c r="F11" s="122"/>
      <c r="G11" s="125" t="s">
        <v>81</v>
      </c>
      <c r="H11" s="126">
        <f>H12+H14+H15</f>
        <v>0</v>
      </c>
      <c r="I11" s="126">
        <f t="shared" ref="I11:J11" si="0">I12+I14+I15</f>
        <v>0</v>
      </c>
      <c r="J11" s="126">
        <f t="shared" si="0"/>
        <v>0</v>
      </c>
      <c r="K11" s="126"/>
      <c r="L11" s="116"/>
      <c r="P11" s="106">
        <v>318</v>
      </c>
    </row>
    <row r="12" ht="20.25" customHeight="1" spans="1:14">
      <c r="A12" s="125" t="s">
        <v>78</v>
      </c>
      <c r="B12" s="115">
        <f>B13+B15</f>
        <v>0</v>
      </c>
      <c r="C12" s="115">
        <f>C13+C15</f>
        <v>0</v>
      </c>
      <c r="D12" s="115">
        <f>D13+D15</f>
        <v>0</v>
      </c>
      <c r="E12" s="115"/>
      <c r="F12" s="116"/>
      <c r="G12" s="127" t="s">
        <v>83</v>
      </c>
      <c r="H12" s="128">
        <f>H13</f>
        <v>0</v>
      </c>
      <c r="I12" s="128">
        <f>I13</f>
        <v>0</v>
      </c>
      <c r="J12" s="128">
        <f>J13</f>
        <v>0</v>
      </c>
      <c r="K12" s="128"/>
      <c r="L12" s="122"/>
      <c r="N12" s="106">
        <v>41547</v>
      </c>
    </row>
    <row r="13" ht="20.25" customHeight="1" spans="1:16">
      <c r="A13" s="129" t="s">
        <v>79</v>
      </c>
      <c r="B13" s="121">
        <f>SUM(B14:B14)</f>
        <v>0</v>
      </c>
      <c r="C13" s="121">
        <f>SUM(C14:C14)</f>
        <v>0</v>
      </c>
      <c r="D13" s="121">
        <f>SUM(D14:D14)</f>
        <v>0</v>
      </c>
      <c r="E13" s="121"/>
      <c r="F13" s="122"/>
      <c r="G13" s="120" t="s">
        <v>85</v>
      </c>
      <c r="H13" s="128"/>
      <c r="I13" s="128"/>
      <c r="J13" s="128"/>
      <c r="K13" s="128"/>
      <c r="L13" s="122"/>
      <c r="N13" s="106">
        <v>0</v>
      </c>
      <c r="P13" s="106">
        <v>0</v>
      </c>
    </row>
    <row r="14" ht="20.25" customHeight="1" spans="1:12">
      <c r="A14" s="120" t="s">
        <v>84</v>
      </c>
      <c r="B14" s="121"/>
      <c r="C14" s="121"/>
      <c r="D14" s="121"/>
      <c r="E14" s="121"/>
      <c r="F14" s="122"/>
      <c r="G14" s="127" t="s">
        <v>102</v>
      </c>
      <c r="H14" s="128"/>
      <c r="I14" s="128"/>
      <c r="J14" s="128"/>
      <c r="K14" s="128"/>
      <c r="L14" s="122"/>
    </row>
    <row r="15" ht="20.25" customHeight="1" spans="1:16">
      <c r="A15" s="127" t="s">
        <v>90</v>
      </c>
      <c r="B15" s="121"/>
      <c r="C15" s="121"/>
      <c r="D15" s="121"/>
      <c r="E15" s="121"/>
      <c r="F15" s="122"/>
      <c r="G15" s="127" t="s">
        <v>92</v>
      </c>
      <c r="H15" s="128"/>
      <c r="I15" s="128"/>
      <c r="J15" s="128"/>
      <c r="K15" s="128"/>
      <c r="L15" s="116"/>
      <c r="N15" s="106">
        <v>40000</v>
      </c>
      <c r="O15" s="106">
        <v>1547</v>
      </c>
      <c r="P15" s="106">
        <v>318</v>
      </c>
    </row>
    <row r="16" ht="20.25" customHeight="1" spans="1:14">
      <c r="A16" s="106" t="s">
        <v>104</v>
      </c>
      <c r="N16" s="106">
        <v>1547</v>
      </c>
    </row>
    <row r="17" ht="20.25" customHeight="1" spans="4:13">
      <c r="D17" s="131"/>
      <c r="E17" s="131"/>
      <c r="M17" s="106">
        <v>1630</v>
      </c>
    </row>
    <row r="18" spans="2:3">
      <c r="B18" s="131"/>
      <c r="C18" s="131"/>
    </row>
    <row r="19" spans="8:11">
      <c r="H19" s="131"/>
      <c r="I19" s="131"/>
      <c r="J19" s="131"/>
      <c r="K19" s="131"/>
    </row>
    <row r="20" spans="4:5">
      <c r="D20" s="131"/>
      <c r="E20" s="131"/>
    </row>
    <row r="21" spans="4:5">
      <c r="D21" s="131"/>
      <c r="E21" s="131"/>
    </row>
    <row r="24" spans="4:5">
      <c r="D24" s="131"/>
      <c r="E24" s="13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H23" sqref="H23"/>
    </sheetView>
  </sheetViews>
  <sheetFormatPr defaultColWidth="9" defaultRowHeight="14.25"/>
  <cols>
    <col min="1" max="1" width="23.25" style="106" customWidth="1"/>
    <col min="2" max="3" width="8.5" style="106" customWidth="1"/>
    <col min="4" max="5" width="9.5" style="106" customWidth="1"/>
    <col min="6" max="6" width="7.625" style="106" customWidth="1"/>
    <col min="7" max="7" width="20.25" style="106" customWidth="1"/>
    <col min="8" max="11" width="9.5" style="106" customWidth="1"/>
    <col min="12" max="12" width="7.625" style="106" customWidth="1"/>
    <col min="13" max="14" width="9" style="106" hidden="1" customWidth="1"/>
    <col min="15" max="232" width="9" style="106"/>
    <col min="233" max="233" width="25.5" style="106" customWidth="1"/>
    <col min="234" max="234" width="8.5" style="106" customWidth="1"/>
    <col min="235" max="235" width="9.5" style="106" customWidth="1"/>
    <col min="236" max="236" width="6.75" style="106" customWidth="1"/>
    <col min="237" max="237" width="22.25" style="106" customWidth="1"/>
    <col min="238" max="239" width="9.5" style="106" customWidth="1"/>
    <col min="240" max="240" width="7.375" style="106" customWidth="1"/>
    <col min="241" max="241" width="12.625" style="106" customWidth="1"/>
    <col min="242" max="488" width="9" style="106"/>
    <col min="489" max="489" width="25.5" style="106" customWidth="1"/>
    <col min="490" max="490" width="8.5" style="106" customWidth="1"/>
    <col min="491" max="491" width="9.5" style="106" customWidth="1"/>
    <col min="492" max="492" width="6.75" style="106" customWidth="1"/>
    <col min="493" max="493" width="22.25" style="106" customWidth="1"/>
    <col min="494" max="495" width="9.5" style="106" customWidth="1"/>
    <col min="496" max="496" width="7.375" style="106" customWidth="1"/>
    <col min="497" max="497" width="12.625" style="106" customWidth="1"/>
    <col min="498" max="744" width="9" style="106"/>
    <col min="745" max="745" width="25.5" style="106" customWidth="1"/>
    <col min="746" max="746" width="8.5" style="106" customWidth="1"/>
    <col min="747" max="747" width="9.5" style="106" customWidth="1"/>
    <col min="748" max="748" width="6.75" style="106" customWidth="1"/>
    <col min="749" max="749" width="22.25" style="106" customWidth="1"/>
    <col min="750" max="751" width="9.5" style="106" customWidth="1"/>
    <col min="752" max="752" width="7.375" style="106" customWidth="1"/>
    <col min="753" max="753" width="12.625" style="106" customWidth="1"/>
    <col min="754" max="1000" width="9" style="106"/>
    <col min="1001" max="1001" width="25.5" style="106" customWidth="1"/>
    <col min="1002" max="1002" width="8.5" style="106" customWidth="1"/>
    <col min="1003" max="1003" width="9.5" style="106" customWidth="1"/>
    <col min="1004" max="1004" width="6.75" style="106" customWidth="1"/>
    <col min="1005" max="1005" width="22.25" style="106" customWidth="1"/>
    <col min="1006" max="1007" width="9.5" style="106" customWidth="1"/>
    <col min="1008" max="1008" width="7.375" style="106" customWidth="1"/>
    <col min="1009" max="1009" width="12.625" style="106" customWidth="1"/>
    <col min="1010" max="1256" width="9" style="106"/>
    <col min="1257" max="1257" width="25.5" style="106" customWidth="1"/>
    <col min="1258" max="1258" width="8.5" style="106" customWidth="1"/>
    <col min="1259" max="1259" width="9.5" style="106" customWidth="1"/>
    <col min="1260" max="1260" width="6.75" style="106" customWidth="1"/>
    <col min="1261" max="1261" width="22.25" style="106" customWidth="1"/>
    <col min="1262" max="1263" width="9.5" style="106" customWidth="1"/>
    <col min="1264" max="1264" width="7.375" style="106" customWidth="1"/>
    <col min="1265" max="1265" width="12.625" style="106" customWidth="1"/>
    <col min="1266" max="1512" width="9" style="106"/>
    <col min="1513" max="1513" width="25.5" style="106" customWidth="1"/>
    <col min="1514" max="1514" width="8.5" style="106" customWidth="1"/>
    <col min="1515" max="1515" width="9.5" style="106" customWidth="1"/>
    <col min="1516" max="1516" width="6.75" style="106" customWidth="1"/>
    <col min="1517" max="1517" width="22.25" style="106" customWidth="1"/>
    <col min="1518" max="1519" width="9.5" style="106" customWidth="1"/>
    <col min="1520" max="1520" width="7.375" style="106" customWidth="1"/>
    <col min="1521" max="1521" width="12.625" style="106" customWidth="1"/>
    <col min="1522" max="1768" width="9" style="106"/>
    <col min="1769" max="1769" width="25.5" style="106" customWidth="1"/>
    <col min="1770" max="1770" width="8.5" style="106" customWidth="1"/>
    <col min="1771" max="1771" width="9.5" style="106" customWidth="1"/>
    <col min="1772" max="1772" width="6.75" style="106" customWidth="1"/>
    <col min="1773" max="1773" width="22.25" style="106" customWidth="1"/>
    <col min="1774" max="1775" width="9.5" style="106" customWidth="1"/>
    <col min="1776" max="1776" width="7.375" style="106" customWidth="1"/>
    <col min="1777" max="1777" width="12.625" style="106" customWidth="1"/>
    <col min="1778" max="2024" width="9" style="106"/>
    <col min="2025" max="2025" width="25.5" style="106" customWidth="1"/>
    <col min="2026" max="2026" width="8.5" style="106" customWidth="1"/>
    <col min="2027" max="2027" width="9.5" style="106" customWidth="1"/>
    <col min="2028" max="2028" width="6.75" style="106" customWidth="1"/>
    <col min="2029" max="2029" width="22.25" style="106" customWidth="1"/>
    <col min="2030" max="2031" width="9.5" style="106" customWidth="1"/>
    <col min="2032" max="2032" width="7.375" style="106" customWidth="1"/>
    <col min="2033" max="2033" width="12.625" style="106" customWidth="1"/>
    <col min="2034" max="2280" width="9" style="106"/>
    <col min="2281" max="2281" width="25.5" style="106" customWidth="1"/>
    <col min="2282" max="2282" width="8.5" style="106" customWidth="1"/>
    <col min="2283" max="2283" width="9.5" style="106" customWidth="1"/>
    <col min="2284" max="2284" width="6.75" style="106" customWidth="1"/>
    <col min="2285" max="2285" width="22.25" style="106" customWidth="1"/>
    <col min="2286" max="2287" width="9.5" style="106" customWidth="1"/>
    <col min="2288" max="2288" width="7.375" style="106" customWidth="1"/>
    <col min="2289" max="2289" width="12.625" style="106" customWidth="1"/>
    <col min="2290" max="2536" width="9" style="106"/>
    <col min="2537" max="2537" width="25.5" style="106" customWidth="1"/>
    <col min="2538" max="2538" width="8.5" style="106" customWidth="1"/>
    <col min="2539" max="2539" width="9.5" style="106" customWidth="1"/>
    <col min="2540" max="2540" width="6.75" style="106" customWidth="1"/>
    <col min="2541" max="2541" width="22.25" style="106" customWidth="1"/>
    <col min="2542" max="2543" width="9.5" style="106" customWidth="1"/>
    <col min="2544" max="2544" width="7.375" style="106" customWidth="1"/>
    <col min="2545" max="2545" width="12.625" style="106" customWidth="1"/>
    <col min="2546" max="2792" width="9" style="106"/>
    <col min="2793" max="2793" width="25.5" style="106" customWidth="1"/>
    <col min="2794" max="2794" width="8.5" style="106" customWidth="1"/>
    <col min="2795" max="2795" width="9.5" style="106" customWidth="1"/>
    <col min="2796" max="2796" width="6.75" style="106" customWidth="1"/>
    <col min="2797" max="2797" width="22.25" style="106" customWidth="1"/>
    <col min="2798" max="2799" width="9.5" style="106" customWidth="1"/>
    <col min="2800" max="2800" width="7.375" style="106" customWidth="1"/>
    <col min="2801" max="2801" width="12.625" style="106" customWidth="1"/>
    <col min="2802" max="3048" width="9" style="106"/>
    <col min="3049" max="3049" width="25.5" style="106" customWidth="1"/>
    <col min="3050" max="3050" width="8.5" style="106" customWidth="1"/>
    <col min="3051" max="3051" width="9.5" style="106" customWidth="1"/>
    <col min="3052" max="3052" width="6.75" style="106" customWidth="1"/>
    <col min="3053" max="3053" width="22.25" style="106" customWidth="1"/>
    <col min="3054" max="3055" width="9.5" style="106" customWidth="1"/>
    <col min="3056" max="3056" width="7.375" style="106" customWidth="1"/>
    <col min="3057" max="3057" width="12.625" style="106" customWidth="1"/>
    <col min="3058" max="3304" width="9" style="106"/>
    <col min="3305" max="3305" width="25.5" style="106" customWidth="1"/>
    <col min="3306" max="3306" width="8.5" style="106" customWidth="1"/>
    <col min="3307" max="3307" width="9.5" style="106" customWidth="1"/>
    <col min="3308" max="3308" width="6.75" style="106" customWidth="1"/>
    <col min="3309" max="3309" width="22.25" style="106" customWidth="1"/>
    <col min="3310" max="3311" width="9.5" style="106" customWidth="1"/>
    <col min="3312" max="3312" width="7.375" style="106" customWidth="1"/>
    <col min="3313" max="3313" width="12.625" style="106" customWidth="1"/>
    <col min="3314" max="3560" width="9" style="106"/>
    <col min="3561" max="3561" width="25.5" style="106" customWidth="1"/>
    <col min="3562" max="3562" width="8.5" style="106" customWidth="1"/>
    <col min="3563" max="3563" width="9.5" style="106" customWidth="1"/>
    <col min="3564" max="3564" width="6.75" style="106" customWidth="1"/>
    <col min="3565" max="3565" width="22.25" style="106" customWidth="1"/>
    <col min="3566" max="3567" width="9.5" style="106" customWidth="1"/>
    <col min="3568" max="3568" width="7.375" style="106" customWidth="1"/>
    <col min="3569" max="3569" width="12.625" style="106" customWidth="1"/>
    <col min="3570" max="3816" width="9" style="106"/>
    <col min="3817" max="3817" width="25.5" style="106" customWidth="1"/>
    <col min="3818" max="3818" width="8.5" style="106" customWidth="1"/>
    <col min="3819" max="3819" width="9.5" style="106" customWidth="1"/>
    <col min="3820" max="3820" width="6.75" style="106" customWidth="1"/>
    <col min="3821" max="3821" width="22.25" style="106" customWidth="1"/>
    <col min="3822" max="3823" width="9.5" style="106" customWidth="1"/>
    <col min="3824" max="3824" width="7.375" style="106" customWidth="1"/>
    <col min="3825" max="3825" width="12.625" style="106" customWidth="1"/>
    <col min="3826" max="4072" width="9" style="106"/>
    <col min="4073" max="4073" width="25.5" style="106" customWidth="1"/>
    <col min="4074" max="4074" width="8.5" style="106" customWidth="1"/>
    <col min="4075" max="4075" width="9.5" style="106" customWidth="1"/>
    <col min="4076" max="4076" width="6.75" style="106" customWidth="1"/>
    <col min="4077" max="4077" width="22.25" style="106" customWidth="1"/>
    <col min="4078" max="4079" width="9.5" style="106" customWidth="1"/>
    <col min="4080" max="4080" width="7.375" style="106" customWidth="1"/>
    <col min="4081" max="4081" width="12.625" style="106" customWidth="1"/>
    <col min="4082" max="4328" width="9" style="106"/>
    <col min="4329" max="4329" width="25.5" style="106" customWidth="1"/>
    <col min="4330" max="4330" width="8.5" style="106" customWidth="1"/>
    <col min="4331" max="4331" width="9.5" style="106" customWidth="1"/>
    <col min="4332" max="4332" width="6.75" style="106" customWidth="1"/>
    <col min="4333" max="4333" width="22.25" style="106" customWidth="1"/>
    <col min="4334" max="4335" width="9.5" style="106" customWidth="1"/>
    <col min="4336" max="4336" width="7.375" style="106" customWidth="1"/>
    <col min="4337" max="4337" width="12.625" style="106" customWidth="1"/>
    <col min="4338" max="4584" width="9" style="106"/>
    <col min="4585" max="4585" width="25.5" style="106" customWidth="1"/>
    <col min="4586" max="4586" width="8.5" style="106" customWidth="1"/>
    <col min="4587" max="4587" width="9.5" style="106" customWidth="1"/>
    <col min="4588" max="4588" width="6.75" style="106" customWidth="1"/>
    <col min="4589" max="4589" width="22.25" style="106" customWidth="1"/>
    <col min="4590" max="4591" width="9.5" style="106" customWidth="1"/>
    <col min="4592" max="4592" width="7.375" style="106" customWidth="1"/>
    <col min="4593" max="4593" width="12.625" style="106" customWidth="1"/>
    <col min="4594" max="4840" width="9" style="106"/>
    <col min="4841" max="4841" width="25.5" style="106" customWidth="1"/>
    <col min="4842" max="4842" width="8.5" style="106" customWidth="1"/>
    <col min="4843" max="4843" width="9.5" style="106" customWidth="1"/>
    <col min="4844" max="4844" width="6.75" style="106" customWidth="1"/>
    <col min="4845" max="4845" width="22.25" style="106" customWidth="1"/>
    <col min="4846" max="4847" width="9.5" style="106" customWidth="1"/>
    <col min="4848" max="4848" width="7.375" style="106" customWidth="1"/>
    <col min="4849" max="4849" width="12.625" style="106" customWidth="1"/>
    <col min="4850" max="5096" width="9" style="106"/>
    <col min="5097" max="5097" width="25.5" style="106" customWidth="1"/>
    <col min="5098" max="5098" width="8.5" style="106" customWidth="1"/>
    <col min="5099" max="5099" width="9.5" style="106" customWidth="1"/>
    <col min="5100" max="5100" width="6.75" style="106" customWidth="1"/>
    <col min="5101" max="5101" width="22.25" style="106" customWidth="1"/>
    <col min="5102" max="5103" width="9.5" style="106" customWidth="1"/>
    <col min="5104" max="5104" width="7.375" style="106" customWidth="1"/>
    <col min="5105" max="5105" width="12.625" style="106" customWidth="1"/>
    <col min="5106" max="5352" width="9" style="106"/>
    <col min="5353" max="5353" width="25.5" style="106" customWidth="1"/>
    <col min="5354" max="5354" width="8.5" style="106" customWidth="1"/>
    <col min="5355" max="5355" width="9.5" style="106" customWidth="1"/>
    <col min="5356" max="5356" width="6.75" style="106" customWidth="1"/>
    <col min="5357" max="5357" width="22.25" style="106" customWidth="1"/>
    <col min="5358" max="5359" width="9.5" style="106" customWidth="1"/>
    <col min="5360" max="5360" width="7.375" style="106" customWidth="1"/>
    <col min="5361" max="5361" width="12.625" style="106" customWidth="1"/>
    <col min="5362" max="5608" width="9" style="106"/>
    <col min="5609" max="5609" width="25.5" style="106" customWidth="1"/>
    <col min="5610" max="5610" width="8.5" style="106" customWidth="1"/>
    <col min="5611" max="5611" width="9.5" style="106" customWidth="1"/>
    <col min="5612" max="5612" width="6.75" style="106" customWidth="1"/>
    <col min="5613" max="5613" width="22.25" style="106" customWidth="1"/>
    <col min="5614" max="5615" width="9.5" style="106" customWidth="1"/>
    <col min="5616" max="5616" width="7.375" style="106" customWidth="1"/>
    <col min="5617" max="5617" width="12.625" style="106" customWidth="1"/>
    <col min="5618" max="5864" width="9" style="106"/>
    <col min="5865" max="5865" width="25.5" style="106" customWidth="1"/>
    <col min="5866" max="5866" width="8.5" style="106" customWidth="1"/>
    <col min="5867" max="5867" width="9.5" style="106" customWidth="1"/>
    <col min="5868" max="5868" width="6.75" style="106" customWidth="1"/>
    <col min="5869" max="5869" width="22.25" style="106" customWidth="1"/>
    <col min="5870" max="5871" width="9.5" style="106" customWidth="1"/>
    <col min="5872" max="5872" width="7.375" style="106" customWidth="1"/>
    <col min="5873" max="5873" width="12.625" style="106" customWidth="1"/>
    <col min="5874" max="6120" width="9" style="106"/>
    <col min="6121" max="6121" width="25.5" style="106" customWidth="1"/>
    <col min="6122" max="6122" width="8.5" style="106" customWidth="1"/>
    <col min="6123" max="6123" width="9.5" style="106" customWidth="1"/>
    <col min="6124" max="6124" width="6.75" style="106" customWidth="1"/>
    <col min="6125" max="6125" width="22.25" style="106" customWidth="1"/>
    <col min="6126" max="6127" width="9.5" style="106" customWidth="1"/>
    <col min="6128" max="6128" width="7.375" style="106" customWidth="1"/>
    <col min="6129" max="6129" width="12.625" style="106" customWidth="1"/>
    <col min="6130" max="6376" width="9" style="106"/>
    <col min="6377" max="6377" width="25.5" style="106" customWidth="1"/>
    <col min="6378" max="6378" width="8.5" style="106" customWidth="1"/>
    <col min="6379" max="6379" width="9.5" style="106" customWidth="1"/>
    <col min="6380" max="6380" width="6.75" style="106" customWidth="1"/>
    <col min="6381" max="6381" width="22.25" style="106" customWidth="1"/>
    <col min="6382" max="6383" width="9.5" style="106" customWidth="1"/>
    <col min="6384" max="6384" width="7.375" style="106" customWidth="1"/>
    <col min="6385" max="6385" width="12.625" style="106" customWidth="1"/>
    <col min="6386" max="6632" width="9" style="106"/>
    <col min="6633" max="6633" width="25.5" style="106" customWidth="1"/>
    <col min="6634" max="6634" width="8.5" style="106" customWidth="1"/>
    <col min="6635" max="6635" width="9.5" style="106" customWidth="1"/>
    <col min="6636" max="6636" width="6.75" style="106" customWidth="1"/>
    <col min="6637" max="6637" width="22.25" style="106" customWidth="1"/>
    <col min="6638" max="6639" width="9.5" style="106" customWidth="1"/>
    <col min="6640" max="6640" width="7.375" style="106" customWidth="1"/>
    <col min="6641" max="6641" width="12.625" style="106" customWidth="1"/>
    <col min="6642" max="6888" width="9" style="106"/>
    <col min="6889" max="6889" width="25.5" style="106" customWidth="1"/>
    <col min="6890" max="6890" width="8.5" style="106" customWidth="1"/>
    <col min="6891" max="6891" width="9.5" style="106" customWidth="1"/>
    <col min="6892" max="6892" width="6.75" style="106" customWidth="1"/>
    <col min="6893" max="6893" width="22.25" style="106" customWidth="1"/>
    <col min="6894" max="6895" width="9.5" style="106" customWidth="1"/>
    <col min="6896" max="6896" width="7.375" style="106" customWidth="1"/>
    <col min="6897" max="6897" width="12.625" style="106" customWidth="1"/>
    <col min="6898" max="7144" width="9" style="106"/>
    <col min="7145" max="7145" width="25.5" style="106" customWidth="1"/>
    <col min="7146" max="7146" width="8.5" style="106" customWidth="1"/>
    <col min="7147" max="7147" width="9.5" style="106" customWidth="1"/>
    <col min="7148" max="7148" width="6.75" style="106" customWidth="1"/>
    <col min="7149" max="7149" width="22.25" style="106" customWidth="1"/>
    <col min="7150" max="7151" width="9.5" style="106" customWidth="1"/>
    <col min="7152" max="7152" width="7.375" style="106" customWidth="1"/>
    <col min="7153" max="7153" width="12.625" style="106" customWidth="1"/>
    <col min="7154" max="7400" width="9" style="106"/>
    <col min="7401" max="7401" width="25.5" style="106" customWidth="1"/>
    <col min="7402" max="7402" width="8.5" style="106" customWidth="1"/>
    <col min="7403" max="7403" width="9.5" style="106" customWidth="1"/>
    <col min="7404" max="7404" width="6.75" style="106" customWidth="1"/>
    <col min="7405" max="7405" width="22.25" style="106" customWidth="1"/>
    <col min="7406" max="7407" width="9.5" style="106" customWidth="1"/>
    <col min="7408" max="7408" width="7.375" style="106" customWidth="1"/>
    <col min="7409" max="7409" width="12.625" style="106" customWidth="1"/>
    <col min="7410" max="7656" width="9" style="106"/>
    <col min="7657" max="7657" width="25.5" style="106" customWidth="1"/>
    <col min="7658" max="7658" width="8.5" style="106" customWidth="1"/>
    <col min="7659" max="7659" width="9.5" style="106" customWidth="1"/>
    <col min="7660" max="7660" width="6.75" style="106" customWidth="1"/>
    <col min="7661" max="7661" width="22.25" style="106" customWidth="1"/>
    <col min="7662" max="7663" width="9.5" style="106" customWidth="1"/>
    <col min="7664" max="7664" width="7.375" style="106" customWidth="1"/>
    <col min="7665" max="7665" width="12.625" style="106" customWidth="1"/>
    <col min="7666" max="7912" width="9" style="106"/>
    <col min="7913" max="7913" width="25.5" style="106" customWidth="1"/>
    <col min="7914" max="7914" width="8.5" style="106" customWidth="1"/>
    <col min="7915" max="7915" width="9.5" style="106" customWidth="1"/>
    <col min="7916" max="7916" width="6.75" style="106" customWidth="1"/>
    <col min="7917" max="7917" width="22.25" style="106" customWidth="1"/>
    <col min="7918" max="7919" width="9.5" style="106" customWidth="1"/>
    <col min="7920" max="7920" width="7.375" style="106" customWidth="1"/>
    <col min="7921" max="7921" width="12.625" style="106" customWidth="1"/>
    <col min="7922" max="8168" width="9" style="106"/>
    <col min="8169" max="8169" width="25.5" style="106" customWidth="1"/>
    <col min="8170" max="8170" width="8.5" style="106" customWidth="1"/>
    <col min="8171" max="8171" width="9.5" style="106" customWidth="1"/>
    <col min="8172" max="8172" width="6.75" style="106" customWidth="1"/>
    <col min="8173" max="8173" width="22.25" style="106" customWidth="1"/>
    <col min="8174" max="8175" width="9.5" style="106" customWidth="1"/>
    <col min="8176" max="8176" width="7.375" style="106" customWidth="1"/>
    <col min="8177" max="8177" width="12.625" style="106" customWidth="1"/>
    <col min="8178" max="8424" width="9" style="106"/>
    <col min="8425" max="8425" width="25.5" style="106" customWidth="1"/>
    <col min="8426" max="8426" width="8.5" style="106" customWidth="1"/>
    <col min="8427" max="8427" width="9.5" style="106" customWidth="1"/>
    <col min="8428" max="8428" width="6.75" style="106" customWidth="1"/>
    <col min="8429" max="8429" width="22.25" style="106" customWidth="1"/>
    <col min="8430" max="8431" width="9.5" style="106" customWidth="1"/>
    <col min="8432" max="8432" width="7.375" style="106" customWidth="1"/>
    <col min="8433" max="8433" width="12.625" style="106" customWidth="1"/>
    <col min="8434" max="8680" width="9" style="106"/>
    <col min="8681" max="8681" width="25.5" style="106" customWidth="1"/>
    <col min="8682" max="8682" width="8.5" style="106" customWidth="1"/>
    <col min="8683" max="8683" width="9.5" style="106" customWidth="1"/>
    <col min="8684" max="8684" width="6.75" style="106" customWidth="1"/>
    <col min="8685" max="8685" width="22.25" style="106" customWidth="1"/>
    <col min="8686" max="8687" width="9.5" style="106" customWidth="1"/>
    <col min="8688" max="8688" width="7.375" style="106" customWidth="1"/>
    <col min="8689" max="8689" width="12.625" style="106" customWidth="1"/>
    <col min="8690" max="8936" width="9" style="106"/>
    <col min="8937" max="8937" width="25.5" style="106" customWidth="1"/>
    <col min="8938" max="8938" width="8.5" style="106" customWidth="1"/>
    <col min="8939" max="8939" width="9.5" style="106" customWidth="1"/>
    <col min="8940" max="8940" width="6.75" style="106" customWidth="1"/>
    <col min="8941" max="8941" width="22.25" style="106" customWidth="1"/>
    <col min="8942" max="8943" width="9.5" style="106" customWidth="1"/>
    <col min="8944" max="8944" width="7.375" style="106" customWidth="1"/>
    <col min="8945" max="8945" width="12.625" style="106" customWidth="1"/>
    <col min="8946" max="9192" width="9" style="106"/>
    <col min="9193" max="9193" width="25.5" style="106" customWidth="1"/>
    <col min="9194" max="9194" width="8.5" style="106" customWidth="1"/>
    <col min="9195" max="9195" width="9.5" style="106" customWidth="1"/>
    <col min="9196" max="9196" width="6.75" style="106" customWidth="1"/>
    <col min="9197" max="9197" width="22.25" style="106" customWidth="1"/>
    <col min="9198" max="9199" width="9.5" style="106" customWidth="1"/>
    <col min="9200" max="9200" width="7.375" style="106" customWidth="1"/>
    <col min="9201" max="9201" width="12.625" style="106" customWidth="1"/>
    <col min="9202" max="9448" width="9" style="106"/>
    <col min="9449" max="9449" width="25.5" style="106" customWidth="1"/>
    <col min="9450" max="9450" width="8.5" style="106" customWidth="1"/>
    <col min="9451" max="9451" width="9.5" style="106" customWidth="1"/>
    <col min="9452" max="9452" width="6.75" style="106" customWidth="1"/>
    <col min="9453" max="9453" width="22.25" style="106" customWidth="1"/>
    <col min="9454" max="9455" width="9.5" style="106" customWidth="1"/>
    <col min="9456" max="9456" width="7.375" style="106" customWidth="1"/>
    <col min="9457" max="9457" width="12.625" style="106" customWidth="1"/>
    <col min="9458" max="9704" width="9" style="106"/>
    <col min="9705" max="9705" width="25.5" style="106" customWidth="1"/>
    <col min="9706" max="9706" width="8.5" style="106" customWidth="1"/>
    <col min="9707" max="9707" width="9.5" style="106" customWidth="1"/>
    <col min="9708" max="9708" width="6.75" style="106" customWidth="1"/>
    <col min="9709" max="9709" width="22.25" style="106" customWidth="1"/>
    <col min="9710" max="9711" width="9.5" style="106" customWidth="1"/>
    <col min="9712" max="9712" width="7.375" style="106" customWidth="1"/>
    <col min="9713" max="9713" width="12.625" style="106" customWidth="1"/>
    <col min="9714" max="9960" width="9" style="106"/>
    <col min="9961" max="9961" width="25.5" style="106" customWidth="1"/>
    <col min="9962" max="9962" width="8.5" style="106" customWidth="1"/>
    <col min="9963" max="9963" width="9.5" style="106" customWidth="1"/>
    <col min="9964" max="9964" width="6.75" style="106" customWidth="1"/>
    <col min="9965" max="9965" width="22.25" style="106" customWidth="1"/>
    <col min="9966" max="9967" width="9.5" style="106" customWidth="1"/>
    <col min="9968" max="9968" width="7.375" style="106" customWidth="1"/>
    <col min="9969" max="9969" width="12.625" style="106" customWidth="1"/>
    <col min="9970" max="10216" width="9" style="106"/>
    <col min="10217" max="10217" width="25.5" style="106" customWidth="1"/>
    <col min="10218" max="10218" width="8.5" style="106" customWidth="1"/>
    <col min="10219" max="10219" width="9.5" style="106" customWidth="1"/>
    <col min="10220" max="10220" width="6.75" style="106" customWidth="1"/>
    <col min="10221" max="10221" width="22.25" style="106" customWidth="1"/>
    <col min="10222" max="10223" width="9.5" style="106" customWidth="1"/>
    <col min="10224" max="10224" width="7.375" style="106" customWidth="1"/>
    <col min="10225" max="10225" width="12.625" style="106" customWidth="1"/>
    <col min="10226" max="10472" width="9" style="106"/>
    <col min="10473" max="10473" width="25.5" style="106" customWidth="1"/>
    <col min="10474" max="10474" width="8.5" style="106" customWidth="1"/>
    <col min="10475" max="10475" width="9.5" style="106" customWidth="1"/>
    <col min="10476" max="10476" width="6.75" style="106" customWidth="1"/>
    <col min="10477" max="10477" width="22.25" style="106" customWidth="1"/>
    <col min="10478" max="10479" width="9.5" style="106" customWidth="1"/>
    <col min="10480" max="10480" width="7.375" style="106" customWidth="1"/>
    <col min="10481" max="10481" width="12.625" style="106" customWidth="1"/>
    <col min="10482" max="10728" width="9" style="106"/>
    <col min="10729" max="10729" width="25.5" style="106" customWidth="1"/>
    <col min="10730" max="10730" width="8.5" style="106" customWidth="1"/>
    <col min="10731" max="10731" width="9.5" style="106" customWidth="1"/>
    <col min="10732" max="10732" width="6.75" style="106" customWidth="1"/>
    <col min="10733" max="10733" width="22.25" style="106" customWidth="1"/>
    <col min="10734" max="10735" width="9.5" style="106" customWidth="1"/>
    <col min="10736" max="10736" width="7.375" style="106" customWidth="1"/>
    <col min="10737" max="10737" width="12.625" style="106" customWidth="1"/>
    <col min="10738" max="10984" width="9" style="106"/>
    <col min="10985" max="10985" width="25.5" style="106" customWidth="1"/>
    <col min="10986" max="10986" width="8.5" style="106" customWidth="1"/>
    <col min="10987" max="10987" width="9.5" style="106" customWidth="1"/>
    <col min="10988" max="10988" width="6.75" style="106" customWidth="1"/>
    <col min="10989" max="10989" width="22.25" style="106" customWidth="1"/>
    <col min="10990" max="10991" width="9.5" style="106" customWidth="1"/>
    <col min="10992" max="10992" width="7.375" style="106" customWidth="1"/>
    <col min="10993" max="10993" width="12.625" style="106" customWidth="1"/>
    <col min="10994" max="11240" width="9" style="106"/>
    <col min="11241" max="11241" width="25.5" style="106" customWidth="1"/>
    <col min="11242" max="11242" width="8.5" style="106" customWidth="1"/>
    <col min="11243" max="11243" width="9.5" style="106" customWidth="1"/>
    <col min="11244" max="11244" width="6.75" style="106" customWidth="1"/>
    <col min="11245" max="11245" width="22.25" style="106" customWidth="1"/>
    <col min="11246" max="11247" width="9.5" style="106" customWidth="1"/>
    <col min="11248" max="11248" width="7.375" style="106" customWidth="1"/>
    <col min="11249" max="11249" width="12.625" style="106" customWidth="1"/>
    <col min="11250" max="11496" width="9" style="106"/>
    <col min="11497" max="11497" width="25.5" style="106" customWidth="1"/>
    <col min="11498" max="11498" width="8.5" style="106" customWidth="1"/>
    <col min="11499" max="11499" width="9.5" style="106" customWidth="1"/>
    <col min="11500" max="11500" width="6.75" style="106" customWidth="1"/>
    <col min="11501" max="11501" width="22.25" style="106" customWidth="1"/>
    <col min="11502" max="11503" width="9.5" style="106" customWidth="1"/>
    <col min="11504" max="11504" width="7.375" style="106" customWidth="1"/>
    <col min="11505" max="11505" width="12.625" style="106" customWidth="1"/>
    <col min="11506" max="11752" width="9" style="106"/>
    <col min="11753" max="11753" width="25.5" style="106" customWidth="1"/>
    <col min="11754" max="11754" width="8.5" style="106" customWidth="1"/>
    <col min="11755" max="11755" width="9.5" style="106" customWidth="1"/>
    <col min="11756" max="11756" width="6.75" style="106" customWidth="1"/>
    <col min="11757" max="11757" width="22.25" style="106" customWidth="1"/>
    <col min="11758" max="11759" width="9.5" style="106" customWidth="1"/>
    <col min="11760" max="11760" width="7.375" style="106" customWidth="1"/>
    <col min="11761" max="11761" width="12.625" style="106" customWidth="1"/>
    <col min="11762" max="12008" width="9" style="106"/>
    <col min="12009" max="12009" width="25.5" style="106" customWidth="1"/>
    <col min="12010" max="12010" width="8.5" style="106" customWidth="1"/>
    <col min="12011" max="12011" width="9.5" style="106" customWidth="1"/>
    <col min="12012" max="12012" width="6.75" style="106" customWidth="1"/>
    <col min="12013" max="12013" width="22.25" style="106" customWidth="1"/>
    <col min="12014" max="12015" width="9.5" style="106" customWidth="1"/>
    <col min="12016" max="12016" width="7.375" style="106" customWidth="1"/>
    <col min="12017" max="12017" width="12.625" style="106" customWidth="1"/>
    <col min="12018" max="12264" width="9" style="106"/>
    <col min="12265" max="12265" width="25.5" style="106" customWidth="1"/>
    <col min="12266" max="12266" width="8.5" style="106" customWidth="1"/>
    <col min="12267" max="12267" width="9.5" style="106" customWidth="1"/>
    <col min="12268" max="12268" width="6.75" style="106" customWidth="1"/>
    <col min="12269" max="12269" width="22.25" style="106" customWidth="1"/>
    <col min="12270" max="12271" width="9.5" style="106" customWidth="1"/>
    <col min="12272" max="12272" width="7.375" style="106" customWidth="1"/>
    <col min="12273" max="12273" width="12.625" style="106" customWidth="1"/>
    <col min="12274" max="12520" width="9" style="106"/>
    <col min="12521" max="12521" width="25.5" style="106" customWidth="1"/>
    <col min="12522" max="12522" width="8.5" style="106" customWidth="1"/>
    <col min="12523" max="12523" width="9.5" style="106" customWidth="1"/>
    <col min="12524" max="12524" width="6.75" style="106" customWidth="1"/>
    <col min="12525" max="12525" width="22.25" style="106" customWidth="1"/>
    <col min="12526" max="12527" width="9.5" style="106" customWidth="1"/>
    <col min="12528" max="12528" width="7.375" style="106" customWidth="1"/>
    <col min="12529" max="12529" width="12.625" style="106" customWidth="1"/>
    <col min="12530" max="12776" width="9" style="106"/>
    <col min="12777" max="12777" width="25.5" style="106" customWidth="1"/>
    <col min="12778" max="12778" width="8.5" style="106" customWidth="1"/>
    <col min="12779" max="12779" width="9.5" style="106" customWidth="1"/>
    <col min="12780" max="12780" width="6.75" style="106" customWidth="1"/>
    <col min="12781" max="12781" width="22.25" style="106" customWidth="1"/>
    <col min="12782" max="12783" width="9.5" style="106" customWidth="1"/>
    <col min="12784" max="12784" width="7.375" style="106" customWidth="1"/>
    <col min="12785" max="12785" width="12.625" style="106" customWidth="1"/>
    <col min="12786" max="13032" width="9" style="106"/>
    <col min="13033" max="13033" width="25.5" style="106" customWidth="1"/>
    <col min="13034" max="13034" width="8.5" style="106" customWidth="1"/>
    <col min="13035" max="13035" width="9.5" style="106" customWidth="1"/>
    <col min="13036" max="13036" width="6.75" style="106" customWidth="1"/>
    <col min="13037" max="13037" width="22.25" style="106" customWidth="1"/>
    <col min="13038" max="13039" width="9.5" style="106" customWidth="1"/>
    <col min="13040" max="13040" width="7.375" style="106" customWidth="1"/>
    <col min="13041" max="13041" width="12.625" style="106" customWidth="1"/>
    <col min="13042" max="13288" width="9" style="106"/>
    <col min="13289" max="13289" width="25.5" style="106" customWidth="1"/>
    <col min="13290" max="13290" width="8.5" style="106" customWidth="1"/>
    <col min="13291" max="13291" width="9.5" style="106" customWidth="1"/>
    <col min="13292" max="13292" width="6.75" style="106" customWidth="1"/>
    <col min="13293" max="13293" width="22.25" style="106" customWidth="1"/>
    <col min="13294" max="13295" width="9.5" style="106" customWidth="1"/>
    <col min="13296" max="13296" width="7.375" style="106" customWidth="1"/>
    <col min="13297" max="13297" width="12.625" style="106" customWidth="1"/>
    <col min="13298" max="13544" width="9" style="106"/>
    <col min="13545" max="13545" width="25.5" style="106" customWidth="1"/>
    <col min="13546" max="13546" width="8.5" style="106" customWidth="1"/>
    <col min="13547" max="13547" width="9.5" style="106" customWidth="1"/>
    <col min="13548" max="13548" width="6.75" style="106" customWidth="1"/>
    <col min="13549" max="13549" width="22.25" style="106" customWidth="1"/>
    <col min="13550" max="13551" width="9.5" style="106" customWidth="1"/>
    <col min="13552" max="13552" width="7.375" style="106" customWidth="1"/>
    <col min="13553" max="13553" width="12.625" style="106" customWidth="1"/>
    <col min="13554" max="13800" width="9" style="106"/>
    <col min="13801" max="13801" width="25.5" style="106" customWidth="1"/>
    <col min="13802" max="13802" width="8.5" style="106" customWidth="1"/>
    <col min="13803" max="13803" width="9.5" style="106" customWidth="1"/>
    <col min="13804" max="13804" width="6.75" style="106" customWidth="1"/>
    <col min="13805" max="13805" width="22.25" style="106" customWidth="1"/>
    <col min="13806" max="13807" width="9.5" style="106" customWidth="1"/>
    <col min="13808" max="13808" width="7.375" style="106" customWidth="1"/>
    <col min="13809" max="13809" width="12.625" style="106" customWidth="1"/>
    <col min="13810" max="14056" width="9" style="106"/>
    <col min="14057" max="14057" width="25.5" style="106" customWidth="1"/>
    <col min="14058" max="14058" width="8.5" style="106" customWidth="1"/>
    <col min="14059" max="14059" width="9.5" style="106" customWidth="1"/>
    <col min="14060" max="14060" width="6.75" style="106" customWidth="1"/>
    <col min="14061" max="14061" width="22.25" style="106" customWidth="1"/>
    <col min="14062" max="14063" width="9.5" style="106" customWidth="1"/>
    <col min="14064" max="14064" width="7.375" style="106" customWidth="1"/>
    <col min="14065" max="14065" width="12.625" style="106" customWidth="1"/>
    <col min="14066" max="14312" width="9" style="106"/>
    <col min="14313" max="14313" width="25.5" style="106" customWidth="1"/>
    <col min="14314" max="14314" width="8.5" style="106" customWidth="1"/>
    <col min="14315" max="14315" width="9.5" style="106" customWidth="1"/>
    <col min="14316" max="14316" width="6.75" style="106" customWidth="1"/>
    <col min="14317" max="14317" width="22.25" style="106" customWidth="1"/>
    <col min="14318" max="14319" width="9.5" style="106" customWidth="1"/>
    <col min="14320" max="14320" width="7.375" style="106" customWidth="1"/>
    <col min="14321" max="14321" width="12.625" style="106" customWidth="1"/>
    <col min="14322" max="14568" width="9" style="106"/>
    <col min="14569" max="14569" width="25.5" style="106" customWidth="1"/>
    <col min="14570" max="14570" width="8.5" style="106" customWidth="1"/>
    <col min="14571" max="14571" width="9.5" style="106" customWidth="1"/>
    <col min="14572" max="14572" width="6.75" style="106" customWidth="1"/>
    <col min="14573" max="14573" width="22.25" style="106" customWidth="1"/>
    <col min="14574" max="14575" width="9.5" style="106" customWidth="1"/>
    <col min="14576" max="14576" width="7.375" style="106" customWidth="1"/>
    <col min="14577" max="14577" width="12.625" style="106" customWidth="1"/>
    <col min="14578" max="14824" width="9" style="106"/>
    <col min="14825" max="14825" width="25.5" style="106" customWidth="1"/>
    <col min="14826" max="14826" width="8.5" style="106" customWidth="1"/>
    <col min="14827" max="14827" width="9.5" style="106" customWidth="1"/>
    <col min="14828" max="14828" width="6.75" style="106" customWidth="1"/>
    <col min="14829" max="14829" width="22.25" style="106" customWidth="1"/>
    <col min="14830" max="14831" width="9.5" style="106" customWidth="1"/>
    <col min="14832" max="14832" width="7.375" style="106" customWidth="1"/>
    <col min="14833" max="14833" width="12.625" style="106" customWidth="1"/>
    <col min="14834" max="15080" width="9" style="106"/>
    <col min="15081" max="15081" width="25.5" style="106" customWidth="1"/>
    <col min="15082" max="15082" width="8.5" style="106" customWidth="1"/>
    <col min="15083" max="15083" width="9.5" style="106" customWidth="1"/>
    <col min="15084" max="15084" width="6.75" style="106" customWidth="1"/>
    <col min="15085" max="15085" width="22.25" style="106" customWidth="1"/>
    <col min="15086" max="15087" width="9.5" style="106" customWidth="1"/>
    <col min="15088" max="15088" width="7.375" style="106" customWidth="1"/>
    <col min="15089" max="15089" width="12.625" style="106" customWidth="1"/>
    <col min="15090" max="15336" width="9" style="106"/>
    <col min="15337" max="15337" width="25.5" style="106" customWidth="1"/>
    <col min="15338" max="15338" width="8.5" style="106" customWidth="1"/>
    <col min="15339" max="15339" width="9.5" style="106" customWidth="1"/>
    <col min="15340" max="15340" width="6.75" style="106" customWidth="1"/>
    <col min="15341" max="15341" width="22.25" style="106" customWidth="1"/>
    <col min="15342" max="15343" width="9.5" style="106" customWidth="1"/>
    <col min="15344" max="15344" width="7.375" style="106" customWidth="1"/>
    <col min="15345" max="15345" width="12.625" style="106" customWidth="1"/>
    <col min="15346" max="15592" width="9" style="106"/>
    <col min="15593" max="15593" width="25.5" style="106" customWidth="1"/>
    <col min="15594" max="15594" width="8.5" style="106" customWidth="1"/>
    <col min="15595" max="15595" width="9.5" style="106" customWidth="1"/>
    <col min="15596" max="15596" width="6.75" style="106" customWidth="1"/>
    <col min="15597" max="15597" width="22.25" style="106" customWidth="1"/>
    <col min="15598" max="15599" width="9.5" style="106" customWidth="1"/>
    <col min="15600" max="15600" width="7.375" style="106" customWidth="1"/>
    <col min="15601" max="15601" width="12.625" style="106" customWidth="1"/>
    <col min="15602" max="15848" width="9" style="106"/>
    <col min="15849" max="15849" width="25.5" style="106" customWidth="1"/>
    <col min="15850" max="15850" width="8.5" style="106" customWidth="1"/>
    <col min="15851" max="15851" width="9.5" style="106" customWidth="1"/>
    <col min="15852" max="15852" width="6.75" style="106" customWidth="1"/>
    <col min="15853" max="15853" width="22.25" style="106" customWidth="1"/>
    <col min="15854" max="15855" width="9.5" style="106" customWidth="1"/>
    <col min="15856" max="15856" width="7.375" style="106" customWidth="1"/>
    <col min="15857" max="15857" width="12.625" style="106" customWidth="1"/>
    <col min="15858" max="16104" width="9" style="106"/>
    <col min="16105" max="16105" width="25.5" style="106" customWidth="1"/>
    <col min="16106" max="16106" width="8.5" style="106" customWidth="1"/>
    <col min="16107" max="16107" width="9.5" style="106" customWidth="1"/>
    <col min="16108" max="16108" width="6.75" style="106" customWidth="1"/>
    <col min="16109" max="16109" width="22.25" style="106" customWidth="1"/>
    <col min="16110" max="16111" width="9.5" style="106" customWidth="1"/>
    <col min="16112" max="16112" width="7.375" style="106" customWidth="1"/>
    <col min="16113" max="16113" width="12.625" style="106" customWidth="1"/>
    <col min="16114" max="16384" width="9" style="106"/>
  </cols>
  <sheetData>
    <row r="1" ht="24" spans="1:12">
      <c r="A1" s="107" t="s">
        <v>105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="105" customFormat="1" ht="18.75" customHeight="1" spans="1:12">
      <c r="A2" s="92"/>
      <c r="B2" s="108"/>
      <c r="C2" s="108"/>
      <c r="D2" s="109"/>
      <c r="E2" s="109"/>
      <c r="F2" s="109"/>
      <c r="G2" s="109"/>
      <c r="H2" s="110"/>
      <c r="I2" s="110"/>
      <c r="J2" s="132" t="s">
        <v>15</v>
      </c>
      <c r="K2" s="132"/>
      <c r="L2" s="132"/>
    </row>
    <row r="3" ht="20.25" customHeight="1" spans="1:12">
      <c r="A3" s="111" t="s">
        <v>16</v>
      </c>
      <c r="B3" s="111"/>
      <c r="C3" s="111"/>
      <c r="D3" s="111"/>
      <c r="E3" s="111"/>
      <c r="F3" s="111"/>
      <c r="G3" s="111" t="s">
        <v>17</v>
      </c>
      <c r="H3" s="111"/>
      <c r="I3" s="111"/>
      <c r="J3" s="111"/>
      <c r="K3" s="111"/>
      <c r="L3" s="111"/>
    </row>
    <row r="4" ht="20.25" customHeight="1" spans="1:12">
      <c r="A4" s="112" t="s">
        <v>18</v>
      </c>
      <c r="B4" s="113" t="s">
        <v>94</v>
      </c>
      <c r="C4" s="113" t="s">
        <v>95</v>
      </c>
      <c r="D4" s="113" t="s">
        <v>19</v>
      </c>
      <c r="E4" s="113" t="s">
        <v>20</v>
      </c>
      <c r="F4" s="113" t="s">
        <v>101</v>
      </c>
      <c r="G4" s="112" t="s">
        <v>18</v>
      </c>
      <c r="H4" s="113" t="s">
        <v>94</v>
      </c>
      <c r="I4" s="113" t="s">
        <v>95</v>
      </c>
      <c r="J4" s="113" t="s">
        <v>19</v>
      </c>
      <c r="K4" s="113" t="s">
        <v>20</v>
      </c>
      <c r="L4" s="113" t="s">
        <v>101</v>
      </c>
    </row>
    <row r="5" ht="20.25" customHeight="1" spans="1:14">
      <c r="A5" s="114" t="s">
        <v>22</v>
      </c>
      <c r="B5" s="115">
        <f>B6+B12</f>
        <v>0</v>
      </c>
      <c r="C5" s="115">
        <f>C6+C12</f>
        <v>0</v>
      </c>
      <c r="D5" s="115">
        <f>D6+D12</f>
        <v>0</v>
      </c>
      <c r="E5" s="115"/>
      <c r="F5" s="116"/>
      <c r="G5" s="114" t="s">
        <v>22</v>
      </c>
      <c r="H5" s="117">
        <f>H6+H11</f>
        <v>0</v>
      </c>
      <c r="I5" s="117">
        <f>I6+I11</f>
        <v>0</v>
      </c>
      <c r="J5" s="117">
        <f>J6+J11</f>
        <v>0</v>
      </c>
      <c r="K5" s="117"/>
      <c r="L5" s="116"/>
      <c r="M5" s="106">
        <v>41630</v>
      </c>
      <c r="N5" s="106">
        <v>41630</v>
      </c>
    </row>
    <row r="6" ht="20.25" customHeight="1" spans="1:14">
      <c r="A6" s="118" t="s">
        <v>106</v>
      </c>
      <c r="B6" s="115"/>
      <c r="C6" s="115"/>
      <c r="D6" s="115"/>
      <c r="E6" s="115"/>
      <c r="F6" s="116"/>
      <c r="G6" s="119" t="s">
        <v>107</v>
      </c>
      <c r="H6" s="117"/>
      <c r="I6" s="117"/>
      <c r="J6" s="117"/>
      <c r="K6" s="117"/>
      <c r="L6" s="116"/>
      <c r="N6" s="106">
        <v>83</v>
      </c>
    </row>
    <row r="7" ht="20.25" customHeight="1" spans="1:12">
      <c r="A7" s="120"/>
      <c r="B7" s="121"/>
      <c r="C7" s="121"/>
      <c r="D7" s="121"/>
      <c r="E7" s="121"/>
      <c r="F7" s="122"/>
      <c r="G7" s="120"/>
      <c r="H7" s="123"/>
      <c r="I7" s="123"/>
      <c r="J7" s="123"/>
      <c r="K7" s="123"/>
      <c r="L7" s="122"/>
    </row>
    <row r="8" ht="20.25" customHeight="1" spans="1:12">
      <c r="A8" s="124"/>
      <c r="B8" s="121"/>
      <c r="C8" s="121"/>
      <c r="D8" s="121"/>
      <c r="E8" s="121"/>
      <c r="F8" s="122"/>
      <c r="G8" s="120"/>
      <c r="H8" s="123"/>
      <c r="I8" s="123"/>
      <c r="J8" s="123"/>
      <c r="K8" s="123"/>
      <c r="L8" s="122"/>
    </row>
    <row r="9" ht="20.25" customHeight="1" spans="1:12">
      <c r="A9" s="124"/>
      <c r="B9" s="121"/>
      <c r="C9" s="121"/>
      <c r="D9" s="121"/>
      <c r="E9" s="121"/>
      <c r="F9" s="122"/>
      <c r="G9" s="120"/>
      <c r="H9" s="123"/>
      <c r="I9" s="123"/>
      <c r="J9" s="123"/>
      <c r="K9" s="123"/>
      <c r="L9" s="122"/>
    </row>
    <row r="10" ht="20.25" customHeight="1" spans="1:12">
      <c r="A10" s="124"/>
      <c r="B10" s="121"/>
      <c r="C10" s="121"/>
      <c r="D10" s="121"/>
      <c r="E10" s="121"/>
      <c r="F10" s="122"/>
      <c r="G10" s="120"/>
      <c r="H10" s="123"/>
      <c r="I10" s="123"/>
      <c r="J10" s="123"/>
      <c r="K10" s="123"/>
      <c r="L10" s="122"/>
    </row>
    <row r="11" ht="20.25" customHeight="1" spans="1:12">
      <c r="A11" s="124"/>
      <c r="B11" s="121"/>
      <c r="C11" s="121"/>
      <c r="D11" s="121"/>
      <c r="E11" s="121"/>
      <c r="F11" s="122"/>
      <c r="G11" s="125" t="s">
        <v>81</v>
      </c>
      <c r="H11" s="126"/>
      <c r="I11" s="126"/>
      <c r="J11" s="126"/>
      <c r="K11" s="126"/>
      <c r="L11" s="116"/>
    </row>
    <row r="12" ht="20.25" customHeight="1" spans="1:14">
      <c r="A12" s="125" t="s">
        <v>78</v>
      </c>
      <c r="B12" s="115">
        <f>B13+B15</f>
        <v>0</v>
      </c>
      <c r="C12" s="115">
        <f>C13+C15</f>
        <v>0</v>
      </c>
      <c r="D12" s="115">
        <f>D13+D15</f>
        <v>0</v>
      </c>
      <c r="E12" s="115"/>
      <c r="F12" s="116">
        <v>0</v>
      </c>
      <c r="G12" s="127" t="s">
        <v>83</v>
      </c>
      <c r="H12" s="128"/>
      <c r="I12" s="128"/>
      <c r="J12" s="128"/>
      <c r="K12" s="128"/>
      <c r="L12" s="122"/>
      <c r="N12" s="106">
        <v>41547</v>
      </c>
    </row>
    <row r="13" ht="20.25" customHeight="1" spans="1:14">
      <c r="A13" s="129" t="s">
        <v>79</v>
      </c>
      <c r="B13" s="121">
        <f>SUM(B14:B14)</f>
        <v>0</v>
      </c>
      <c r="C13" s="121">
        <f>SUM(C14:C14)</f>
        <v>0</v>
      </c>
      <c r="D13" s="121">
        <f>SUM(D14:D14)</f>
        <v>0</v>
      </c>
      <c r="E13" s="121"/>
      <c r="F13" s="122"/>
      <c r="G13" s="120" t="s">
        <v>85</v>
      </c>
      <c r="H13" s="128"/>
      <c r="I13" s="128"/>
      <c r="J13" s="128"/>
      <c r="K13" s="128"/>
      <c r="L13" s="122"/>
      <c r="N13" s="106">
        <v>0</v>
      </c>
    </row>
    <row r="14" ht="20.25" customHeight="1" spans="1:12">
      <c r="A14" s="120" t="s">
        <v>84</v>
      </c>
      <c r="B14" s="121"/>
      <c r="C14" s="121"/>
      <c r="D14" s="121"/>
      <c r="E14" s="121"/>
      <c r="F14" s="122"/>
      <c r="G14" s="127" t="s">
        <v>102</v>
      </c>
      <c r="H14" s="128"/>
      <c r="I14" s="128"/>
      <c r="J14" s="128"/>
      <c r="K14" s="128"/>
      <c r="L14" s="122"/>
    </row>
    <row r="15" ht="20.25" customHeight="1" spans="1:14">
      <c r="A15" s="127" t="s">
        <v>90</v>
      </c>
      <c r="B15" s="121"/>
      <c r="C15" s="121"/>
      <c r="D15" s="121"/>
      <c r="E15" s="121"/>
      <c r="F15" s="122"/>
      <c r="G15" s="127" t="s">
        <v>92</v>
      </c>
      <c r="H15" s="128"/>
      <c r="I15" s="128"/>
      <c r="J15" s="128"/>
      <c r="K15" s="128"/>
      <c r="L15" s="116"/>
      <c r="N15" s="106">
        <v>40000</v>
      </c>
    </row>
    <row r="16" ht="20.25" customHeight="1" spans="1:14">
      <c r="A16" s="130" t="s">
        <v>104</v>
      </c>
      <c r="N16" s="106">
        <v>1547</v>
      </c>
    </row>
    <row r="17" ht="20.25" customHeight="1" spans="4:13">
      <c r="D17" s="131"/>
      <c r="E17" s="131"/>
      <c r="M17" s="106">
        <v>1630</v>
      </c>
    </row>
    <row r="18" spans="2:3">
      <c r="B18" s="131"/>
      <c r="C18" s="131"/>
    </row>
    <row r="19" spans="8:11">
      <c r="H19" s="131"/>
      <c r="I19" s="131"/>
      <c r="J19" s="131"/>
      <c r="K19" s="131"/>
    </row>
    <row r="20" spans="4:5">
      <c r="D20" s="131"/>
      <c r="E20" s="131"/>
    </row>
    <row r="21" spans="4:5">
      <c r="D21" s="131"/>
      <c r="E21" s="131"/>
    </row>
    <row r="24" spans="4:5">
      <c r="D24" s="131"/>
      <c r="E24" s="13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C17" sqref="C17"/>
    </sheetView>
  </sheetViews>
  <sheetFormatPr defaultColWidth="9" defaultRowHeight="12.75"/>
  <cols>
    <col min="1" max="1" width="28.75" style="88" customWidth="1"/>
    <col min="2" max="2" width="15.75" style="89" customWidth="1"/>
    <col min="3" max="3" width="18.75" style="89" customWidth="1"/>
    <col min="4" max="4" width="20.125" style="89" customWidth="1"/>
    <col min="5" max="5" width="13.875" style="89" customWidth="1"/>
    <col min="6" max="6" width="18" style="89" customWidth="1"/>
    <col min="7" max="7" width="15.5" style="88" customWidth="1"/>
    <col min="8" max="257" width="9" style="88"/>
    <col min="258" max="258" width="25.5" style="88" customWidth="1"/>
    <col min="259" max="259" width="11.125" style="88" customWidth="1"/>
    <col min="260" max="260" width="10.75" style="88" customWidth="1"/>
    <col min="261" max="261" width="11.875" style="88" customWidth="1"/>
    <col min="262" max="262" width="10" style="88" customWidth="1"/>
    <col min="263" max="263" width="10.875" style="88" customWidth="1"/>
    <col min="264" max="513" width="9" style="88"/>
    <col min="514" max="514" width="25.5" style="88" customWidth="1"/>
    <col min="515" max="515" width="11.125" style="88" customWidth="1"/>
    <col min="516" max="516" width="10.75" style="88" customWidth="1"/>
    <col min="517" max="517" width="11.875" style="88" customWidth="1"/>
    <col min="518" max="518" width="10" style="88" customWidth="1"/>
    <col min="519" max="519" width="10.875" style="88" customWidth="1"/>
    <col min="520" max="769" width="9" style="88"/>
    <col min="770" max="770" width="25.5" style="88" customWidth="1"/>
    <col min="771" max="771" width="11.125" style="88" customWidth="1"/>
    <col min="772" max="772" width="10.75" style="88" customWidth="1"/>
    <col min="773" max="773" width="11.875" style="88" customWidth="1"/>
    <col min="774" max="774" width="10" style="88" customWidth="1"/>
    <col min="775" max="775" width="10.875" style="88" customWidth="1"/>
    <col min="776" max="1025" width="9" style="88"/>
    <col min="1026" max="1026" width="25.5" style="88" customWidth="1"/>
    <col min="1027" max="1027" width="11.125" style="88" customWidth="1"/>
    <col min="1028" max="1028" width="10.75" style="88" customWidth="1"/>
    <col min="1029" max="1029" width="11.875" style="88" customWidth="1"/>
    <col min="1030" max="1030" width="10" style="88" customWidth="1"/>
    <col min="1031" max="1031" width="10.875" style="88" customWidth="1"/>
    <col min="1032" max="1281" width="9" style="88"/>
    <col min="1282" max="1282" width="25.5" style="88" customWidth="1"/>
    <col min="1283" max="1283" width="11.125" style="88" customWidth="1"/>
    <col min="1284" max="1284" width="10.75" style="88" customWidth="1"/>
    <col min="1285" max="1285" width="11.875" style="88" customWidth="1"/>
    <col min="1286" max="1286" width="10" style="88" customWidth="1"/>
    <col min="1287" max="1287" width="10.875" style="88" customWidth="1"/>
    <col min="1288" max="1537" width="9" style="88"/>
    <col min="1538" max="1538" width="25.5" style="88" customWidth="1"/>
    <col min="1539" max="1539" width="11.125" style="88" customWidth="1"/>
    <col min="1540" max="1540" width="10.75" style="88" customWidth="1"/>
    <col min="1541" max="1541" width="11.875" style="88" customWidth="1"/>
    <col min="1542" max="1542" width="10" style="88" customWidth="1"/>
    <col min="1543" max="1543" width="10.875" style="88" customWidth="1"/>
    <col min="1544" max="1793" width="9" style="88"/>
    <col min="1794" max="1794" width="25.5" style="88" customWidth="1"/>
    <col min="1795" max="1795" width="11.125" style="88" customWidth="1"/>
    <col min="1796" max="1796" width="10.75" style="88" customWidth="1"/>
    <col min="1797" max="1797" width="11.875" style="88" customWidth="1"/>
    <col min="1798" max="1798" width="10" style="88" customWidth="1"/>
    <col min="1799" max="1799" width="10.875" style="88" customWidth="1"/>
    <col min="1800" max="2049" width="9" style="88"/>
    <col min="2050" max="2050" width="25.5" style="88" customWidth="1"/>
    <col min="2051" max="2051" width="11.125" style="88" customWidth="1"/>
    <col min="2052" max="2052" width="10.75" style="88" customWidth="1"/>
    <col min="2053" max="2053" width="11.875" style="88" customWidth="1"/>
    <col min="2054" max="2054" width="10" style="88" customWidth="1"/>
    <col min="2055" max="2055" width="10.875" style="88" customWidth="1"/>
    <col min="2056" max="2305" width="9" style="88"/>
    <col min="2306" max="2306" width="25.5" style="88" customWidth="1"/>
    <col min="2307" max="2307" width="11.125" style="88" customWidth="1"/>
    <col min="2308" max="2308" width="10.75" style="88" customWidth="1"/>
    <col min="2309" max="2309" width="11.875" style="88" customWidth="1"/>
    <col min="2310" max="2310" width="10" style="88" customWidth="1"/>
    <col min="2311" max="2311" width="10.875" style="88" customWidth="1"/>
    <col min="2312" max="2561" width="9" style="88"/>
    <col min="2562" max="2562" width="25.5" style="88" customWidth="1"/>
    <col min="2563" max="2563" width="11.125" style="88" customWidth="1"/>
    <col min="2564" max="2564" width="10.75" style="88" customWidth="1"/>
    <col min="2565" max="2565" width="11.875" style="88" customWidth="1"/>
    <col min="2566" max="2566" width="10" style="88" customWidth="1"/>
    <col min="2567" max="2567" width="10.875" style="88" customWidth="1"/>
    <col min="2568" max="2817" width="9" style="88"/>
    <col min="2818" max="2818" width="25.5" style="88" customWidth="1"/>
    <col min="2819" max="2819" width="11.125" style="88" customWidth="1"/>
    <col min="2820" max="2820" width="10.75" style="88" customWidth="1"/>
    <col min="2821" max="2821" width="11.875" style="88" customWidth="1"/>
    <col min="2822" max="2822" width="10" style="88" customWidth="1"/>
    <col min="2823" max="2823" width="10.875" style="88" customWidth="1"/>
    <col min="2824" max="3073" width="9" style="88"/>
    <col min="3074" max="3074" width="25.5" style="88" customWidth="1"/>
    <col min="3075" max="3075" width="11.125" style="88" customWidth="1"/>
    <col min="3076" max="3076" width="10.75" style="88" customWidth="1"/>
    <col min="3077" max="3077" width="11.875" style="88" customWidth="1"/>
    <col min="3078" max="3078" width="10" style="88" customWidth="1"/>
    <col min="3079" max="3079" width="10.875" style="88" customWidth="1"/>
    <col min="3080" max="3329" width="9" style="88"/>
    <col min="3330" max="3330" width="25.5" style="88" customWidth="1"/>
    <col min="3331" max="3331" width="11.125" style="88" customWidth="1"/>
    <col min="3332" max="3332" width="10.75" style="88" customWidth="1"/>
    <col min="3333" max="3333" width="11.875" style="88" customWidth="1"/>
    <col min="3334" max="3334" width="10" style="88" customWidth="1"/>
    <col min="3335" max="3335" width="10.875" style="88" customWidth="1"/>
    <col min="3336" max="3585" width="9" style="88"/>
    <col min="3586" max="3586" width="25.5" style="88" customWidth="1"/>
    <col min="3587" max="3587" width="11.125" style="88" customWidth="1"/>
    <col min="3588" max="3588" width="10.75" style="88" customWidth="1"/>
    <col min="3589" max="3589" width="11.875" style="88" customWidth="1"/>
    <col min="3590" max="3590" width="10" style="88" customWidth="1"/>
    <col min="3591" max="3591" width="10.875" style="88" customWidth="1"/>
    <col min="3592" max="3841" width="9" style="88"/>
    <col min="3842" max="3842" width="25.5" style="88" customWidth="1"/>
    <col min="3843" max="3843" width="11.125" style="88" customWidth="1"/>
    <col min="3844" max="3844" width="10.75" style="88" customWidth="1"/>
    <col min="3845" max="3845" width="11.875" style="88" customWidth="1"/>
    <col min="3846" max="3846" width="10" style="88" customWidth="1"/>
    <col min="3847" max="3847" width="10.875" style="88" customWidth="1"/>
    <col min="3848" max="4097" width="9" style="88"/>
    <col min="4098" max="4098" width="25.5" style="88" customWidth="1"/>
    <col min="4099" max="4099" width="11.125" style="88" customWidth="1"/>
    <col min="4100" max="4100" width="10.75" style="88" customWidth="1"/>
    <col min="4101" max="4101" width="11.875" style="88" customWidth="1"/>
    <col min="4102" max="4102" width="10" style="88" customWidth="1"/>
    <col min="4103" max="4103" width="10.875" style="88" customWidth="1"/>
    <col min="4104" max="4353" width="9" style="88"/>
    <col min="4354" max="4354" width="25.5" style="88" customWidth="1"/>
    <col min="4355" max="4355" width="11.125" style="88" customWidth="1"/>
    <col min="4356" max="4356" width="10.75" style="88" customWidth="1"/>
    <col min="4357" max="4357" width="11.875" style="88" customWidth="1"/>
    <col min="4358" max="4358" width="10" style="88" customWidth="1"/>
    <col min="4359" max="4359" width="10.875" style="88" customWidth="1"/>
    <col min="4360" max="4609" width="9" style="88"/>
    <col min="4610" max="4610" width="25.5" style="88" customWidth="1"/>
    <col min="4611" max="4611" width="11.125" style="88" customWidth="1"/>
    <col min="4612" max="4612" width="10.75" style="88" customWidth="1"/>
    <col min="4613" max="4613" width="11.875" style="88" customWidth="1"/>
    <col min="4614" max="4614" width="10" style="88" customWidth="1"/>
    <col min="4615" max="4615" width="10.875" style="88" customWidth="1"/>
    <col min="4616" max="4865" width="9" style="88"/>
    <col min="4866" max="4866" width="25.5" style="88" customWidth="1"/>
    <col min="4867" max="4867" width="11.125" style="88" customWidth="1"/>
    <col min="4868" max="4868" width="10.75" style="88" customWidth="1"/>
    <col min="4869" max="4869" width="11.875" style="88" customWidth="1"/>
    <col min="4870" max="4870" width="10" style="88" customWidth="1"/>
    <col min="4871" max="4871" width="10.875" style="88" customWidth="1"/>
    <col min="4872" max="5121" width="9" style="88"/>
    <col min="5122" max="5122" width="25.5" style="88" customWidth="1"/>
    <col min="5123" max="5123" width="11.125" style="88" customWidth="1"/>
    <col min="5124" max="5124" width="10.75" style="88" customWidth="1"/>
    <col min="5125" max="5125" width="11.875" style="88" customWidth="1"/>
    <col min="5126" max="5126" width="10" style="88" customWidth="1"/>
    <col min="5127" max="5127" width="10.875" style="88" customWidth="1"/>
    <col min="5128" max="5377" width="9" style="88"/>
    <col min="5378" max="5378" width="25.5" style="88" customWidth="1"/>
    <col min="5379" max="5379" width="11.125" style="88" customWidth="1"/>
    <col min="5380" max="5380" width="10.75" style="88" customWidth="1"/>
    <col min="5381" max="5381" width="11.875" style="88" customWidth="1"/>
    <col min="5382" max="5382" width="10" style="88" customWidth="1"/>
    <col min="5383" max="5383" width="10.875" style="88" customWidth="1"/>
    <col min="5384" max="5633" width="9" style="88"/>
    <col min="5634" max="5634" width="25.5" style="88" customWidth="1"/>
    <col min="5635" max="5635" width="11.125" style="88" customWidth="1"/>
    <col min="5636" max="5636" width="10.75" style="88" customWidth="1"/>
    <col min="5637" max="5637" width="11.875" style="88" customWidth="1"/>
    <col min="5638" max="5638" width="10" style="88" customWidth="1"/>
    <col min="5639" max="5639" width="10.875" style="88" customWidth="1"/>
    <col min="5640" max="5889" width="9" style="88"/>
    <col min="5890" max="5890" width="25.5" style="88" customWidth="1"/>
    <col min="5891" max="5891" width="11.125" style="88" customWidth="1"/>
    <col min="5892" max="5892" width="10.75" style="88" customWidth="1"/>
    <col min="5893" max="5893" width="11.875" style="88" customWidth="1"/>
    <col min="5894" max="5894" width="10" style="88" customWidth="1"/>
    <col min="5895" max="5895" width="10.875" style="88" customWidth="1"/>
    <col min="5896" max="6145" width="9" style="88"/>
    <col min="6146" max="6146" width="25.5" style="88" customWidth="1"/>
    <col min="6147" max="6147" width="11.125" style="88" customWidth="1"/>
    <col min="6148" max="6148" width="10.75" style="88" customWidth="1"/>
    <col min="6149" max="6149" width="11.875" style="88" customWidth="1"/>
    <col min="6150" max="6150" width="10" style="88" customWidth="1"/>
    <col min="6151" max="6151" width="10.875" style="88" customWidth="1"/>
    <col min="6152" max="6401" width="9" style="88"/>
    <col min="6402" max="6402" width="25.5" style="88" customWidth="1"/>
    <col min="6403" max="6403" width="11.125" style="88" customWidth="1"/>
    <col min="6404" max="6404" width="10.75" style="88" customWidth="1"/>
    <col min="6405" max="6405" width="11.875" style="88" customWidth="1"/>
    <col min="6406" max="6406" width="10" style="88" customWidth="1"/>
    <col min="6407" max="6407" width="10.875" style="88" customWidth="1"/>
    <col min="6408" max="6657" width="9" style="88"/>
    <col min="6658" max="6658" width="25.5" style="88" customWidth="1"/>
    <col min="6659" max="6659" width="11.125" style="88" customWidth="1"/>
    <col min="6660" max="6660" width="10.75" style="88" customWidth="1"/>
    <col min="6661" max="6661" width="11.875" style="88" customWidth="1"/>
    <col min="6662" max="6662" width="10" style="88" customWidth="1"/>
    <col min="6663" max="6663" width="10.875" style="88" customWidth="1"/>
    <col min="6664" max="6913" width="9" style="88"/>
    <col min="6914" max="6914" width="25.5" style="88" customWidth="1"/>
    <col min="6915" max="6915" width="11.125" style="88" customWidth="1"/>
    <col min="6916" max="6916" width="10.75" style="88" customWidth="1"/>
    <col min="6917" max="6917" width="11.875" style="88" customWidth="1"/>
    <col min="6918" max="6918" width="10" style="88" customWidth="1"/>
    <col min="6919" max="6919" width="10.875" style="88" customWidth="1"/>
    <col min="6920" max="7169" width="9" style="88"/>
    <col min="7170" max="7170" width="25.5" style="88" customWidth="1"/>
    <col min="7171" max="7171" width="11.125" style="88" customWidth="1"/>
    <col min="7172" max="7172" width="10.75" style="88" customWidth="1"/>
    <col min="7173" max="7173" width="11.875" style="88" customWidth="1"/>
    <col min="7174" max="7174" width="10" style="88" customWidth="1"/>
    <col min="7175" max="7175" width="10.875" style="88" customWidth="1"/>
    <col min="7176" max="7425" width="9" style="88"/>
    <col min="7426" max="7426" width="25.5" style="88" customWidth="1"/>
    <col min="7427" max="7427" width="11.125" style="88" customWidth="1"/>
    <col min="7428" max="7428" width="10.75" style="88" customWidth="1"/>
    <col min="7429" max="7429" width="11.875" style="88" customWidth="1"/>
    <col min="7430" max="7430" width="10" style="88" customWidth="1"/>
    <col min="7431" max="7431" width="10.875" style="88" customWidth="1"/>
    <col min="7432" max="7681" width="9" style="88"/>
    <col min="7682" max="7682" width="25.5" style="88" customWidth="1"/>
    <col min="7683" max="7683" width="11.125" style="88" customWidth="1"/>
    <col min="7684" max="7684" width="10.75" style="88" customWidth="1"/>
    <col min="7685" max="7685" width="11.875" style="88" customWidth="1"/>
    <col min="7686" max="7686" width="10" style="88" customWidth="1"/>
    <col min="7687" max="7687" width="10.875" style="88" customWidth="1"/>
    <col min="7688" max="7937" width="9" style="88"/>
    <col min="7938" max="7938" width="25.5" style="88" customWidth="1"/>
    <col min="7939" max="7939" width="11.125" style="88" customWidth="1"/>
    <col min="7940" max="7940" width="10.75" style="88" customWidth="1"/>
    <col min="7941" max="7941" width="11.875" style="88" customWidth="1"/>
    <col min="7942" max="7942" width="10" style="88" customWidth="1"/>
    <col min="7943" max="7943" width="10.875" style="88" customWidth="1"/>
    <col min="7944" max="8193" width="9" style="88"/>
    <col min="8194" max="8194" width="25.5" style="88" customWidth="1"/>
    <col min="8195" max="8195" width="11.125" style="88" customWidth="1"/>
    <col min="8196" max="8196" width="10.75" style="88" customWidth="1"/>
    <col min="8197" max="8197" width="11.875" style="88" customWidth="1"/>
    <col min="8198" max="8198" width="10" style="88" customWidth="1"/>
    <col min="8199" max="8199" width="10.875" style="88" customWidth="1"/>
    <col min="8200" max="8449" width="9" style="88"/>
    <col min="8450" max="8450" width="25.5" style="88" customWidth="1"/>
    <col min="8451" max="8451" width="11.125" style="88" customWidth="1"/>
    <col min="8452" max="8452" width="10.75" style="88" customWidth="1"/>
    <col min="8453" max="8453" width="11.875" style="88" customWidth="1"/>
    <col min="8454" max="8454" width="10" style="88" customWidth="1"/>
    <col min="8455" max="8455" width="10.875" style="88" customWidth="1"/>
    <col min="8456" max="8705" width="9" style="88"/>
    <col min="8706" max="8706" width="25.5" style="88" customWidth="1"/>
    <col min="8707" max="8707" width="11.125" style="88" customWidth="1"/>
    <col min="8708" max="8708" width="10.75" style="88" customWidth="1"/>
    <col min="8709" max="8709" width="11.875" style="88" customWidth="1"/>
    <col min="8710" max="8710" width="10" style="88" customWidth="1"/>
    <col min="8711" max="8711" width="10.875" style="88" customWidth="1"/>
    <col min="8712" max="8961" width="9" style="88"/>
    <col min="8962" max="8962" width="25.5" style="88" customWidth="1"/>
    <col min="8963" max="8963" width="11.125" style="88" customWidth="1"/>
    <col min="8964" max="8964" width="10.75" style="88" customWidth="1"/>
    <col min="8965" max="8965" width="11.875" style="88" customWidth="1"/>
    <col min="8966" max="8966" width="10" style="88" customWidth="1"/>
    <col min="8967" max="8967" width="10.875" style="88" customWidth="1"/>
    <col min="8968" max="9217" width="9" style="88"/>
    <col min="9218" max="9218" width="25.5" style="88" customWidth="1"/>
    <col min="9219" max="9219" width="11.125" style="88" customWidth="1"/>
    <col min="9220" max="9220" width="10.75" style="88" customWidth="1"/>
    <col min="9221" max="9221" width="11.875" style="88" customWidth="1"/>
    <col min="9222" max="9222" width="10" style="88" customWidth="1"/>
    <col min="9223" max="9223" width="10.875" style="88" customWidth="1"/>
    <col min="9224" max="9473" width="9" style="88"/>
    <col min="9474" max="9474" width="25.5" style="88" customWidth="1"/>
    <col min="9475" max="9475" width="11.125" style="88" customWidth="1"/>
    <col min="9476" max="9476" width="10.75" style="88" customWidth="1"/>
    <col min="9477" max="9477" width="11.875" style="88" customWidth="1"/>
    <col min="9478" max="9478" width="10" style="88" customWidth="1"/>
    <col min="9479" max="9479" width="10.875" style="88" customWidth="1"/>
    <col min="9480" max="9729" width="9" style="88"/>
    <col min="9730" max="9730" width="25.5" style="88" customWidth="1"/>
    <col min="9731" max="9731" width="11.125" style="88" customWidth="1"/>
    <col min="9732" max="9732" width="10.75" style="88" customWidth="1"/>
    <col min="9733" max="9733" width="11.875" style="88" customWidth="1"/>
    <col min="9734" max="9734" width="10" style="88" customWidth="1"/>
    <col min="9735" max="9735" width="10.875" style="88" customWidth="1"/>
    <col min="9736" max="9985" width="9" style="88"/>
    <col min="9986" max="9986" width="25.5" style="88" customWidth="1"/>
    <col min="9987" max="9987" width="11.125" style="88" customWidth="1"/>
    <col min="9988" max="9988" width="10.75" style="88" customWidth="1"/>
    <col min="9989" max="9989" width="11.875" style="88" customWidth="1"/>
    <col min="9990" max="9990" width="10" style="88" customWidth="1"/>
    <col min="9991" max="9991" width="10.875" style="88" customWidth="1"/>
    <col min="9992" max="10241" width="9" style="88"/>
    <col min="10242" max="10242" width="25.5" style="88" customWidth="1"/>
    <col min="10243" max="10243" width="11.125" style="88" customWidth="1"/>
    <col min="10244" max="10244" width="10.75" style="88" customWidth="1"/>
    <col min="10245" max="10245" width="11.875" style="88" customWidth="1"/>
    <col min="10246" max="10246" width="10" style="88" customWidth="1"/>
    <col min="10247" max="10247" width="10.875" style="88" customWidth="1"/>
    <col min="10248" max="10497" width="9" style="88"/>
    <col min="10498" max="10498" width="25.5" style="88" customWidth="1"/>
    <col min="10499" max="10499" width="11.125" style="88" customWidth="1"/>
    <col min="10500" max="10500" width="10.75" style="88" customWidth="1"/>
    <col min="10501" max="10501" width="11.875" style="88" customWidth="1"/>
    <col min="10502" max="10502" width="10" style="88" customWidth="1"/>
    <col min="10503" max="10503" width="10.875" style="88" customWidth="1"/>
    <col min="10504" max="10753" width="9" style="88"/>
    <col min="10754" max="10754" width="25.5" style="88" customWidth="1"/>
    <col min="10755" max="10755" width="11.125" style="88" customWidth="1"/>
    <col min="10756" max="10756" width="10.75" style="88" customWidth="1"/>
    <col min="10757" max="10757" width="11.875" style="88" customWidth="1"/>
    <col min="10758" max="10758" width="10" style="88" customWidth="1"/>
    <col min="10759" max="10759" width="10.875" style="88" customWidth="1"/>
    <col min="10760" max="11009" width="9" style="88"/>
    <col min="11010" max="11010" width="25.5" style="88" customWidth="1"/>
    <col min="11011" max="11011" width="11.125" style="88" customWidth="1"/>
    <col min="11012" max="11012" width="10.75" style="88" customWidth="1"/>
    <col min="11013" max="11013" width="11.875" style="88" customWidth="1"/>
    <col min="11014" max="11014" width="10" style="88" customWidth="1"/>
    <col min="11015" max="11015" width="10.875" style="88" customWidth="1"/>
    <col min="11016" max="11265" width="9" style="88"/>
    <col min="11266" max="11266" width="25.5" style="88" customWidth="1"/>
    <col min="11267" max="11267" width="11.125" style="88" customWidth="1"/>
    <col min="11268" max="11268" width="10.75" style="88" customWidth="1"/>
    <col min="11269" max="11269" width="11.875" style="88" customWidth="1"/>
    <col min="11270" max="11270" width="10" style="88" customWidth="1"/>
    <col min="11271" max="11271" width="10.875" style="88" customWidth="1"/>
    <col min="11272" max="11521" width="9" style="88"/>
    <col min="11522" max="11522" width="25.5" style="88" customWidth="1"/>
    <col min="11523" max="11523" width="11.125" style="88" customWidth="1"/>
    <col min="11524" max="11524" width="10.75" style="88" customWidth="1"/>
    <col min="11525" max="11525" width="11.875" style="88" customWidth="1"/>
    <col min="11526" max="11526" width="10" style="88" customWidth="1"/>
    <col min="11527" max="11527" width="10.875" style="88" customWidth="1"/>
    <col min="11528" max="11777" width="9" style="88"/>
    <col min="11778" max="11778" width="25.5" style="88" customWidth="1"/>
    <col min="11779" max="11779" width="11.125" style="88" customWidth="1"/>
    <col min="11780" max="11780" width="10.75" style="88" customWidth="1"/>
    <col min="11781" max="11781" width="11.875" style="88" customWidth="1"/>
    <col min="11782" max="11782" width="10" style="88" customWidth="1"/>
    <col min="11783" max="11783" width="10.875" style="88" customWidth="1"/>
    <col min="11784" max="12033" width="9" style="88"/>
    <col min="12034" max="12034" width="25.5" style="88" customWidth="1"/>
    <col min="12035" max="12035" width="11.125" style="88" customWidth="1"/>
    <col min="12036" max="12036" width="10.75" style="88" customWidth="1"/>
    <col min="12037" max="12037" width="11.875" style="88" customWidth="1"/>
    <col min="12038" max="12038" width="10" style="88" customWidth="1"/>
    <col min="12039" max="12039" width="10.875" style="88" customWidth="1"/>
    <col min="12040" max="12289" width="9" style="88"/>
    <col min="12290" max="12290" width="25.5" style="88" customWidth="1"/>
    <col min="12291" max="12291" width="11.125" style="88" customWidth="1"/>
    <col min="12292" max="12292" width="10.75" style="88" customWidth="1"/>
    <col min="12293" max="12293" width="11.875" style="88" customWidth="1"/>
    <col min="12294" max="12294" width="10" style="88" customWidth="1"/>
    <col min="12295" max="12295" width="10.875" style="88" customWidth="1"/>
    <col min="12296" max="12545" width="9" style="88"/>
    <col min="12546" max="12546" width="25.5" style="88" customWidth="1"/>
    <col min="12547" max="12547" width="11.125" style="88" customWidth="1"/>
    <col min="12548" max="12548" width="10.75" style="88" customWidth="1"/>
    <col min="12549" max="12549" width="11.875" style="88" customWidth="1"/>
    <col min="12550" max="12550" width="10" style="88" customWidth="1"/>
    <col min="12551" max="12551" width="10.875" style="88" customWidth="1"/>
    <col min="12552" max="12801" width="9" style="88"/>
    <col min="12802" max="12802" width="25.5" style="88" customWidth="1"/>
    <col min="12803" max="12803" width="11.125" style="88" customWidth="1"/>
    <col min="12804" max="12804" width="10.75" style="88" customWidth="1"/>
    <col min="12805" max="12805" width="11.875" style="88" customWidth="1"/>
    <col min="12806" max="12806" width="10" style="88" customWidth="1"/>
    <col min="12807" max="12807" width="10.875" style="88" customWidth="1"/>
    <col min="12808" max="13057" width="9" style="88"/>
    <col min="13058" max="13058" width="25.5" style="88" customWidth="1"/>
    <col min="13059" max="13059" width="11.125" style="88" customWidth="1"/>
    <col min="13060" max="13060" width="10.75" style="88" customWidth="1"/>
    <col min="13061" max="13061" width="11.875" style="88" customWidth="1"/>
    <col min="13062" max="13062" width="10" style="88" customWidth="1"/>
    <col min="13063" max="13063" width="10.875" style="88" customWidth="1"/>
    <col min="13064" max="13313" width="9" style="88"/>
    <col min="13314" max="13314" width="25.5" style="88" customWidth="1"/>
    <col min="13315" max="13315" width="11.125" style="88" customWidth="1"/>
    <col min="13316" max="13316" width="10.75" style="88" customWidth="1"/>
    <col min="13317" max="13317" width="11.875" style="88" customWidth="1"/>
    <col min="13318" max="13318" width="10" style="88" customWidth="1"/>
    <col min="13319" max="13319" width="10.875" style="88" customWidth="1"/>
    <col min="13320" max="13569" width="9" style="88"/>
    <col min="13570" max="13570" width="25.5" style="88" customWidth="1"/>
    <col min="13571" max="13571" width="11.125" style="88" customWidth="1"/>
    <col min="13572" max="13572" width="10.75" style="88" customWidth="1"/>
    <col min="13573" max="13573" width="11.875" style="88" customWidth="1"/>
    <col min="13574" max="13574" width="10" style="88" customWidth="1"/>
    <col min="13575" max="13575" width="10.875" style="88" customWidth="1"/>
    <col min="13576" max="13825" width="9" style="88"/>
    <col min="13826" max="13826" width="25.5" style="88" customWidth="1"/>
    <col min="13827" max="13827" width="11.125" style="88" customWidth="1"/>
    <col min="13828" max="13828" width="10.75" style="88" customWidth="1"/>
    <col min="13829" max="13829" width="11.875" style="88" customWidth="1"/>
    <col min="13830" max="13830" width="10" style="88" customWidth="1"/>
    <col min="13831" max="13831" width="10.875" style="88" customWidth="1"/>
    <col min="13832" max="14081" width="9" style="88"/>
    <col min="14082" max="14082" width="25.5" style="88" customWidth="1"/>
    <col min="14083" max="14083" width="11.125" style="88" customWidth="1"/>
    <col min="14084" max="14084" width="10.75" style="88" customWidth="1"/>
    <col min="14085" max="14085" width="11.875" style="88" customWidth="1"/>
    <col min="14086" max="14086" width="10" style="88" customWidth="1"/>
    <col min="14087" max="14087" width="10.875" style="88" customWidth="1"/>
    <col min="14088" max="14337" width="9" style="88"/>
    <col min="14338" max="14338" width="25.5" style="88" customWidth="1"/>
    <col min="14339" max="14339" width="11.125" style="88" customWidth="1"/>
    <col min="14340" max="14340" width="10.75" style="88" customWidth="1"/>
    <col min="14341" max="14341" width="11.875" style="88" customWidth="1"/>
    <col min="14342" max="14342" width="10" style="88" customWidth="1"/>
    <col min="14343" max="14343" width="10.875" style="88" customWidth="1"/>
    <col min="14344" max="14593" width="9" style="88"/>
    <col min="14594" max="14594" width="25.5" style="88" customWidth="1"/>
    <col min="14595" max="14595" width="11.125" style="88" customWidth="1"/>
    <col min="14596" max="14596" width="10.75" style="88" customWidth="1"/>
    <col min="14597" max="14597" width="11.875" style="88" customWidth="1"/>
    <col min="14598" max="14598" width="10" style="88" customWidth="1"/>
    <col min="14599" max="14599" width="10.875" style="88" customWidth="1"/>
    <col min="14600" max="14849" width="9" style="88"/>
    <col min="14850" max="14850" width="25.5" style="88" customWidth="1"/>
    <col min="14851" max="14851" width="11.125" style="88" customWidth="1"/>
    <col min="14852" max="14852" width="10.75" style="88" customWidth="1"/>
    <col min="14853" max="14853" width="11.875" style="88" customWidth="1"/>
    <col min="14854" max="14854" width="10" style="88" customWidth="1"/>
    <col min="14855" max="14855" width="10.875" style="88" customWidth="1"/>
    <col min="14856" max="15105" width="9" style="88"/>
    <col min="15106" max="15106" width="25.5" style="88" customWidth="1"/>
    <col min="15107" max="15107" width="11.125" style="88" customWidth="1"/>
    <col min="15108" max="15108" width="10.75" style="88" customWidth="1"/>
    <col min="15109" max="15109" width="11.875" style="88" customWidth="1"/>
    <col min="15110" max="15110" width="10" style="88" customWidth="1"/>
    <col min="15111" max="15111" width="10.875" style="88" customWidth="1"/>
    <col min="15112" max="15361" width="9" style="88"/>
    <col min="15362" max="15362" width="25.5" style="88" customWidth="1"/>
    <col min="15363" max="15363" width="11.125" style="88" customWidth="1"/>
    <col min="15364" max="15364" width="10.75" style="88" customWidth="1"/>
    <col min="15365" max="15365" width="11.875" style="88" customWidth="1"/>
    <col min="15366" max="15366" width="10" style="88" customWidth="1"/>
    <col min="15367" max="15367" width="10.875" style="88" customWidth="1"/>
    <col min="15368" max="15617" width="9" style="88"/>
    <col min="15618" max="15618" width="25.5" style="88" customWidth="1"/>
    <col min="15619" max="15619" width="11.125" style="88" customWidth="1"/>
    <col min="15620" max="15620" width="10.75" style="88" customWidth="1"/>
    <col min="15621" max="15621" width="11.875" style="88" customWidth="1"/>
    <col min="15622" max="15622" width="10" style="88" customWidth="1"/>
    <col min="15623" max="15623" width="10.875" style="88" customWidth="1"/>
    <col min="15624" max="15873" width="9" style="88"/>
    <col min="15874" max="15874" width="25.5" style="88" customWidth="1"/>
    <col min="15875" max="15875" width="11.125" style="88" customWidth="1"/>
    <col min="15876" max="15876" width="10.75" style="88" customWidth="1"/>
    <col min="15877" max="15877" width="11.875" style="88" customWidth="1"/>
    <col min="15878" max="15878" width="10" style="88" customWidth="1"/>
    <col min="15879" max="15879" width="10.875" style="88" customWidth="1"/>
    <col min="15880" max="16129" width="9" style="88"/>
    <col min="16130" max="16130" width="25.5" style="88" customWidth="1"/>
    <col min="16131" max="16131" width="11.125" style="88" customWidth="1"/>
    <col min="16132" max="16132" width="10.75" style="88" customWidth="1"/>
    <col min="16133" max="16133" width="11.875" style="88" customWidth="1"/>
    <col min="16134" max="16134" width="10" style="88" customWidth="1"/>
    <col min="16135" max="16135" width="10.875" style="88" customWidth="1"/>
    <col min="16136" max="16384" width="9" style="88"/>
  </cols>
  <sheetData>
    <row r="1" ht="23.25" customHeight="1" spans="1:7">
      <c r="A1" s="90" t="s">
        <v>108</v>
      </c>
      <c r="B1" s="91"/>
      <c r="C1" s="91"/>
      <c r="D1" s="91"/>
      <c r="E1" s="91"/>
      <c r="F1" s="91"/>
      <c r="G1" s="90"/>
    </row>
    <row r="2" ht="23.25" customHeight="1" spans="1:7">
      <c r="A2" s="92"/>
      <c r="B2" s="93"/>
      <c r="C2" s="93"/>
      <c r="E2" s="93"/>
      <c r="F2" s="93"/>
      <c r="G2" s="94" t="s">
        <v>15</v>
      </c>
    </row>
    <row r="3" ht="41.25" customHeight="1" spans="1:7">
      <c r="A3" s="95" t="s">
        <v>109</v>
      </c>
      <c r="B3" s="96" t="s">
        <v>110</v>
      </c>
      <c r="C3" s="96" t="s">
        <v>111</v>
      </c>
      <c r="D3" s="96" t="s">
        <v>112</v>
      </c>
      <c r="E3" s="96" t="s">
        <v>113</v>
      </c>
      <c r="F3" s="97" t="s">
        <v>114</v>
      </c>
      <c r="G3" s="95" t="s">
        <v>115</v>
      </c>
    </row>
    <row r="4" ht="27.95" customHeight="1" spans="1:8">
      <c r="A4" s="98" t="s">
        <v>116</v>
      </c>
      <c r="B4" s="99">
        <f>SUM(B5:B6,B9)</f>
        <v>1163040.68</v>
      </c>
      <c r="C4" s="99">
        <f>SUM(C5:C6,C9)</f>
        <v>700000</v>
      </c>
      <c r="D4" s="99">
        <f t="shared" ref="D4:D9" si="0">B4-C4</f>
        <v>463040.68</v>
      </c>
      <c r="E4" s="99">
        <f>SUM(E5:E6,E9)</f>
        <v>1041800</v>
      </c>
      <c r="F4" s="100">
        <f>B4-E4</f>
        <v>121240.68</v>
      </c>
      <c r="G4" s="101"/>
      <c r="H4" s="102"/>
    </row>
    <row r="5" ht="27.95" customHeight="1" spans="1:8">
      <c r="A5" s="98" t="s">
        <v>117</v>
      </c>
      <c r="B5" s="99"/>
      <c r="C5" s="99"/>
      <c r="D5" s="99">
        <f t="shared" si="0"/>
        <v>0</v>
      </c>
      <c r="E5" s="99"/>
      <c r="F5" s="100"/>
      <c r="G5" s="101"/>
      <c r="H5" s="102"/>
    </row>
    <row r="6" ht="27.95" customHeight="1" spans="1:8">
      <c r="A6" s="98" t="s">
        <v>118</v>
      </c>
      <c r="B6" s="99">
        <f>B7+B8</f>
        <v>863645.28</v>
      </c>
      <c r="C6" s="99">
        <f>C7+C8</f>
        <v>400000</v>
      </c>
      <c r="D6" s="99">
        <f t="shared" si="0"/>
        <v>463645.28</v>
      </c>
      <c r="E6" s="99">
        <f>E7+E8</f>
        <v>730700</v>
      </c>
      <c r="F6" s="100">
        <f t="shared" ref="F6:F9" si="1">B6-E6</f>
        <v>132945.28</v>
      </c>
      <c r="G6" s="101"/>
      <c r="H6" s="102"/>
    </row>
    <row r="7" ht="42.75" customHeight="1" spans="1:8">
      <c r="A7" s="98" t="s">
        <v>119</v>
      </c>
      <c r="B7" s="103">
        <v>476761.06</v>
      </c>
      <c r="C7" s="103"/>
      <c r="D7" s="99">
        <f t="shared" si="0"/>
        <v>476761.06</v>
      </c>
      <c r="E7" s="103">
        <v>330200</v>
      </c>
      <c r="F7" s="100">
        <f t="shared" si="1"/>
        <v>146561.06</v>
      </c>
      <c r="G7" s="104"/>
      <c r="H7" s="102"/>
    </row>
    <row r="8" ht="27.95" customHeight="1" spans="1:8">
      <c r="A8" s="98" t="s">
        <v>120</v>
      </c>
      <c r="B8" s="103">
        <v>386884.22</v>
      </c>
      <c r="C8" s="103">
        <v>400000</v>
      </c>
      <c r="D8" s="99">
        <f t="shared" si="0"/>
        <v>-13115.78</v>
      </c>
      <c r="E8" s="103">
        <v>400500</v>
      </c>
      <c r="F8" s="100">
        <f t="shared" si="1"/>
        <v>-13615.78</v>
      </c>
      <c r="G8" s="101"/>
      <c r="H8" s="102"/>
    </row>
    <row r="9" ht="27.95" customHeight="1" spans="1:8">
      <c r="A9" s="98" t="s">
        <v>121</v>
      </c>
      <c r="B9" s="103">
        <v>299395.4</v>
      </c>
      <c r="C9" s="103">
        <v>300000</v>
      </c>
      <c r="D9" s="99">
        <f t="shared" si="0"/>
        <v>-604.599999999977</v>
      </c>
      <c r="E9" s="103">
        <v>311100</v>
      </c>
      <c r="F9" s="100">
        <f t="shared" si="1"/>
        <v>-11704.6</v>
      </c>
      <c r="G9" s="101"/>
      <c r="H9" s="102"/>
    </row>
    <row r="17" spans="11:17">
      <c r="K17" s="94"/>
      <c r="Q17" s="94"/>
    </row>
    <row r="18" spans="11:17">
      <c r="K18" s="94"/>
      <c r="N18" s="94"/>
      <c r="P18" s="94"/>
      <c r="Q18" s="94"/>
    </row>
    <row r="19" spans="11:11">
      <c r="K19" s="94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landscape"/>
  <headerFooter alignWithMargins="0"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"/>
  <sheetViews>
    <sheetView workbookViewId="0">
      <selection activeCell="C98" sqref="C98"/>
    </sheetView>
  </sheetViews>
  <sheetFormatPr defaultColWidth="9" defaultRowHeight="13.5" outlineLevelCol="5"/>
  <cols>
    <col min="1" max="1" width="57" style="72" customWidth="1"/>
    <col min="2" max="2" width="20.125" style="73" customWidth="1"/>
    <col min="3" max="3" width="19.5" style="72" customWidth="1"/>
    <col min="4" max="5" width="9" style="72"/>
    <col min="6" max="6" width="19.5" style="72" customWidth="1"/>
    <col min="7" max="16384" width="9" style="72"/>
  </cols>
  <sheetData>
    <row r="1" ht="24" spans="1:2">
      <c r="A1" s="74" t="s">
        <v>122</v>
      </c>
      <c r="B1" s="75"/>
    </row>
    <row r="2" ht="21" customHeight="1" spans="1:2">
      <c r="A2" s="76"/>
      <c r="B2" s="77" t="s">
        <v>15</v>
      </c>
    </row>
    <row r="3" s="71" customFormat="1" ht="20.1" customHeight="1" spans="1:2">
      <c r="A3" s="78" t="s">
        <v>123</v>
      </c>
      <c r="B3" s="79" t="s">
        <v>124</v>
      </c>
    </row>
    <row r="4" s="71" customFormat="1" ht="20.1" customHeight="1" spans="1:3">
      <c r="A4" s="78" t="s">
        <v>125</v>
      </c>
      <c r="B4" s="80">
        <v>130911239.51</v>
      </c>
      <c r="C4" s="81"/>
    </row>
    <row r="5" s="71" customFormat="1" ht="18" customHeight="1" spans="1:2">
      <c r="A5" s="82" t="s">
        <v>126</v>
      </c>
      <c r="B5" s="83">
        <v>18313484.99</v>
      </c>
    </row>
    <row r="6" s="71" customFormat="1" ht="18" customHeight="1" spans="1:6">
      <c r="A6" s="82" t="s">
        <v>127</v>
      </c>
      <c r="B6" s="84">
        <v>1038546.89</v>
      </c>
      <c r="F6" s="81"/>
    </row>
    <row r="7" s="71" customFormat="1" ht="15.75" customHeight="1" spans="1:2">
      <c r="A7" s="85" t="s">
        <v>128</v>
      </c>
      <c r="B7" s="83">
        <v>695738.89</v>
      </c>
    </row>
    <row r="8" s="71" customFormat="1" ht="15" customHeight="1" spans="1:2">
      <c r="A8" s="85" t="s">
        <v>129</v>
      </c>
      <c r="B8" s="83">
        <v>150000</v>
      </c>
    </row>
    <row r="9" spans="1:2">
      <c r="A9" s="85" t="s">
        <v>130</v>
      </c>
      <c r="B9" s="83">
        <v>136376</v>
      </c>
    </row>
    <row r="10" spans="1:2">
      <c r="A10" s="85" t="s">
        <v>131</v>
      </c>
      <c r="B10" s="83">
        <v>39209</v>
      </c>
    </row>
    <row r="11" spans="1:2">
      <c r="A11" s="85" t="s">
        <v>132</v>
      </c>
      <c r="B11" s="83">
        <v>17223</v>
      </c>
    </row>
    <row r="12" spans="1:2">
      <c r="A12" s="82" t="s">
        <v>133</v>
      </c>
      <c r="B12" s="83">
        <v>123978</v>
      </c>
    </row>
    <row r="13" spans="1:2">
      <c r="A13" s="85" t="s">
        <v>134</v>
      </c>
      <c r="B13" s="83">
        <v>123978</v>
      </c>
    </row>
    <row r="14" spans="1:2">
      <c r="A14" s="82" t="s">
        <v>135</v>
      </c>
      <c r="B14" s="83">
        <v>10610327.94</v>
      </c>
    </row>
    <row r="15" spans="1:2">
      <c r="A15" s="85" t="s">
        <v>128</v>
      </c>
      <c r="B15" s="83">
        <v>3461173.89</v>
      </c>
    </row>
    <row r="16" spans="1:2">
      <c r="A16" s="85" t="s">
        <v>136</v>
      </c>
      <c r="B16" s="83">
        <v>7085154.05</v>
      </c>
    </row>
    <row r="17" spans="1:2">
      <c r="A17" s="85" t="s">
        <v>137</v>
      </c>
      <c r="B17" s="83">
        <v>64000</v>
      </c>
    </row>
    <row r="18" spans="1:2">
      <c r="A18" s="82" t="s">
        <v>138</v>
      </c>
      <c r="B18" s="83">
        <v>868917.18</v>
      </c>
    </row>
    <row r="19" spans="1:2">
      <c r="A19" s="85" t="s">
        <v>128</v>
      </c>
      <c r="B19" s="83">
        <v>814284.93</v>
      </c>
    </row>
    <row r="20" spans="1:2">
      <c r="A20" s="85" t="s">
        <v>136</v>
      </c>
      <c r="B20" s="83">
        <v>54632.25</v>
      </c>
    </row>
    <row r="21" spans="1:2">
      <c r="A21" s="82" t="s">
        <v>139</v>
      </c>
      <c r="B21" s="83">
        <v>533179.1</v>
      </c>
    </row>
    <row r="22" spans="1:2">
      <c r="A22" s="85" t="s">
        <v>128</v>
      </c>
      <c r="B22" s="83">
        <v>450379.1</v>
      </c>
    </row>
    <row r="23" spans="1:2">
      <c r="A23" s="85" t="s">
        <v>136</v>
      </c>
      <c r="B23" s="83">
        <v>82800</v>
      </c>
    </row>
    <row r="24" spans="1:2">
      <c r="A24" s="82" t="s">
        <v>140</v>
      </c>
      <c r="B24" s="83">
        <v>1038252.6</v>
      </c>
    </row>
    <row r="25" spans="1:2">
      <c r="A25" s="85" t="s">
        <v>141</v>
      </c>
      <c r="B25" s="83">
        <v>275000</v>
      </c>
    </row>
    <row r="26" spans="1:2">
      <c r="A26" s="85" t="s">
        <v>142</v>
      </c>
      <c r="B26" s="83">
        <v>763252.6</v>
      </c>
    </row>
    <row r="27" spans="1:2">
      <c r="A27" s="82" t="s">
        <v>143</v>
      </c>
      <c r="B27" s="83">
        <v>1218225.11</v>
      </c>
    </row>
    <row r="28" spans="1:2">
      <c r="A28" s="85" t="s">
        <v>128</v>
      </c>
      <c r="B28" s="83">
        <v>1218225.11</v>
      </c>
    </row>
    <row r="29" spans="1:2">
      <c r="A29" s="82" t="s">
        <v>144</v>
      </c>
      <c r="B29" s="83">
        <v>1761057.17</v>
      </c>
    </row>
    <row r="30" spans="1:2">
      <c r="A30" s="85" t="s">
        <v>136</v>
      </c>
      <c r="B30" s="83">
        <v>548602.86</v>
      </c>
    </row>
    <row r="31" spans="1:2">
      <c r="A31" s="85" t="s">
        <v>145</v>
      </c>
      <c r="B31" s="83">
        <v>1212454.31</v>
      </c>
    </row>
    <row r="32" spans="1:2">
      <c r="A32" s="82" t="s">
        <v>146</v>
      </c>
      <c r="B32" s="83">
        <v>130000</v>
      </c>
    </row>
    <row r="33" spans="1:2">
      <c r="A33" s="85" t="s">
        <v>147</v>
      </c>
      <c r="B33" s="83">
        <v>130000</v>
      </c>
    </row>
    <row r="34" spans="1:2">
      <c r="A34" s="82" t="s">
        <v>148</v>
      </c>
      <c r="B34" s="83">
        <v>991001</v>
      </c>
    </row>
    <row r="35" spans="1:2">
      <c r="A35" s="85" t="s">
        <v>128</v>
      </c>
      <c r="B35" s="83">
        <v>752801</v>
      </c>
    </row>
    <row r="36" spans="1:2">
      <c r="A36" s="85" t="s">
        <v>136</v>
      </c>
      <c r="B36" s="83">
        <v>60000</v>
      </c>
    </row>
    <row r="37" spans="1:2">
      <c r="A37" s="85" t="s">
        <v>149</v>
      </c>
      <c r="B37" s="83">
        <v>178200</v>
      </c>
    </row>
    <row r="38" spans="1:2">
      <c r="A38" s="82" t="s">
        <v>150</v>
      </c>
      <c r="B38" s="84">
        <v>86637.47</v>
      </c>
    </row>
    <row r="39" spans="1:2">
      <c r="A39" s="82" t="s">
        <v>151</v>
      </c>
      <c r="B39" s="86">
        <v>86637.47</v>
      </c>
    </row>
    <row r="40" spans="1:2">
      <c r="A40" s="85" t="s">
        <v>152</v>
      </c>
      <c r="B40" s="84">
        <v>17000</v>
      </c>
    </row>
    <row r="41" spans="1:2">
      <c r="A41" s="85" t="s">
        <v>153</v>
      </c>
      <c r="B41" s="83">
        <v>69637.47</v>
      </c>
    </row>
    <row r="42" spans="1:2">
      <c r="A42" s="82" t="s">
        <v>154</v>
      </c>
      <c r="B42" s="83">
        <v>2386165.23</v>
      </c>
    </row>
    <row r="43" spans="1:2">
      <c r="A43" s="82" t="s">
        <v>155</v>
      </c>
      <c r="B43" s="83">
        <v>504054.01</v>
      </c>
    </row>
    <row r="44" spans="1:2">
      <c r="A44" s="85" t="s">
        <v>128</v>
      </c>
      <c r="B44" s="83">
        <v>205718.57</v>
      </c>
    </row>
    <row r="45" spans="1:2">
      <c r="A45" s="85" t="s">
        <v>136</v>
      </c>
      <c r="B45" s="83">
        <v>95960</v>
      </c>
    </row>
    <row r="46" spans="1:2">
      <c r="A46" s="85" t="s">
        <v>156</v>
      </c>
      <c r="B46" s="83">
        <v>152375.44</v>
      </c>
    </row>
    <row r="47" spans="1:2">
      <c r="A47" s="85" t="s">
        <v>157</v>
      </c>
      <c r="B47" s="83">
        <v>50000</v>
      </c>
    </row>
    <row r="48" spans="1:2">
      <c r="A48" s="82" t="s">
        <v>158</v>
      </c>
      <c r="B48" s="83">
        <v>1882111.22</v>
      </c>
    </row>
    <row r="49" spans="1:2">
      <c r="A49" s="85" t="s">
        <v>159</v>
      </c>
      <c r="B49" s="83">
        <v>1882111.22</v>
      </c>
    </row>
    <row r="50" spans="1:2">
      <c r="A50" s="82" t="s">
        <v>160</v>
      </c>
      <c r="B50" s="83">
        <v>1812636.07</v>
      </c>
    </row>
    <row r="51" spans="1:2">
      <c r="A51" s="82" t="s">
        <v>161</v>
      </c>
      <c r="B51" s="83">
        <v>1665918.57</v>
      </c>
    </row>
    <row r="52" spans="1:2">
      <c r="A52" s="85" t="s">
        <v>162</v>
      </c>
      <c r="B52" s="83">
        <v>84124</v>
      </c>
    </row>
    <row r="53" spans="1:2">
      <c r="A53" s="85" t="s">
        <v>163</v>
      </c>
      <c r="B53" s="83">
        <v>1253928.57</v>
      </c>
    </row>
    <row r="54" spans="1:2">
      <c r="A54" s="85" t="s">
        <v>164</v>
      </c>
      <c r="B54" s="83">
        <v>19780</v>
      </c>
    </row>
    <row r="55" spans="1:2">
      <c r="A55" s="85" t="s">
        <v>165</v>
      </c>
      <c r="B55" s="83">
        <v>308086</v>
      </c>
    </row>
    <row r="56" spans="1:2">
      <c r="A56" s="82" t="s">
        <v>166</v>
      </c>
      <c r="B56" s="83">
        <v>146717.5</v>
      </c>
    </row>
    <row r="57" spans="1:2">
      <c r="A57" s="85" t="s">
        <v>167</v>
      </c>
      <c r="B57" s="83">
        <v>146717.5</v>
      </c>
    </row>
    <row r="58" spans="1:2">
      <c r="A58" s="82" t="s">
        <v>168</v>
      </c>
      <c r="B58" s="83">
        <v>33389439.54</v>
      </c>
    </row>
    <row r="59" spans="1:2">
      <c r="A59" s="82" t="s">
        <v>169</v>
      </c>
      <c r="B59" s="83">
        <v>1195650.73</v>
      </c>
    </row>
    <row r="60" spans="1:2">
      <c r="A60" s="85" t="s">
        <v>170</v>
      </c>
      <c r="B60" s="83">
        <v>1195650.73</v>
      </c>
    </row>
    <row r="61" spans="1:2">
      <c r="A61" s="82" t="s">
        <v>171</v>
      </c>
      <c r="B61" s="83">
        <v>2887170.12</v>
      </c>
    </row>
    <row r="62" spans="1:2">
      <c r="A62" s="85" t="s">
        <v>128</v>
      </c>
      <c r="B62" s="83">
        <v>610044.28</v>
      </c>
    </row>
    <row r="63" spans="1:2">
      <c r="A63" s="85" t="s">
        <v>136</v>
      </c>
      <c r="B63" s="83">
        <v>827248.58</v>
      </c>
    </row>
    <row r="64" spans="1:2">
      <c r="A64" s="85" t="s">
        <v>172</v>
      </c>
      <c r="B64" s="83">
        <v>1356877.26</v>
      </c>
    </row>
    <row r="65" spans="1:2">
      <c r="A65" s="85" t="s">
        <v>173</v>
      </c>
      <c r="B65" s="83">
        <v>93000</v>
      </c>
    </row>
    <row r="66" spans="1:2">
      <c r="A66" s="82" t="s">
        <v>174</v>
      </c>
      <c r="B66" s="83">
        <v>6047655.05</v>
      </c>
    </row>
    <row r="67" spans="1:2">
      <c r="A67" s="85" t="s">
        <v>175</v>
      </c>
      <c r="B67" s="83">
        <v>1582261.7</v>
      </c>
    </row>
    <row r="68" spans="1:2">
      <c r="A68" s="85" t="s">
        <v>176</v>
      </c>
      <c r="B68" s="83">
        <v>791209.35</v>
      </c>
    </row>
    <row r="69" spans="1:2">
      <c r="A69" s="85" t="s">
        <v>177</v>
      </c>
      <c r="B69" s="83">
        <v>3674184</v>
      </c>
    </row>
    <row r="70" spans="1:2">
      <c r="A70" s="82" t="s">
        <v>178</v>
      </c>
      <c r="B70" s="83">
        <v>8000</v>
      </c>
    </row>
    <row r="71" spans="1:2">
      <c r="A71" s="85" t="s">
        <v>179</v>
      </c>
      <c r="B71" s="83">
        <v>8000</v>
      </c>
    </row>
    <row r="72" spans="1:2">
      <c r="A72" s="82" t="s">
        <v>180</v>
      </c>
      <c r="B72" s="83">
        <v>5756962</v>
      </c>
    </row>
    <row r="73" spans="1:2">
      <c r="A73" s="85" t="s">
        <v>181</v>
      </c>
      <c r="B73" s="83">
        <v>353000</v>
      </c>
    </row>
    <row r="74" spans="1:2">
      <c r="A74" s="85" t="s">
        <v>182</v>
      </c>
      <c r="B74" s="83">
        <v>836076</v>
      </c>
    </row>
    <row r="75" spans="1:2">
      <c r="A75" s="85" t="s">
        <v>183</v>
      </c>
      <c r="B75" s="83">
        <v>1567283</v>
      </c>
    </row>
    <row r="76" spans="1:2">
      <c r="A76" s="85" t="s">
        <v>184</v>
      </c>
      <c r="B76" s="83">
        <v>310048</v>
      </c>
    </row>
    <row r="77" spans="1:2">
      <c r="A77" s="85" t="s">
        <v>185</v>
      </c>
      <c r="B77" s="86">
        <v>874091</v>
      </c>
    </row>
    <row r="78" spans="1:2">
      <c r="A78" s="85" t="s">
        <v>186</v>
      </c>
      <c r="B78" s="83">
        <v>1816464</v>
      </c>
    </row>
    <row r="79" spans="1:2">
      <c r="A79" s="82" t="s">
        <v>187</v>
      </c>
      <c r="B79" s="83">
        <v>1162643</v>
      </c>
    </row>
    <row r="80" spans="1:2">
      <c r="A80" s="85" t="s">
        <v>188</v>
      </c>
      <c r="B80" s="83">
        <v>260388</v>
      </c>
    </row>
    <row r="81" spans="1:2">
      <c r="A81" s="85" t="s">
        <v>189</v>
      </c>
      <c r="B81" s="83">
        <v>902255</v>
      </c>
    </row>
    <row r="82" spans="1:2">
      <c r="A82" s="82" t="s">
        <v>190</v>
      </c>
      <c r="B82" s="83">
        <v>1651732.51</v>
      </c>
    </row>
    <row r="83" spans="1:2">
      <c r="A83" s="85" t="s">
        <v>191</v>
      </c>
      <c r="B83" s="83">
        <v>801288.34</v>
      </c>
    </row>
    <row r="84" spans="1:2">
      <c r="A84" s="85" t="s">
        <v>192</v>
      </c>
      <c r="B84" s="83">
        <v>850444.17</v>
      </c>
    </row>
    <row r="85" spans="1:2">
      <c r="A85" s="82" t="s">
        <v>193</v>
      </c>
      <c r="B85" s="83">
        <v>4709278</v>
      </c>
    </row>
    <row r="86" spans="1:2">
      <c r="A86" s="85" t="s">
        <v>194</v>
      </c>
      <c r="B86" s="87">
        <v>368994</v>
      </c>
    </row>
    <row r="87" spans="1:2">
      <c r="A87" s="85" t="s">
        <v>195</v>
      </c>
      <c r="B87" s="83">
        <v>4340284</v>
      </c>
    </row>
    <row r="88" spans="1:2">
      <c r="A88" s="82" t="s">
        <v>196</v>
      </c>
      <c r="B88" s="83">
        <v>405421.31</v>
      </c>
    </row>
    <row r="89" spans="1:2">
      <c r="A89" s="85" t="s">
        <v>197</v>
      </c>
      <c r="B89" s="83">
        <v>405421.31</v>
      </c>
    </row>
    <row r="90" spans="1:2">
      <c r="A90" s="82" t="s">
        <v>198</v>
      </c>
      <c r="B90" s="83">
        <v>8516833.33</v>
      </c>
    </row>
    <row r="91" spans="1:2">
      <c r="A91" s="85" t="s">
        <v>199</v>
      </c>
      <c r="B91" s="83">
        <v>8516833.33</v>
      </c>
    </row>
    <row r="92" spans="1:2">
      <c r="A92" s="82" t="s">
        <v>200</v>
      </c>
      <c r="B92" s="83">
        <v>329100</v>
      </c>
    </row>
    <row r="93" spans="1:2">
      <c r="A93" s="85" t="s">
        <v>201</v>
      </c>
      <c r="B93" s="83">
        <v>329100</v>
      </c>
    </row>
    <row r="94" spans="1:2">
      <c r="A94" s="82" t="s">
        <v>202</v>
      </c>
      <c r="B94" s="83">
        <v>718993.49</v>
      </c>
    </row>
    <row r="95" spans="1:2">
      <c r="A95" s="85" t="s">
        <v>203</v>
      </c>
      <c r="B95" s="83">
        <v>200243.6</v>
      </c>
    </row>
    <row r="96" spans="1:2">
      <c r="A96" s="85" t="s">
        <v>204</v>
      </c>
      <c r="B96" s="83">
        <v>436488.89</v>
      </c>
    </row>
    <row r="97" spans="1:2">
      <c r="A97" s="85" t="s">
        <v>205</v>
      </c>
      <c r="B97" s="83">
        <v>82261</v>
      </c>
    </row>
    <row r="98" spans="1:2">
      <c r="A98" s="82" t="s">
        <v>206</v>
      </c>
      <c r="B98" s="83">
        <v>8084768.88</v>
      </c>
    </row>
    <row r="99" spans="1:2">
      <c r="A99" s="82" t="s">
        <v>207</v>
      </c>
      <c r="B99" s="83">
        <v>1283108.64</v>
      </c>
    </row>
    <row r="100" spans="1:2">
      <c r="A100" s="85" t="s">
        <v>208</v>
      </c>
      <c r="B100" s="83">
        <v>1283108.64</v>
      </c>
    </row>
    <row r="101" spans="1:2">
      <c r="A101" s="82" t="s">
        <v>209</v>
      </c>
      <c r="B101" s="83">
        <v>4493367</v>
      </c>
    </row>
    <row r="102" spans="1:2">
      <c r="A102" s="85" t="s">
        <v>210</v>
      </c>
      <c r="B102" s="83">
        <v>4493367</v>
      </c>
    </row>
    <row r="103" spans="1:2">
      <c r="A103" s="82" t="s">
        <v>211</v>
      </c>
      <c r="B103" s="83">
        <v>1347654.86</v>
      </c>
    </row>
    <row r="104" spans="1:2">
      <c r="A104" s="85" t="s">
        <v>212</v>
      </c>
      <c r="B104" s="83">
        <v>894750.81</v>
      </c>
    </row>
    <row r="105" spans="1:2">
      <c r="A105" s="85" t="s">
        <v>213</v>
      </c>
      <c r="B105" s="83">
        <v>452904.05</v>
      </c>
    </row>
    <row r="106" spans="1:2">
      <c r="A106" s="82" t="s">
        <v>214</v>
      </c>
      <c r="B106" s="83">
        <v>455293.98</v>
      </c>
    </row>
    <row r="107" spans="1:2">
      <c r="A107" s="85" t="s">
        <v>215</v>
      </c>
      <c r="B107" s="83">
        <v>455293.98</v>
      </c>
    </row>
    <row r="108" spans="1:2">
      <c r="A108" s="82" t="s">
        <v>216</v>
      </c>
      <c r="B108" s="83">
        <v>505344.4</v>
      </c>
    </row>
    <row r="109" spans="1:2">
      <c r="A109" s="85" t="s">
        <v>217</v>
      </c>
      <c r="B109" s="83">
        <v>505344.4</v>
      </c>
    </row>
    <row r="110" spans="1:2">
      <c r="A110" s="82" t="s">
        <v>218</v>
      </c>
      <c r="B110" s="83">
        <v>5552307.5</v>
      </c>
    </row>
    <row r="111" spans="1:2">
      <c r="A111" s="82" t="s">
        <v>219</v>
      </c>
      <c r="B111" s="83">
        <v>70731.74</v>
      </c>
    </row>
    <row r="112" spans="1:2">
      <c r="A112" s="85" t="s">
        <v>220</v>
      </c>
      <c r="B112" s="83">
        <v>70731.74</v>
      </c>
    </row>
    <row r="113" spans="1:2">
      <c r="A113" s="82" t="s">
        <v>221</v>
      </c>
      <c r="B113" s="83">
        <v>5131575.76</v>
      </c>
    </row>
    <row r="114" spans="1:2">
      <c r="A114" s="85" t="s">
        <v>222</v>
      </c>
      <c r="B114" s="83">
        <v>5131575.76</v>
      </c>
    </row>
    <row r="115" spans="1:2">
      <c r="A115" s="82" t="s">
        <v>223</v>
      </c>
      <c r="B115" s="83">
        <v>350000</v>
      </c>
    </row>
    <row r="116" spans="1:2">
      <c r="A116" s="85" t="s">
        <v>224</v>
      </c>
      <c r="B116" s="83">
        <v>350000</v>
      </c>
    </row>
    <row r="117" spans="1:2">
      <c r="A117" s="82" t="s">
        <v>225</v>
      </c>
      <c r="B117" s="83">
        <v>6143128.97</v>
      </c>
    </row>
    <row r="118" spans="1:2">
      <c r="A118" s="82" t="s">
        <v>226</v>
      </c>
      <c r="B118" s="83">
        <v>3025958.62</v>
      </c>
    </row>
    <row r="119" spans="1:2">
      <c r="A119" s="85" t="s">
        <v>128</v>
      </c>
      <c r="B119" s="83">
        <v>1552774.44</v>
      </c>
    </row>
    <row r="120" spans="1:2">
      <c r="A120" s="85" t="s">
        <v>227</v>
      </c>
      <c r="B120" s="83">
        <v>1470829.18</v>
      </c>
    </row>
    <row r="121" spans="1:2">
      <c r="A121" s="85" t="s">
        <v>228</v>
      </c>
      <c r="B121" s="83">
        <v>2355</v>
      </c>
    </row>
    <row r="122" spans="1:2">
      <c r="A122" s="82" t="s">
        <v>229</v>
      </c>
      <c r="B122" s="83">
        <v>1378298.67</v>
      </c>
    </row>
    <row r="123" spans="1:2">
      <c r="A123" s="85" t="s">
        <v>230</v>
      </c>
      <c r="B123" s="83">
        <v>1378298.67</v>
      </c>
    </row>
    <row r="124" spans="1:2">
      <c r="A124" s="82" t="s">
        <v>231</v>
      </c>
      <c r="B124" s="83">
        <v>1652715.42</v>
      </c>
    </row>
    <row r="125" spans="1:2">
      <c r="A125" s="85" t="s">
        <v>232</v>
      </c>
      <c r="B125" s="83">
        <v>1652715.42</v>
      </c>
    </row>
    <row r="126" spans="1:2">
      <c r="A126" s="82" t="s">
        <v>233</v>
      </c>
      <c r="B126" s="83">
        <v>86156.26</v>
      </c>
    </row>
    <row r="127" spans="1:2">
      <c r="A127" s="85" t="s">
        <v>234</v>
      </c>
      <c r="B127" s="83">
        <v>86156.26</v>
      </c>
    </row>
    <row r="128" spans="1:2">
      <c r="A128" s="82" t="s">
        <v>235</v>
      </c>
      <c r="B128" s="83">
        <v>45078487.63</v>
      </c>
    </row>
    <row r="129" spans="1:2">
      <c r="A129" s="82" t="s">
        <v>236</v>
      </c>
      <c r="B129" s="83">
        <v>9767212.74</v>
      </c>
    </row>
    <row r="130" spans="1:2">
      <c r="A130" s="85" t="s">
        <v>128</v>
      </c>
      <c r="B130" s="83">
        <v>718884.13</v>
      </c>
    </row>
    <row r="131" spans="1:2">
      <c r="A131" s="85" t="s">
        <v>136</v>
      </c>
      <c r="B131" s="83">
        <v>666499</v>
      </c>
    </row>
    <row r="132" spans="1:2">
      <c r="A132" s="85" t="s">
        <v>204</v>
      </c>
      <c r="B132" s="83">
        <v>2424367.31</v>
      </c>
    </row>
    <row r="133" spans="1:2">
      <c r="A133" s="85" t="s">
        <v>237</v>
      </c>
      <c r="B133" s="83">
        <v>5330</v>
      </c>
    </row>
    <row r="134" spans="1:2">
      <c r="A134" s="85" t="s">
        <v>238</v>
      </c>
      <c r="B134" s="83">
        <v>602123</v>
      </c>
    </row>
    <row r="135" spans="1:2">
      <c r="A135" s="85" t="s">
        <v>239</v>
      </c>
      <c r="B135" s="83">
        <v>3153291.11</v>
      </c>
    </row>
    <row r="136" spans="1:2">
      <c r="A136" s="85" t="s">
        <v>240</v>
      </c>
      <c r="B136" s="83">
        <v>293750</v>
      </c>
    </row>
    <row r="137" spans="1:2">
      <c r="A137" s="85" t="s">
        <v>241</v>
      </c>
      <c r="B137" s="83">
        <v>619839.04</v>
      </c>
    </row>
    <row r="138" spans="1:2">
      <c r="A138" s="85" t="s">
        <v>242</v>
      </c>
      <c r="B138" s="83">
        <v>270198.1</v>
      </c>
    </row>
    <row r="139" spans="1:2">
      <c r="A139" s="85" t="s">
        <v>243</v>
      </c>
      <c r="B139" s="83">
        <v>769399.54</v>
      </c>
    </row>
    <row r="140" spans="1:2">
      <c r="A140" s="85" t="s">
        <v>244</v>
      </c>
      <c r="B140" s="83">
        <v>243531.51</v>
      </c>
    </row>
    <row r="141" spans="1:2">
      <c r="A141" s="82" t="s">
        <v>245</v>
      </c>
      <c r="B141" s="83">
        <v>5085500.28</v>
      </c>
    </row>
    <row r="142" spans="1:2">
      <c r="A142" s="85" t="s">
        <v>246</v>
      </c>
      <c r="B142" s="83">
        <v>2723134.71</v>
      </c>
    </row>
    <row r="143" spans="1:2">
      <c r="A143" s="85" t="s">
        <v>247</v>
      </c>
      <c r="B143" s="83">
        <v>700000</v>
      </c>
    </row>
    <row r="144" spans="1:2">
      <c r="A144" s="85" t="s">
        <v>248</v>
      </c>
      <c r="B144" s="83">
        <v>1662365.57</v>
      </c>
    </row>
    <row r="145" spans="1:2">
      <c r="A145" s="82" t="s">
        <v>249</v>
      </c>
      <c r="B145" s="83">
        <v>4266872.39</v>
      </c>
    </row>
    <row r="146" spans="1:2">
      <c r="A146" s="85" t="s">
        <v>250</v>
      </c>
      <c r="B146" s="83">
        <v>2553627.97</v>
      </c>
    </row>
    <row r="147" spans="1:2">
      <c r="A147" s="85" t="s">
        <v>251</v>
      </c>
      <c r="B147" s="83">
        <v>577205.42</v>
      </c>
    </row>
    <row r="148" spans="1:2">
      <c r="A148" s="85" t="s">
        <v>252</v>
      </c>
      <c r="B148" s="83">
        <v>376000</v>
      </c>
    </row>
    <row r="149" spans="1:2">
      <c r="A149" s="85" t="s">
        <v>253</v>
      </c>
      <c r="B149" s="83">
        <v>110000</v>
      </c>
    </row>
    <row r="150" spans="1:2">
      <c r="A150" s="85" t="s">
        <v>254</v>
      </c>
      <c r="B150" s="83">
        <v>39</v>
      </c>
    </row>
    <row r="151" spans="1:2">
      <c r="A151" s="85" t="s">
        <v>255</v>
      </c>
      <c r="B151" s="83">
        <v>350000</v>
      </c>
    </row>
    <row r="152" spans="1:2">
      <c r="A152" s="85" t="s">
        <v>256</v>
      </c>
      <c r="B152" s="83">
        <v>300000</v>
      </c>
    </row>
    <row r="153" spans="1:2">
      <c r="A153" s="82" t="s">
        <v>257</v>
      </c>
      <c r="B153" s="83">
        <v>3028448</v>
      </c>
    </row>
    <row r="154" spans="1:2">
      <c r="A154" s="85" t="s">
        <v>258</v>
      </c>
      <c r="B154" s="83">
        <v>2992430</v>
      </c>
    </row>
    <row r="155" spans="1:2">
      <c r="A155" s="85" t="s">
        <v>259</v>
      </c>
      <c r="B155" s="83">
        <v>36018</v>
      </c>
    </row>
    <row r="156" spans="1:2">
      <c r="A156" s="82" t="s">
        <v>260</v>
      </c>
      <c r="B156" s="83">
        <v>22930454.22</v>
      </c>
    </row>
    <row r="157" spans="1:2">
      <c r="A157" s="85" t="s">
        <v>261</v>
      </c>
      <c r="B157" s="83">
        <v>5405798.82</v>
      </c>
    </row>
    <row r="158" spans="1:2">
      <c r="A158" s="85" t="s">
        <v>262</v>
      </c>
      <c r="B158" s="83">
        <v>17055253.1</v>
      </c>
    </row>
    <row r="159" spans="1:2">
      <c r="A159" s="85" t="s">
        <v>263</v>
      </c>
      <c r="B159" s="83">
        <v>469402.3</v>
      </c>
    </row>
    <row r="160" spans="1:2">
      <c r="A160" s="82" t="s">
        <v>264</v>
      </c>
      <c r="B160" s="83">
        <v>3732481.59</v>
      </c>
    </row>
    <row r="161" spans="1:2">
      <c r="A161" s="82" t="s">
        <v>265</v>
      </c>
      <c r="B161" s="83">
        <v>3096517.24</v>
      </c>
    </row>
    <row r="162" spans="1:2">
      <c r="A162" s="85" t="s">
        <v>266</v>
      </c>
      <c r="B162" s="83">
        <v>3096517.24</v>
      </c>
    </row>
    <row r="163" spans="1:2">
      <c r="A163" s="82" t="s">
        <v>267</v>
      </c>
      <c r="B163" s="83">
        <v>635964.35</v>
      </c>
    </row>
    <row r="164" spans="1:2">
      <c r="A164" s="85" t="s">
        <v>268</v>
      </c>
      <c r="B164" s="83">
        <v>635964.35</v>
      </c>
    </row>
    <row r="165" spans="1:2">
      <c r="A165" s="82" t="s">
        <v>269</v>
      </c>
      <c r="B165" s="83">
        <v>1939871.17</v>
      </c>
    </row>
    <row r="166" spans="1:2">
      <c r="A166" s="82" t="s">
        <v>270</v>
      </c>
      <c r="B166" s="83">
        <v>1939871.17</v>
      </c>
    </row>
    <row r="167" spans="1:2">
      <c r="A167" s="85" t="s">
        <v>271</v>
      </c>
      <c r="B167" s="83">
        <v>1939871.17</v>
      </c>
    </row>
    <row r="168" spans="1:2">
      <c r="A168" s="82" t="s">
        <v>272</v>
      </c>
      <c r="B168" s="83">
        <v>2074136</v>
      </c>
    </row>
    <row r="169" spans="1:2">
      <c r="A169" s="82" t="s">
        <v>273</v>
      </c>
      <c r="B169" s="83">
        <v>362360</v>
      </c>
    </row>
    <row r="170" spans="1:2">
      <c r="A170" s="85" t="s">
        <v>274</v>
      </c>
      <c r="B170" s="83">
        <v>347800</v>
      </c>
    </row>
    <row r="171" spans="1:2">
      <c r="A171" s="85" t="s">
        <v>275</v>
      </c>
      <c r="B171" s="83">
        <v>14560</v>
      </c>
    </row>
    <row r="172" spans="1:2">
      <c r="A172" s="82" t="s">
        <v>276</v>
      </c>
      <c r="B172" s="83">
        <v>1711776</v>
      </c>
    </row>
    <row r="173" spans="1:2">
      <c r="A173" s="85" t="s">
        <v>277</v>
      </c>
      <c r="B173" s="83">
        <v>1411429</v>
      </c>
    </row>
    <row r="174" spans="1:2">
      <c r="A174" s="85" t="s">
        <v>278</v>
      </c>
      <c r="B174" s="83">
        <v>300347</v>
      </c>
    </row>
    <row r="175" spans="1:2">
      <c r="A175" s="82" t="s">
        <v>279</v>
      </c>
      <c r="B175" s="83">
        <v>2317694.47</v>
      </c>
    </row>
    <row r="176" spans="1:2">
      <c r="A176" s="82" t="s">
        <v>280</v>
      </c>
      <c r="B176" s="83">
        <v>417537.39</v>
      </c>
    </row>
    <row r="177" spans="1:2">
      <c r="A177" s="85" t="s">
        <v>281</v>
      </c>
      <c r="B177" s="83">
        <v>291199</v>
      </c>
    </row>
    <row r="178" spans="1:2">
      <c r="A178" s="85" t="s">
        <v>282</v>
      </c>
      <c r="B178" s="83">
        <v>126338.39</v>
      </c>
    </row>
    <row r="179" spans="1:2">
      <c r="A179" s="82" t="s">
        <v>283</v>
      </c>
      <c r="B179" s="83">
        <v>1199993.3</v>
      </c>
    </row>
    <row r="180" spans="1:2">
      <c r="A180" s="85" t="s">
        <v>284</v>
      </c>
      <c r="B180" s="83">
        <v>1199993.3</v>
      </c>
    </row>
    <row r="181" spans="1:2">
      <c r="A181" s="82" t="s">
        <v>285</v>
      </c>
      <c r="B181" s="83">
        <v>550718.78</v>
      </c>
    </row>
    <row r="182" spans="1:2">
      <c r="A182" s="85" t="s">
        <v>286</v>
      </c>
      <c r="B182" s="83">
        <v>550718.78</v>
      </c>
    </row>
    <row r="183" spans="1:2">
      <c r="A183" s="82" t="s">
        <v>287</v>
      </c>
      <c r="B183" s="83">
        <v>810</v>
      </c>
    </row>
    <row r="184" spans="1:2">
      <c r="A184" s="85" t="s">
        <v>288</v>
      </c>
      <c r="B184" s="83">
        <v>810</v>
      </c>
    </row>
    <row r="185" spans="1:2">
      <c r="A185" s="82" t="s">
        <v>289</v>
      </c>
      <c r="B185" s="83">
        <v>148635</v>
      </c>
    </row>
    <row r="186" spans="1:2">
      <c r="A186" s="85" t="s">
        <v>290</v>
      </c>
      <c r="B186" s="83">
        <v>148635</v>
      </c>
    </row>
  </sheetData>
  <autoFilter xmlns:etc="http://www.wps.cn/officeDocument/2017/etCustomData" ref="A3:F186" etc:filterBottomFollowUsedRange="0">
    <extLst/>
  </autoFilter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C13" sqref="C13"/>
    </sheetView>
  </sheetViews>
  <sheetFormatPr defaultColWidth="9" defaultRowHeight="13.5" outlineLevelCol="1"/>
  <cols>
    <col min="1" max="1" width="39.5" customWidth="1"/>
    <col min="2" max="2" width="41.375" style="36" customWidth="1"/>
    <col min="3" max="3" width="50.625" customWidth="1"/>
  </cols>
  <sheetData>
    <row r="1" ht="24" spans="1:2">
      <c r="A1" s="37" t="s">
        <v>291</v>
      </c>
      <c r="B1" s="38"/>
    </row>
    <row r="2" ht="20.1" customHeight="1" spans="1:2">
      <c r="A2" s="39"/>
      <c r="B2" s="62" t="s">
        <v>15</v>
      </c>
    </row>
    <row r="3" ht="20.1" customHeight="1" spans="1:2">
      <c r="A3" s="63" t="s">
        <v>123</v>
      </c>
      <c r="B3" s="42" t="s">
        <v>124</v>
      </c>
    </row>
    <row r="4" ht="20.1" customHeight="1" spans="1:2">
      <c r="A4" s="64" t="s">
        <v>125</v>
      </c>
      <c r="B4" s="65">
        <f>B5+B8+B15+B18</f>
        <v>19354951.34</v>
      </c>
    </row>
    <row r="5" ht="20.1" customHeight="1" spans="1:2">
      <c r="A5" s="66" t="s">
        <v>40</v>
      </c>
      <c r="B5" s="67">
        <v>3404403.2</v>
      </c>
    </row>
    <row r="6" ht="20.1" customHeight="1" spans="1:2">
      <c r="A6" s="66" t="s">
        <v>292</v>
      </c>
      <c r="B6" s="67">
        <v>3404403.2</v>
      </c>
    </row>
    <row r="7" ht="20.1" customHeight="1" spans="1:2">
      <c r="A7" s="68" t="s">
        <v>293</v>
      </c>
      <c r="B7" s="67">
        <v>3404403.2</v>
      </c>
    </row>
    <row r="8" ht="20.1" customHeight="1" spans="1:2">
      <c r="A8" s="66" t="s">
        <v>46</v>
      </c>
      <c r="B8" s="69">
        <f>B9+B12</f>
        <v>15214152.4</v>
      </c>
    </row>
    <row r="9" ht="20.1" customHeight="1" spans="1:2">
      <c r="A9" s="66" t="s">
        <v>294</v>
      </c>
      <c r="B9" s="69">
        <f>SUM(B10:B11)</f>
        <v>13305422.45</v>
      </c>
    </row>
    <row r="10" ht="20.1" customHeight="1" spans="1:2">
      <c r="A10" s="68" t="s">
        <v>295</v>
      </c>
      <c r="B10" s="67">
        <v>57200</v>
      </c>
    </row>
    <row r="11" ht="20.1" customHeight="1" spans="1:2">
      <c r="A11" s="68" t="s">
        <v>296</v>
      </c>
      <c r="B11" s="67">
        <v>13248222.45</v>
      </c>
    </row>
    <row r="12" ht="20.1" customHeight="1" spans="1:2">
      <c r="A12" s="66" t="s">
        <v>297</v>
      </c>
      <c r="B12" s="69">
        <f>SUM(B13:B14)</f>
        <v>1908729.95</v>
      </c>
    </row>
    <row r="13" ht="20.1" customHeight="1" spans="1:2">
      <c r="A13" s="68" t="s">
        <v>298</v>
      </c>
      <c r="B13" s="67">
        <v>1401036.35</v>
      </c>
    </row>
    <row r="14" ht="20.1" customHeight="1" spans="1:2">
      <c r="A14" s="68" t="s">
        <v>299</v>
      </c>
      <c r="B14" s="67">
        <v>507693.6</v>
      </c>
    </row>
    <row r="15" ht="20.1" customHeight="1" spans="1:2">
      <c r="A15" s="66" t="s">
        <v>48</v>
      </c>
      <c r="B15" s="67">
        <v>900</v>
      </c>
    </row>
    <row r="16" ht="20.1" customHeight="1" spans="1:2">
      <c r="A16" s="66" t="s">
        <v>300</v>
      </c>
      <c r="B16" s="67">
        <v>900</v>
      </c>
    </row>
    <row r="17" ht="20.1" customHeight="1" spans="1:2">
      <c r="A17" s="68" t="s">
        <v>301</v>
      </c>
      <c r="B17" s="67">
        <v>900</v>
      </c>
    </row>
    <row r="18" ht="20.1" customHeight="1" spans="1:2">
      <c r="A18" s="66" t="s">
        <v>68</v>
      </c>
      <c r="B18" s="70">
        <f>B19</f>
        <v>735495.74</v>
      </c>
    </row>
    <row r="19" ht="20.1" customHeight="1" spans="1:2">
      <c r="A19" s="66" t="s">
        <v>302</v>
      </c>
      <c r="B19" s="70">
        <f>B20+B21</f>
        <v>735495.74</v>
      </c>
    </row>
    <row r="20" ht="20.1" customHeight="1" spans="1:2">
      <c r="A20" s="68" t="s">
        <v>303</v>
      </c>
      <c r="B20" s="67">
        <v>735295.74</v>
      </c>
    </row>
    <row r="21" ht="20.1" customHeight="1" spans="1:2">
      <c r="A21" s="68" t="s">
        <v>304</v>
      </c>
      <c r="B21" s="67">
        <v>200</v>
      </c>
    </row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缁</cp:lastModifiedBy>
  <dcterms:created xsi:type="dcterms:W3CDTF">2017-07-04T02:20:00Z</dcterms:created>
  <cp:lastPrinted>2023-09-18T03:20:00Z</cp:lastPrinted>
  <dcterms:modified xsi:type="dcterms:W3CDTF">2024-12-06T01:54:03Z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E80D59619D5F4AC890B7C34E1A08646C_13</vt:lpwstr>
  </property>
  <property fmtid="{D5CDD505-2E9C-101B-9397-08002B2CF9AE}" pid="3" name="KSOProductBuildVer">
    <vt:lpwstr>2052-12.1.0.18912</vt:lpwstr>
  </property>
</Properties>
</file>