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90" windowWidth="13365" windowHeight="11625" tabRatio="796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2"/>
    <externalReference r:id="rId13"/>
    <externalReference r:id="rId14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'F9'!$A$5:$B$14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F4" i="5"/>
  <c r="C5" i="24" l="1"/>
  <c r="C38"/>
  <c r="D6" i="25"/>
  <c r="D16" i="10"/>
  <c r="H32" i="4"/>
  <c r="D30"/>
  <c r="D5"/>
  <c r="C7"/>
  <c r="C8" i="24"/>
  <c r="B8"/>
  <c r="E11" i="25"/>
  <c r="D11"/>
  <c r="E22"/>
  <c r="D22"/>
  <c r="C23"/>
  <c r="E19"/>
  <c r="D19"/>
  <c r="C12"/>
  <c r="C13"/>
  <c r="C14"/>
  <c r="C15"/>
  <c r="C16"/>
  <c r="C17"/>
  <c r="C18"/>
  <c r="C20"/>
  <c r="C21"/>
  <c r="E6"/>
  <c r="C7"/>
  <c r="C8"/>
  <c r="C9"/>
  <c r="C10"/>
  <c r="F9" i="5"/>
  <c r="F8"/>
  <c r="F7"/>
  <c r="D7"/>
  <c r="D8"/>
  <c r="D9"/>
  <c r="G15" i="10"/>
  <c r="G14" s="1"/>
  <c r="D7" i="4"/>
  <c r="B39" i="24"/>
  <c r="B38" s="1"/>
  <c r="D5" i="25" l="1"/>
  <c r="E5"/>
  <c r="C11"/>
  <c r="C22"/>
  <c r="C19"/>
  <c r="C6"/>
  <c r="I32" i="4"/>
  <c r="G32"/>
  <c r="C5" i="25" l="1"/>
  <c r="G41" i="24"/>
  <c r="F41"/>
  <c r="N6" i="10" l="1"/>
  <c r="N5" s="1"/>
  <c r="M5"/>
  <c r="N31" i="4"/>
  <c r="N6"/>
  <c r="M30"/>
  <c r="M22"/>
  <c r="M7"/>
  <c r="M6" l="1"/>
  <c r="M5" s="1"/>
  <c r="N5"/>
  <c r="B6" i="18" l="1"/>
  <c r="B95"/>
  <c r="D88" l="1"/>
  <c r="D54"/>
  <c r="D5" l="1"/>
  <c r="B54"/>
  <c r="B13"/>
  <c r="G6" i="10"/>
  <c r="C31" i="4"/>
  <c r="C30" s="1"/>
  <c r="B31"/>
  <c r="B30" s="1"/>
  <c r="H6"/>
  <c r="I6"/>
  <c r="G6"/>
  <c r="H27" i="24"/>
  <c r="H28"/>
  <c r="H29"/>
  <c r="H30"/>
  <c r="B22" i="4"/>
  <c r="B7"/>
  <c r="I31" l="1"/>
  <c r="D22" i="24"/>
  <c r="D21"/>
  <c r="H5" i="30" l="1"/>
  <c r="G5"/>
  <c r="D13"/>
  <c r="D12" s="1"/>
  <c r="D5" s="1"/>
  <c r="C13"/>
  <c r="B13"/>
  <c r="B12" s="1"/>
  <c r="B5" s="1"/>
  <c r="I5"/>
  <c r="C12"/>
  <c r="C5" s="1"/>
  <c r="D76" i="18" l="1"/>
  <c r="D4" s="1"/>
  <c r="C6" i="5" l="1"/>
  <c r="C4" s="1"/>
  <c r="E6" l="1"/>
  <c r="D22" i="4"/>
  <c r="F7" i="24" l="1"/>
  <c r="B23" l="1"/>
  <c r="B7" s="1"/>
  <c r="H8" l="1"/>
  <c r="F32" l="1"/>
  <c r="G32"/>
  <c r="C39"/>
  <c r="I6" i="10"/>
  <c r="B6" i="5" l="1"/>
  <c r="D6" l="1"/>
  <c r="B4"/>
  <c r="D87" i="18" l="1"/>
  <c r="B83"/>
  <c r="B5"/>
  <c r="H6" i="10" l="1"/>
  <c r="O6" s="1"/>
  <c r="H39" i="24" l="1"/>
  <c r="H36"/>
  <c r="F40"/>
  <c r="D46" l="1"/>
  <c r="D45"/>
  <c r="H47"/>
  <c r="D43"/>
  <c r="H46"/>
  <c r="D42"/>
  <c r="H45"/>
  <c r="D41"/>
  <c r="D40"/>
  <c r="H38"/>
  <c r="H37"/>
  <c r="D37"/>
  <c r="H35"/>
  <c r="D35"/>
  <c r="H34"/>
  <c r="H33"/>
  <c r="D32"/>
  <c r="H31"/>
  <c r="D31"/>
  <c r="D30"/>
  <c r="D29"/>
  <c r="D28"/>
  <c r="H26"/>
  <c r="D27"/>
  <c r="H25"/>
  <c r="D26"/>
  <c r="H24"/>
  <c r="D25"/>
  <c r="H23"/>
  <c r="D24"/>
  <c r="H21"/>
  <c r="C23"/>
  <c r="C7" s="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G7"/>
  <c r="G6" s="1"/>
  <c r="G5" s="1"/>
  <c r="C6" l="1"/>
  <c r="D39"/>
  <c r="D23"/>
  <c r="H7"/>
  <c r="D8"/>
  <c r="F6"/>
  <c r="F5" s="1"/>
  <c r="D38"/>
  <c r="H32"/>
  <c r="B6" l="1"/>
  <c r="D7"/>
  <c r="H6"/>
  <c r="B4" i="18"/>
  <c r="D5" i="24" l="1"/>
  <c r="B5"/>
  <c r="D6"/>
  <c r="I12" i="12" l="1"/>
  <c r="I11" s="1"/>
  <c r="H12"/>
  <c r="H11" s="1"/>
  <c r="G12"/>
  <c r="G11" s="1"/>
  <c r="D13"/>
  <c r="D12" s="1"/>
  <c r="C13"/>
  <c r="C12" s="1"/>
  <c r="B13"/>
  <c r="B12" s="1"/>
  <c r="I15" i="10"/>
  <c r="H15"/>
  <c r="H14" s="1"/>
  <c r="C16"/>
  <c r="C15" s="1"/>
  <c r="B16"/>
  <c r="B15" s="1"/>
  <c r="I14" l="1"/>
  <c r="D15"/>
  <c r="D5" i="12"/>
  <c r="C5"/>
  <c r="B5"/>
  <c r="I5"/>
  <c r="G5"/>
  <c r="H5"/>
  <c r="C5" i="10"/>
  <c r="G5"/>
  <c r="H5"/>
  <c r="B5"/>
  <c r="I5" l="1"/>
  <c r="D5"/>
  <c r="H31" i="4"/>
  <c r="C22"/>
  <c r="C6" s="1"/>
  <c r="H5" l="1"/>
  <c r="C5" l="1"/>
  <c r="D4" i="5"/>
  <c r="E4"/>
  <c r="F6" l="1"/>
  <c r="G31" i="4"/>
  <c r="D31"/>
  <c r="D6"/>
  <c r="G5" l="1"/>
  <c r="B6"/>
  <c r="B5" l="1"/>
  <c r="H42" i="24"/>
  <c r="H41" s="1"/>
  <c r="I5" i="4"/>
  <c r="G40" i="24" l="1"/>
  <c r="H40" s="1"/>
  <c r="H5"/>
</calcChain>
</file>

<file path=xl/sharedStrings.xml><?xml version="1.0" encoding="utf-8"?>
<sst xmlns="http://schemas.openxmlformats.org/spreadsheetml/2006/main" count="713" uniqueCount="499">
  <si>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</si>
  <si>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</si>
  <si>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</si>
  <si>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</si>
  <si>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</si>
  <si>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</si>
  <si>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</si>
  <si>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</si>
  <si>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</si>
  <si>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</si>
  <si>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</si>
  <si>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</si>
  <si>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</si>
  <si>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</si>
  <si>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</si>
  <si>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</si>
  <si>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</si>
  <si>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</si>
  <si>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</si>
  <si>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城市维护建设税</t>
  </si>
  <si>
    <t>社会保障和就业支出</t>
  </si>
  <si>
    <t>房产税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</si>
  <si>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</si>
  <si>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</si>
  <si>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</si>
  <si>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</si>
  <si>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</si>
  <si>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</si>
  <si>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</si>
  <si>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</si>
  <si>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</si>
  <si>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</si>
  <si>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</si>
  <si>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</si>
  <si>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</si>
  <si>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</si>
  <si>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</si>
  <si>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</si>
  <si>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</si>
  <si>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</si>
  <si>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</si>
  <si>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</si>
  <si>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</si>
  <si>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</si>
  <si>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</si>
  <si>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</si>
  <si>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</si>
  <si>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</si>
  <si>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</si>
  <si>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</si>
  <si>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</si>
  <si>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</si>
  <si>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</si>
  <si>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</si>
  <si>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</si>
  <si>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</si>
  <si>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</si>
  <si>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</si>
  <si>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</si>
  <si>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</si>
  <si>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</si>
  <si>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</si>
  <si>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</si>
  <si>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</si>
  <si>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</si>
  <si>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</si>
  <si>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</si>
  <si>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</si>
  <si>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</si>
  <si>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</si>
  <si>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</si>
  <si>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</si>
  <si>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</si>
  <si>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</si>
  <si>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</si>
  <si>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</si>
  <si>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</si>
  <si>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</si>
  <si>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</si>
  <si>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</si>
  <si>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</si>
  <si>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</si>
  <si>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</si>
  <si>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</si>
  <si>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</si>
  <si>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</si>
  <si>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</si>
  <si>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</si>
  <si>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</si>
  <si>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</si>
  <si>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</si>
  <si>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</si>
  <si>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</si>
  <si>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</si>
  <si>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</si>
  <si>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</si>
  <si>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</si>
  <si>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</si>
  <si>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</si>
  <si>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</si>
  <si>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</si>
  <si>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</si>
  <si>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</si>
  <si>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</si>
  <si>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</si>
  <si>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</si>
  <si>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</si>
  <si>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</si>
  <si>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</si>
  <si>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</si>
  <si>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</si>
  <si>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</si>
  <si>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</si>
  <si>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</si>
  <si>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</si>
  <si>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</si>
  <si>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</si>
  <si>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</si>
  <si>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</si>
  <si>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</si>
  <si>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</si>
  <si>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</si>
  <si>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</si>
  <si>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</si>
  <si>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</si>
  <si>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</si>
  <si>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</si>
  <si>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</si>
  <si>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</si>
  <si>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</si>
  <si>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</si>
  <si>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</si>
  <si>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</si>
  <si>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</si>
  <si>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</si>
  <si>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</si>
  <si>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</si>
  <si>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</si>
  <si>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</si>
  <si>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</si>
  <si>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</si>
  <si>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</si>
  <si>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</si>
  <si>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</si>
  <si>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</si>
  <si>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</si>
  <si>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</si>
  <si>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</si>
  <si>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</si>
  <si>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</si>
  <si>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</si>
  <si>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</si>
  <si>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</si>
  <si>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</si>
  <si>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</si>
  <si>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</si>
  <si>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</si>
  <si>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</si>
  <si>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</si>
  <si>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</si>
  <si>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</si>
  <si>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</si>
  <si>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</si>
  <si>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</si>
  <si>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</si>
  <si>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</si>
  <si>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</si>
  <si>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</si>
  <si>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</si>
  <si>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</si>
  <si>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</si>
  <si>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</si>
  <si>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</si>
  <si>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</si>
  <si>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</si>
  <si>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</si>
  <si>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</si>
  <si>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</si>
  <si>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</si>
  <si>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</si>
  <si>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</si>
  <si>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</si>
  <si>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</si>
  <si>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</si>
  <si>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</si>
  <si>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</si>
  <si>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</si>
  <si>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</si>
  <si>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</si>
  <si>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</si>
  <si>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</si>
  <si>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</si>
  <si>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</si>
  <si>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</si>
  <si>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</si>
  <si>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</si>
  <si>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</si>
  <si>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</si>
  <si>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</si>
  <si>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</si>
  <si>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</si>
  <si>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</si>
  <si>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</si>
  <si>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</si>
  <si>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</si>
  <si>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</si>
  <si>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</si>
  <si>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</si>
  <si>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</si>
  <si>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</si>
  <si>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</si>
  <si>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</si>
  <si>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</si>
  <si>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</si>
  <si>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</si>
  <si>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</si>
  <si>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</si>
  <si>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</si>
  <si>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</si>
  <si>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</si>
  <si>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</si>
  <si>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</si>
  <si>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</si>
  <si>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</si>
  <si>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</si>
  <si>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</si>
  <si>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</si>
  <si>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</si>
  <si>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</si>
  <si>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</si>
  <si>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</si>
  <si>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</si>
  <si>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</si>
  <si>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</si>
  <si>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</si>
  <si>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</si>
  <si>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</si>
  <si>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</si>
  <si>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</si>
  <si>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</si>
  <si>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</si>
  <si>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</si>
  <si>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</si>
  <si>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</si>
  <si>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</si>
  <si>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</si>
  <si>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</si>
  <si>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</si>
  <si>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</si>
  <si>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</si>
  <si>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</si>
  <si>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</si>
  <si>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</si>
  <si>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</si>
  <si>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</si>
  <si>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</si>
  <si>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</si>
  <si>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</si>
  <si>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</si>
  <si>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</si>
  <si>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</si>
  <si>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</si>
  <si>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</si>
  <si>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</si>
  <si>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</si>
  <si>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</si>
  <si>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</si>
  <si>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</si>
  <si>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</si>
  <si>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</si>
  <si>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</si>
  <si>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</si>
  <si>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</si>
  <si>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</si>
  <si>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</si>
  <si>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</si>
  <si>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</si>
  <si>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</si>
  <si>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</si>
  <si>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</si>
  <si>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</si>
  <si>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</si>
  <si>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</si>
  <si>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</si>
  <si>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</si>
  <si>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</si>
  <si>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</si>
  <si>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</si>
  <si>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</si>
  <si>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</si>
  <si>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</si>
  <si>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</si>
  <si>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</si>
  <si>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</si>
  <si>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</si>
  <si>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</si>
  <si>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</si>
  <si>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</si>
  <si>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</si>
  <si>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</si>
  <si>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</si>
  <si>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</si>
  <si>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</si>
  <si>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</si>
  <si>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</si>
  <si>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</si>
  <si>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</si>
  <si>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</si>
  <si>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</si>
  <si>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</si>
  <si>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</si>
  <si>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</si>
  <si>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</si>
  <si>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</si>
  <si>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</si>
  <si>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</si>
  <si>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</si>
  <si>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</si>
  <si>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</si>
  <si>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</si>
  <si>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</si>
  <si>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体制上解指出</t>
    <phoneticPr fontId="3" type="noConversion"/>
  </si>
  <si>
    <t>人大事务</t>
  </si>
  <si>
    <t xml:space="preserve">  行政运行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</si>
  <si>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</si>
  <si>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</si>
  <si>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</si>
  <si>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</si>
  <si>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</si>
  <si>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</si>
  <si>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</si>
  <si>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</si>
  <si>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</si>
  <si>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</si>
  <si>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</si>
  <si>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</si>
  <si>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</si>
  <si>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</si>
  <si>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</si>
  <si>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统战事务</t>
  </si>
  <si>
    <t xml:space="preserve">  其他统战事务支出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</si>
  <si>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</si>
  <si>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</si>
  <si>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</si>
  <si>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</si>
  <si>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</si>
  <si>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</si>
  <si>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 xml:space="preserve">  其他国防动员支出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</si>
  <si>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</si>
  <si>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</si>
  <si>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</si>
  <si>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</si>
  <si>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</si>
  <si>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</si>
  <si>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</si>
  <si>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</si>
  <si>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</si>
  <si>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</si>
  <si>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</si>
  <si>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</si>
  <si>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</si>
  <si>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</si>
  <si>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</si>
  <si>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</si>
  <si>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</si>
  <si>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</si>
  <si>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</si>
  <si>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</si>
  <si>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</si>
  <si>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</si>
  <si>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</si>
  <si>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</si>
  <si>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</si>
  <si>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</si>
  <si>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</si>
  <si>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</si>
  <si>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</si>
  <si>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</si>
  <si>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</si>
  <si>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</si>
  <si>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</si>
  <si>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</si>
  <si>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</si>
  <si>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</si>
  <si>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</si>
  <si>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卫生健康支出</t>
  </si>
  <si>
    <t>卫生健康管理事务</t>
  </si>
  <si>
    <t xml:space="preserve">  其他卫生健康管理事务支出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</si>
  <si>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</si>
  <si>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</si>
  <si>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</si>
  <si>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</si>
  <si>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</si>
  <si>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</si>
  <si>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</si>
  <si>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</si>
  <si>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</si>
  <si>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其他污染防治支出</t>
  </si>
  <si>
    <t>污染减排</t>
  </si>
  <si>
    <t xml:space="preserve">  减排专项支出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</si>
  <si>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</si>
  <si>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</si>
  <si>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</si>
  <si>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</si>
  <si>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</si>
  <si>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</si>
  <si>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</si>
  <si>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</si>
  <si>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</si>
  <si>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</si>
  <si>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</si>
  <si>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</si>
  <si>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</si>
  <si>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</si>
  <si>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</si>
  <si>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</si>
  <si>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</si>
  <si>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</si>
  <si>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>自然灾害防治</t>
  </si>
  <si>
    <t xml:space="preserve">  地质灾害防治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</si>
  <si>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</si>
  <si>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</si>
  <si>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</si>
  <si>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</si>
  <si>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</si>
  <si>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</si>
  <si>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</si>
  <si>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</si>
  <si>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</si>
  <si>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</si>
  <si>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</si>
  <si>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</si>
  <si>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</si>
  <si>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</si>
  <si>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</si>
  <si>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</si>
  <si>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</si>
  <si>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 xml:space="preserve">    公务用车运行维护费</t>
  </si>
  <si>
    <t>50299</t>
  </si>
  <si>
    <t xml:space="preserve">    其他商品和服务支出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</si>
  <si>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</si>
  <si>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</si>
  <si>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</si>
  <si>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</si>
  <si>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</si>
  <si>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</si>
  <si>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</si>
  <si>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</t>
  </si>
  <si>
    <t xml:space="preserve">    社会福利和救助</t>
  </si>
  <si>
    <t>50208</t>
    <phoneticPr fontId="3" type="noConversion"/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</si>
  <si>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</si>
  <si>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</si>
  <si>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</si>
  <si>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用于其他社会公益事业的彩票公益金支出</t>
  </si>
  <si>
    <t>调入资金</t>
    <phoneticPr fontId="3" type="noConversion"/>
  </si>
  <si>
    <t>调出资金</t>
    <phoneticPr fontId="3" type="noConversion"/>
  </si>
  <si>
    <t>2020年渝北区龙山街道财政决算表</t>
    <phoneticPr fontId="4" type="noConversion"/>
  </si>
  <si>
    <t>2020年渝北区龙山街道一般公共预算收支决算表</t>
    <phoneticPr fontId="4" type="noConversion"/>
  </si>
  <si>
    <t>2020年渝北区龙山街道国有资本经营预算收支决算表</t>
    <phoneticPr fontId="4" type="noConversion"/>
  </si>
  <si>
    <t>2020年渝北区龙山街道社会保险基金预算收支决算表</t>
    <phoneticPr fontId="4" type="noConversion"/>
  </si>
  <si>
    <t>2020年债务限额</t>
    <phoneticPr fontId="3" type="noConversion"/>
  </si>
  <si>
    <t>2020年债务余额</t>
    <phoneticPr fontId="80" type="noConversion"/>
  </si>
  <si>
    <t>2020年渝北区龙山街道一般公共预算支出决算表</t>
    <phoneticPr fontId="3" type="noConversion"/>
  </si>
  <si>
    <t>政协事务</t>
  </si>
  <si>
    <t xml:space="preserve">  参政议政</t>
  </si>
  <si>
    <t xml:space="preserve">  其他群众团体事务支出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</si>
  <si>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</si>
  <si>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</si>
  <si>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</si>
  <si>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</si>
  <si>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军队移交政府的离退休人员安置</t>
  </si>
  <si>
    <t xml:space="preserve">  其他退役军人事务管理支出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</si>
  <si>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</si>
  <si>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</si>
  <si>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</si>
  <si>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</si>
  <si>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 xml:space="preserve">  固体废弃物与化学品</t>
  </si>
  <si>
    <t>农业农村</t>
  </si>
  <si>
    <t xml:space="preserve">  其他应急管理支出</t>
  </si>
  <si>
    <t>其他灾害防治及应急管理支出</t>
  </si>
  <si>
    <t xml:space="preserve">  其他灾害防治及应急管理支出</t>
  </si>
  <si>
    <t>城市基础设施配套费安排的支出</t>
  </si>
  <si>
    <t xml:space="preserve">  城市公共设施</t>
  </si>
  <si>
    <t>2020年渝北区龙山街道政府性基金预算支出决算表</t>
    <phoneticPr fontId="3" type="noConversion"/>
  </si>
  <si>
    <t>2020年渝北区龙山街道一般公共预算基本支出决算表</t>
    <phoneticPr fontId="4" type="noConversion"/>
  </si>
  <si>
    <t>与2019年决算数据增减情况</t>
    <phoneticPr fontId="3" type="noConversion"/>
  </si>
  <si>
    <t>2019年决算数</t>
    <phoneticPr fontId="12" type="noConversion"/>
  </si>
  <si>
    <t>2020年人代会</t>
    <phoneticPr fontId="3" type="noConversion"/>
  </si>
  <si>
    <t>2020年决算数</t>
    <phoneticPr fontId="3" type="noConversion"/>
  </si>
  <si>
    <t>2020年渝北区龙山街道政府性基金预算收支决算表</t>
    <phoneticPr fontId="4" type="noConversion"/>
  </si>
  <si>
    <t>2020年渝北区龙山街道“三公经费”决算数据统计表</t>
    <phoneticPr fontId="12" type="noConversion"/>
  </si>
  <si>
    <t>2020年渝北区龙山街道一般公共预算转移性收支决算表</t>
    <phoneticPr fontId="3" type="noConversion"/>
  </si>
  <si>
    <t>合计</t>
    <phoneticPr fontId="3" type="noConversion"/>
  </si>
  <si>
    <t>单位：元</t>
    <phoneticPr fontId="3" type="noConversion"/>
  </si>
  <si>
    <t>2020年一般公共预算财政拨款基本支出</t>
    <phoneticPr fontId="3" type="noConversion"/>
  </si>
  <si>
    <t>文化旅游体育与传媒支出</t>
    <phoneticPr fontId="3" type="noConversion"/>
  </si>
  <si>
    <t>卫生健康支出</t>
    <phoneticPr fontId="3" type="noConversion"/>
  </si>
  <si>
    <t>卫生健康支出</t>
    <phoneticPr fontId="3" type="noConversion"/>
  </si>
  <si>
    <t>2020年渝北区龙山街道政府债务限额及余额决算情况表</t>
    <phoneticPr fontId="80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</si>
</sst>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;;"/>
    <numFmt numFmtId="180" formatCode="_(* #,##0.00_);_(* \(#,##0.00\);_(* &quot;-&quot;??_);_(@_)"/>
    <numFmt numFmtId="181" formatCode="0_);[Red]\(0\)"/>
    <numFmt numFmtId="182" formatCode="#,##0.00_ "/>
    <numFmt numFmtId="183" formatCode="_(&quot;¥&quot;* #,##0_);_(&quot;¥&quot;* \(#,##0\);_(&quot;¥&quot;* &quot;-&quot;_);_(@_)"/>
    <numFmt numFmtId="184" formatCode="_(* #,##0_);_(* \(#,##0\);_(* &quot;-&quot;_);_(@_)"/>
    <numFmt numFmtId="185" formatCode="_(&quot;$&quot;* #,##0.00_);_(&quot;$&quot;* \(#,##0.00\);_(&quot;$&quot;* &quot;-&quot;??_);_(@_)"/>
    <numFmt numFmtId="186" formatCode="#,##0.0"/>
  </numFmts>
  <fonts count="8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0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5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4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9" fillId="0" borderId="0" applyFont="0" applyFill="0" applyBorder="0" applyAlignment="0" applyProtection="0">
      <alignment vertical="center"/>
    </xf>
    <xf numFmtId="180" fontId="49" fillId="0" borderId="0" applyFont="0" applyFill="0" applyBorder="0" applyAlignment="0" applyProtection="0">
      <alignment vertical="center"/>
    </xf>
    <xf numFmtId="180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3" fontId="47" fillId="0" borderId="0"/>
    <xf numFmtId="183" fontId="47" fillId="0" borderId="0"/>
    <xf numFmtId="180" fontId="49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7" fillId="0" borderId="1" xfId="13" applyFont="1" applyBorder="1" applyAlignment="1">
      <alignment horizontal="center" vertical="center"/>
    </xf>
    <xf numFmtId="179" fontId="17" fillId="0" borderId="1" xfId="13" applyNumberFormat="1" applyFont="1" applyFill="1" applyBorder="1" applyAlignment="1" applyProtection="1">
      <alignment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6" fillId="0" borderId="0" xfId="13" applyNumberFormat="1" applyAlignment="1"/>
    <xf numFmtId="182" fontId="16" fillId="0" borderId="0" xfId="13" applyNumberFormat="1" applyAlignment="1"/>
    <xf numFmtId="176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1" fontId="1" fillId="0" borderId="0" xfId="2" applyNumberFormat="1" applyAlignment="1">
      <alignment vertical="center"/>
    </xf>
    <xf numFmtId="181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17" fillId="0" borderId="1" xfId="13" applyNumberFormat="1" applyFont="1" applyFill="1" applyBorder="1" applyAlignment="1" applyProtection="1">
      <alignment vertical="center"/>
    </xf>
    <xf numFmtId="49" fontId="17" fillId="0" borderId="1" xfId="13" applyNumberFormat="1" applyFont="1" applyFill="1" applyBorder="1" applyAlignment="1" applyProtection="1">
      <alignment horizontal="left" vertical="center" inden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6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 applyProtection="1">
      <alignment horizontal="center" vertical="center"/>
      <protection locked="0"/>
    </xf>
    <xf numFmtId="177" fontId="4" fillId="0" borderId="1" xfId="3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177" fontId="1" fillId="0" borderId="0" xfId="2" applyNumberFormat="1" applyAlignment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Border="1" applyAlignment="1">
      <alignment horizontal="left" vertical="center" shrinkToFit="1"/>
    </xf>
    <xf numFmtId="177" fontId="11" fillId="0" borderId="1" xfId="10" applyNumberFormat="1" applyFont="1" applyFill="1" applyBorder="1"/>
    <xf numFmtId="0" fontId="16" fillId="0" borderId="1" xfId="13" applyBorder="1" applyAlignment="1"/>
    <xf numFmtId="0" fontId="17" fillId="0" borderId="1" xfId="0" applyFont="1" applyFill="1" applyBorder="1">
      <alignment vertical="center"/>
    </xf>
    <xf numFmtId="177" fontId="4" fillId="0" borderId="1" xfId="1" applyNumberFormat="1" applyFont="1" applyFill="1" applyBorder="1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1" fillId="0" borderId="1" xfId="2" applyNumberFormat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center" vertical="center"/>
    </xf>
    <xf numFmtId="177" fontId="1" fillId="0" borderId="0" xfId="2" applyNumberFormat="1" applyBorder="1" applyAlignment="1">
      <alignment horizontal="center" vertical="center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3" fillId="0" borderId="2" xfId="10" applyNumberFormat="1" applyFont="1" applyFill="1" applyBorder="1" applyAlignment="1">
      <alignment horizontal="center" vertical="center" shrinkToFit="1"/>
    </xf>
    <xf numFmtId="177" fontId="17" fillId="0" borderId="1" xfId="13" applyNumberFormat="1" applyFont="1" applyFill="1" applyBorder="1" applyAlignment="1" applyProtection="1">
      <alignment horizontal="center" vertical="center"/>
    </xf>
    <xf numFmtId="177" fontId="17" fillId="0" borderId="13" xfId="13" applyNumberFormat="1" applyFont="1" applyFill="1" applyBorder="1" applyAlignment="1" applyProtection="1">
      <alignment horizontal="center" vertical="center"/>
    </xf>
    <xf numFmtId="0" fontId="16" fillId="0" borderId="1" xfId="13" applyBorder="1" applyAlignment="1">
      <alignment horizontal="center"/>
    </xf>
    <xf numFmtId="177" fontId="11" fillId="0" borderId="0" xfId="10" applyNumberFormat="1"/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1103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2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Zeros="0" tabSelected="1" zoomScaleNormal="100" workbookViewId="0">
      <selection activeCell="G47" sqref="G47"/>
    </sheetView>
  </sheetViews>
  <sheetFormatPr defaultColWidth="9" defaultRowHeight="14.25"/>
  <cols>
    <col min="1" max="1" width="27.625" style="1" customWidth="1"/>
    <col min="2" max="2" width="14.625" style="1" customWidth="1"/>
    <col min="3" max="3" width="14.25" style="1" customWidth="1"/>
    <col min="4" max="4" width="12.5" style="1" customWidth="1"/>
    <col min="5" max="5" width="22.25" style="1" bestFit="1" customWidth="1"/>
    <col min="6" max="6" width="15.125" style="1" customWidth="1"/>
    <col min="7" max="7" width="18" style="1" customWidth="1"/>
    <col min="8" max="8" width="14.625" style="1" customWidth="1"/>
    <col min="9" max="9" width="9" style="1"/>
    <col min="10" max="10" width="12.75" style="1" bestFit="1" customWidth="1"/>
    <col min="11" max="236" width="9" style="1"/>
    <col min="237" max="237" width="25.5" style="1" customWidth="1"/>
    <col min="238" max="238" width="8.5" style="1" bestFit="1" customWidth="1"/>
    <col min="239" max="239" width="9.5" style="1" bestFit="1" customWidth="1"/>
    <col min="240" max="240" width="6.75" style="1" bestFit="1" customWidth="1"/>
    <col min="241" max="241" width="22.25" style="1" bestFit="1" customWidth="1"/>
    <col min="242" max="243" width="9.5" style="1" bestFit="1" customWidth="1"/>
    <col min="244" max="244" width="7.375" style="1" bestFit="1" customWidth="1"/>
    <col min="245" max="245" width="12.625" style="1" bestFit="1" customWidth="1"/>
    <col min="246" max="492" width="9" style="1"/>
    <col min="493" max="493" width="25.5" style="1" customWidth="1"/>
    <col min="494" max="494" width="8.5" style="1" bestFit="1" customWidth="1"/>
    <col min="495" max="495" width="9.5" style="1" bestFit="1" customWidth="1"/>
    <col min="496" max="496" width="6.75" style="1" bestFit="1" customWidth="1"/>
    <col min="497" max="497" width="22.25" style="1" bestFit="1" customWidth="1"/>
    <col min="498" max="499" width="9.5" style="1" bestFit="1" customWidth="1"/>
    <col min="500" max="500" width="7.375" style="1" bestFit="1" customWidth="1"/>
    <col min="501" max="501" width="12.625" style="1" bestFit="1" customWidth="1"/>
    <col min="502" max="748" width="9" style="1"/>
    <col min="749" max="749" width="25.5" style="1" customWidth="1"/>
    <col min="750" max="750" width="8.5" style="1" bestFit="1" customWidth="1"/>
    <col min="751" max="751" width="9.5" style="1" bestFit="1" customWidth="1"/>
    <col min="752" max="752" width="6.75" style="1" bestFit="1" customWidth="1"/>
    <col min="753" max="753" width="22.25" style="1" bestFit="1" customWidth="1"/>
    <col min="754" max="755" width="9.5" style="1" bestFit="1" customWidth="1"/>
    <col min="756" max="756" width="7.375" style="1" bestFit="1" customWidth="1"/>
    <col min="757" max="757" width="12.625" style="1" bestFit="1" customWidth="1"/>
    <col min="758" max="1004" width="9" style="1"/>
    <col min="1005" max="1005" width="25.5" style="1" customWidth="1"/>
    <col min="1006" max="1006" width="8.5" style="1" bestFit="1" customWidth="1"/>
    <col min="1007" max="1007" width="9.5" style="1" bestFit="1" customWidth="1"/>
    <col min="1008" max="1008" width="6.75" style="1" bestFit="1" customWidth="1"/>
    <col min="1009" max="1009" width="22.25" style="1" bestFit="1" customWidth="1"/>
    <col min="1010" max="1011" width="9.5" style="1" bestFit="1" customWidth="1"/>
    <col min="1012" max="1012" width="7.375" style="1" bestFit="1" customWidth="1"/>
    <col min="1013" max="1013" width="12.625" style="1" bestFit="1" customWidth="1"/>
    <col min="1014" max="1260" width="9" style="1"/>
    <col min="1261" max="1261" width="25.5" style="1" customWidth="1"/>
    <col min="1262" max="1262" width="8.5" style="1" bestFit="1" customWidth="1"/>
    <col min="1263" max="1263" width="9.5" style="1" bestFit="1" customWidth="1"/>
    <col min="1264" max="1264" width="6.75" style="1" bestFit="1" customWidth="1"/>
    <col min="1265" max="1265" width="22.25" style="1" bestFit="1" customWidth="1"/>
    <col min="1266" max="1267" width="9.5" style="1" bestFit="1" customWidth="1"/>
    <col min="1268" max="1268" width="7.375" style="1" bestFit="1" customWidth="1"/>
    <col min="1269" max="1269" width="12.625" style="1" bestFit="1" customWidth="1"/>
    <col min="1270" max="1516" width="9" style="1"/>
    <col min="1517" max="1517" width="25.5" style="1" customWidth="1"/>
    <col min="1518" max="1518" width="8.5" style="1" bestFit="1" customWidth="1"/>
    <col min="1519" max="1519" width="9.5" style="1" bestFit="1" customWidth="1"/>
    <col min="1520" max="1520" width="6.75" style="1" bestFit="1" customWidth="1"/>
    <col min="1521" max="1521" width="22.25" style="1" bestFit="1" customWidth="1"/>
    <col min="1522" max="1523" width="9.5" style="1" bestFit="1" customWidth="1"/>
    <col min="1524" max="1524" width="7.375" style="1" bestFit="1" customWidth="1"/>
    <col min="1525" max="1525" width="12.625" style="1" bestFit="1" customWidth="1"/>
    <col min="1526" max="1772" width="9" style="1"/>
    <col min="1773" max="1773" width="25.5" style="1" customWidth="1"/>
    <col min="1774" max="1774" width="8.5" style="1" bestFit="1" customWidth="1"/>
    <col min="1775" max="1775" width="9.5" style="1" bestFit="1" customWidth="1"/>
    <col min="1776" max="1776" width="6.75" style="1" bestFit="1" customWidth="1"/>
    <col min="1777" max="1777" width="22.25" style="1" bestFit="1" customWidth="1"/>
    <col min="1778" max="1779" width="9.5" style="1" bestFit="1" customWidth="1"/>
    <col min="1780" max="1780" width="7.375" style="1" bestFit="1" customWidth="1"/>
    <col min="1781" max="1781" width="12.625" style="1" bestFit="1" customWidth="1"/>
    <col min="1782" max="2028" width="9" style="1"/>
    <col min="2029" max="2029" width="25.5" style="1" customWidth="1"/>
    <col min="2030" max="2030" width="8.5" style="1" bestFit="1" customWidth="1"/>
    <col min="2031" max="2031" width="9.5" style="1" bestFit="1" customWidth="1"/>
    <col min="2032" max="2032" width="6.75" style="1" bestFit="1" customWidth="1"/>
    <col min="2033" max="2033" width="22.25" style="1" bestFit="1" customWidth="1"/>
    <col min="2034" max="2035" width="9.5" style="1" bestFit="1" customWidth="1"/>
    <col min="2036" max="2036" width="7.375" style="1" bestFit="1" customWidth="1"/>
    <col min="2037" max="2037" width="12.625" style="1" bestFit="1" customWidth="1"/>
    <col min="2038" max="2284" width="9" style="1"/>
    <col min="2285" max="2285" width="25.5" style="1" customWidth="1"/>
    <col min="2286" max="2286" width="8.5" style="1" bestFit="1" customWidth="1"/>
    <col min="2287" max="2287" width="9.5" style="1" bestFit="1" customWidth="1"/>
    <col min="2288" max="2288" width="6.75" style="1" bestFit="1" customWidth="1"/>
    <col min="2289" max="2289" width="22.25" style="1" bestFit="1" customWidth="1"/>
    <col min="2290" max="2291" width="9.5" style="1" bestFit="1" customWidth="1"/>
    <col min="2292" max="2292" width="7.375" style="1" bestFit="1" customWidth="1"/>
    <col min="2293" max="2293" width="12.625" style="1" bestFit="1" customWidth="1"/>
    <col min="2294" max="2540" width="9" style="1"/>
    <col min="2541" max="2541" width="25.5" style="1" customWidth="1"/>
    <col min="2542" max="2542" width="8.5" style="1" bestFit="1" customWidth="1"/>
    <col min="2543" max="2543" width="9.5" style="1" bestFit="1" customWidth="1"/>
    <col min="2544" max="2544" width="6.75" style="1" bestFit="1" customWidth="1"/>
    <col min="2545" max="2545" width="22.25" style="1" bestFit="1" customWidth="1"/>
    <col min="2546" max="2547" width="9.5" style="1" bestFit="1" customWidth="1"/>
    <col min="2548" max="2548" width="7.375" style="1" bestFit="1" customWidth="1"/>
    <col min="2549" max="2549" width="12.625" style="1" bestFit="1" customWidth="1"/>
    <col min="2550" max="2796" width="9" style="1"/>
    <col min="2797" max="2797" width="25.5" style="1" customWidth="1"/>
    <col min="2798" max="2798" width="8.5" style="1" bestFit="1" customWidth="1"/>
    <col min="2799" max="2799" width="9.5" style="1" bestFit="1" customWidth="1"/>
    <col min="2800" max="2800" width="6.75" style="1" bestFit="1" customWidth="1"/>
    <col min="2801" max="2801" width="22.25" style="1" bestFit="1" customWidth="1"/>
    <col min="2802" max="2803" width="9.5" style="1" bestFit="1" customWidth="1"/>
    <col min="2804" max="2804" width="7.375" style="1" bestFit="1" customWidth="1"/>
    <col min="2805" max="2805" width="12.625" style="1" bestFit="1" customWidth="1"/>
    <col min="2806" max="3052" width="9" style="1"/>
    <col min="3053" max="3053" width="25.5" style="1" customWidth="1"/>
    <col min="3054" max="3054" width="8.5" style="1" bestFit="1" customWidth="1"/>
    <col min="3055" max="3055" width="9.5" style="1" bestFit="1" customWidth="1"/>
    <col min="3056" max="3056" width="6.75" style="1" bestFit="1" customWidth="1"/>
    <col min="3057" max="3057" width="22.25" style="1" bestFit="1" customWidth="1"/>
    <col min="3058" max="3059" width="9.5" style="1" bestFit="1" customWidth="1"/>
    <col min="3060" max="3060" width="7.375" style="1" bestFit="1" customWidth="1"/>
    <col min="3061" max="3061" width="12.625" style="1" bestFit="1" customWidth="1"/>
    <col min="3062" max="3308" width="9" style="1"/>
    <col min="3309" max="3309" width="25.5" style="1" customWidth="1"/>
    <col min="3310" max="3310" width="8.5" style="1" bestFit="1" customWidth="1"/>
    <col min="3311" max="3311" width="9.5" style="1" bestFit="1" customWidth="1"/>
    <col min="3312" max="3312" width="6.75" style="1" bestFit="1" customWidth="1"/>
    <col min="3313" max="3313" width="22.25" style="1" bestFit="1" customWidth="1"/>
    <col min="3314" max="3315" width="9.5" style="1" bestFit="1" customWidth="1"/>
    <col min="3316" max="3316" width="7.375" style="1" bestFit="1" customWidth="1"/>
    <col min="3317" max="3317" width="12.625" style="1" bestFit="1" customWidth="1"/>
    <col min="3318" max="3564" width="9" style="1"/>
    <col min="3565" max="3565" width="25.5" style="1" customWidth="1"/>
    <col min="3566" max="3566" width="8.5" style="1" bestFit="1" customWidth="1"/>
    <col min="3567" max="3567" width="9.5" style="1" bestFit="1" customWidth="1"/>
    <col min="3568" max="3568" width="6.75" style="1" bestFit="1" customWidth="1"/>
    <col min="3569" max="3569" width="22.25" style="1" bestFit="1" customWidth="1"/>
    <col min="3570" max="3571" width="9.5" style="1" bestFit="1" customWidth="1"/>
    <col min="3572" max="3572" width="7.375" style="1" bestFit="1" customWidth="1"/>
    <col min="3573" max="3573" width="12.625" style="1" bestFit="1" customWidth="1"/>
    <col min="3574" max="3820" width="9" style="1"/>
    <col min="3821" max="3821" width="25.5" style="1" customWidth="1"/>
    <col min="3822" max="3822" width="8.5" style="1" bestFit="1" customWidth="1"/>
    <col min="3823" max="3823" width="9.5" style="1" bestFit="1" customWidth="1"/>
    <col min="3824" max="3824" width="6.75" style="1" bestFit="1" customWidth="1"/>
    <col min="3825" max="3825" width="22.25" style="1" bestFit="1" customWidth="1"/>
    <col min="3826" max="3827" width="9.5" style="1" bestFit="1" customWidth="1"/>
    <col min="3828" max="3828" width="7.375" style="1" bestFit="1" customWidth="1"/>
    <col min="3829" max="3829" width="12.625" style="1" bestFit="1" customWidth="1"/>
    <col min="3830" max="4076" width="9" style="1"/>
    <col min="4077" max="4077" width="25.5" style="1" customWidth="1"/>
    <col min="4078" max="4078" width="8.5" style="1" bestFit="1" customWidth="1"/>
    <col min="4079" max="4079" width="9.5" style="1" bestFit="1" customWidth="1"/>
    <col min="4080" max="4080" width="6.75" style="1" bestFit="1" customWidth="1"/>
    <col min="4081" max="4081" width="22.25" style="1" bestFit="1" customWidth="1"/>
    <col min="4082" max="4083" width="9.5" style="1" bestFit="1" customWidth="1"/>
    <col min="4084" max="4084" width="7.375" style="1" bestFit="1" customWidth="1"/>
    <col min="4085" max="4085" width="12.625" style="1" bestFit="1" customWidth="1"/>
    <col min="4086" max="4332" width="9" style="1"/>
    <col min="4333" max="4333" width="25.5" style="1" customWidth="1"/>
    <col min="4334" max="4334" width="8.5" style="1" bestFit="1" customWidth="1"/>
    <col min="4335" max="4335" width="9.5" style="1" bestFit="1" customWidth="1"/>
    <col min="4336" max="4336" width="6.75" style="1" bestFit="1" customWidth="1"/>
    <col min="4337" max="4337" width="22.25" style="1" bestFit="1" customWidth="1"/>
    <col min="4338" max="4339" width="9.5" style="1" bestFit="1" customWidth="1"/>
    <col min="4340" max="4340" width="7.375" style="1" bestFit="1" customWidth="1"/>
    <col min="4341" max="4341" width="12.625" style="1" bestFit="1" customWidth="1"/>
    <col min="4342" max="4588" width="9" style="1"/>
    <col min="4589" max="4589" width="25.5" style="1" customWidth="1"/>
    <col min="4590" max="4590" width="8.5" style="1" bestFit="1" customWidth="1"/>
    <col min="4591" max="4591" width="9.5" style="1" bestFit="1" customWidth="1"/>
    <col min="4592" max="4592" width="6.75" style="1" bestFit="1" customWidth="1"/>
    <col min="4593" max="4593" width="22.25" style="1" bestFit="1" customWidth="1"/>
    <col min="4594" max="4595" width="9.5" style="1" bestFit="1" customWidth="1"/>
    <col min="4596" max="4596" width="7.375" style="1" bestFit="1" customWidth="1"/>
    <col min="4597" max="4597" width="12.625" style="1" bestFit="1" customWidth="1"/>
    <col min="4598" max="4844" width="9" style="1"/>
    <col min="4845" max="4845" width="25.5" style="1" customWidth="1"/>
    <col min="4846" max="4846" width="8.5" style="1" bestFit="1" customWidth="1"/>
    <col min="4847" max="4847" width="9.5" style="1" bestFit="1" customWidth="1"/>
    <col min="4848" max="4848" width="6.75" style="1" bestFit="1" customWidth="1"/>
    <col min="4849" max="4849" width="22.25" style="1" bestFit="1" customWidth="1"/>
    <col min="4850" max="4851" width="9.5" style="1" bestFit="1" customWidth="1"/>
    <col min="4852" max="4852" width="7.375" style="1" bestFit="1" customWidth="1"/>
    <col min="4853" max="4853" width="12.625" style="1" bestFit="1" customWidth="1"/>
    <col min="4854" max="5100" width="9" style="1"/>
    <col min="5101" max="5101" width="25.5" style="1" customWidth="1"/>
    <col min="5102" max="5102" width="8.5" style="1" bestFit="1" customWidth="1"/>
    <col min="5103" max="5103" width="9.5" style="1" bestFit="1" customWidth="1"/>
    <col min="5104" max="5104" width="6.75" style="1" bestFit="1" customWidth="1"/>
    <col min="5105" max="5105" width="22.25" style="1" bestFit="1" customWidth="1"/>
    <col min="5106" max="5107" width="9.5" style="1" bestFit="1" customWidth="1"/>
    <col min="5108" max="5108" width="7.375" style="1" bestFit="1" customWidth="1"/>
    <col min="5109" max="5109" width="12.625" style="1" bestFit="1" customWidth="1"/>
    <col min="5110" max="5356" width="9" style="1"/>
    <col min="5357" max="5357" width="25.5" style="1" customWidth="1"/>
    <col min="5358" max="5358" width="8.5" style="1" bestFit="1" customWidth="1"/>
    <col min="5359" max="5359" width="9.5" style="1" bestFit="1" customWidth="1"/>
    <col min="5360" max="5360" width="6.75" style="1" bestFit="1" customWidth="1"/>
    <col min="5361" max="5361" width="22.25" style="1" bestFit="1" customWidth="1"/>
    <col min="5362" max="5363" width="9.5" style="1" bestFit="1" customWidth="1"/>
    <col min="5364" max="5364" width="7.375" style="1" bestFit="1" customWidth="1"/>
    <col min="5365" max="5365" width="12.625" style="1" bestFit="1" customWidth="1"/>
    <col min="5366" max="5612" width="9" style="1"/>
    <col min="5613" max="5613" width="25.5" style="1" customWidth="1"/>
    <col min="5614" max="5614" width="8.5" style="1" bestFit="1" customWidth="1"/>
    <col min="5615" max="5615" width="9.5" style="1" bestFit="1" customWidth="1"/>
    <col min="5616" max="5616" width="6.75" style="1" bestFit="1" customWidth="1"/>
    <col min="5617" max="5617" width="22.25" style="1" bestFit="1" customWidth="1"/>
    <col min="5618" max="5619" width="9.5" style="1" bestFit="1" customWidth="1"/>
    <col min="5620" max="5620" width="7.375" style="1" bestFit="1" customWidth="1"/>
    <col min="5621" max="5621" width="12.625" style="1" bestFit="1" customWidth="1"/>
    <col min="5622" max="5868" width="9" style="1"/>
    <col min="5869" max="5869" width="25.5" style="1" customWidth="1"/>
    <col min="5870" max="5870" width="8.5" style="1" bestFit="1" customWidth="1"/>
    <col min="5871" max="5871" width="9.5" style="1" bestFit="1" customWidth="1"/>
    <col min="5872" max="5872" width="6.75" style="1" bestFit="1" customWidth="1"/>
    <col min="5873" max="5873" width="22.25" style="1" bestFit="1" customWidth="1"/>
    <col min="5874" max="5875" width="9.5" style="1" bestFit="1" customWidth="1"/>
    <col min="5876" max="5876" width="7.375" style="1" bestFit="1" customWidth="1"/>
    <col min="5877" max="5877" width="12.625" style="1" bestFit="1" customWidth="1"/>
    <col min="5878" max="6124" width="9" style="1"/>
    <col min="6125" max="6125" width="25.5" style="1" customWidth="1"/>
    <col min="6126" max="6126" width="8.5" style="1" bestFit="1" customWidth="1"/>
    <col min="6127" max="6127" width="9.5" style="1" bestFit="1" customWidth="1"/>
    <col min="6128" max="6128" width="6.75" style="1" bestFit="1" customWidth="1"/>
    <col min="6129" max="6129" width="22.25" style="1" bestFit="1" customWidth="1"/>
    <col min="6130" max="6131" width="9.5" style="1" bestFit="1" customWidth="1"/>
    <col min="6132" max="6132" width="7.375" style="1" bestFit="1" customWidth="1"/>
    <col min="6133" max="6133" width="12.625" style="1" bestFit="1" customWidth="1"/>
    <col min="6134" max="6380" width="9" style="1"/>
    <col min="6381" max="6381" width="25.5" style="1" customWidth="1"/>
    <col min="6382" max="6382" width="8.5" style="1" bestFit="1" customWidth="1"/>
    <col min="6383" max="6383" width="9.5" style="1" bestFit="1" customWidth="1"/>
    <col min="6384" max="6384" width="6.75" style="1" bestFit="1" customWidth="1"/>
    <col min="6385" max="6385" width="22.25" style="1" bestFit="1" customWidth="1"/>
    <col min="6386" max="6387" width="9.5" style="1" bestFit="1" customWidth="1"/>
    <col min="6388" max="6388" width="7.375" style="1" bestFit="1" customWidth="1"/>
    <col min="6389" max="6389" width="12.625" style="1" bestFit="1" customWidth="1"/>
    <col min="6390" max="6636" width="9" style="1"/>
    <col min="6637" max="6637" width="25.5" style="1" customWidth="1"/>
    <col min="6638" max="6638" width="8.5" style="1" bestFit="1" customWidth="1"/>
    <col min="6639" max="6639" width="9.5" style="1" bestFit="1" customWidth="1"/>
    <col min="6640" max="6640" width="6.75" style="1" bestFit="1" customWidth="1"/>
    <col min="6641" max="6641" width="22.25" style="1" bestFit="1" customWidth="1"/>
    <col min="6642" max="6643" width="9.5" style="1" bestFit="1" customWidth="1"/>
    <col min="6644" max="6644" width="7.375" style="1" bestFit="1" customWidth="1"/>
    <col min="6645" max="6645" width="12.625" style="1" bestFit="1" customWidth="1"/>
    <col min="6646" max="6892" width="9" style="1"/>
    <col min="6893" max="6893" width="25.5" style="1" customWidth="1"/>
    <col min="6894" max="6894" width="8.5" style="1" bestFit="1" customWidth="1"/>
    <col min="6895" max="6895" width="9.5" style="1" bestFit="1" customWidth="1"/>
    <col min="6896" max="6896" width="6.75" style="1" bestFit="1" customWidth="1"/>
    <col min="6897" max="6897" width="22.25" style="1" bestFit="1" customWidth="1"/>
    <col min="6898" max="6899" width="9.5" style="1" bestFit="1" customWidth="1"/>
    <col min="6900" max="6900" width="7.375" style="1" bestFit="1" customWidth="1"/>
    <col min="6901" max="6901" width="12.625" style="1" bestFit="1" customWidth="1"/>
    <col min="6902" max="7148" width="9" style="1"/>
    <col min="7149" max="7149" width="25.5" style="1" customWidth="1"/>
    <col min="7150" max="7150" width="8.5" style="1" bestFit="1" customWidth="1"/>
    <col min="7151" max="7151" width="9.5" style="1" bestFit="1" customWidth="1"/>
    <col min="7152" max="7152" width="6.75" style="1" bestFit="1" customWidth="1"/>
    <col min="7153" max="7153" width="22.25" style="1" bestFit="1" customWidth="1"/>
    <col min="7154" max="7155" width="9.5" style="1" bestFit="1" customWidth="1"/>
    <col min="7156" max="7156" width="7.375" style="1" bestFit="1" customWidth="1"/>
    <col min="7157" max="7157" width="12.625" style="1" bestFit="1" customWidth="1"/>
    <col min="7158" max="7404" width="9" style="1"/>
    <col min="7405" max="7405" width="25.5" style="1" customWidth="1"/>
    <col min="7406" max="7406" width="8.5" style="1" bestFit="1" customWidth="1"/>
    <col min="7407" max="7407" width="9.5" style="1" bestFit="1" customWidth="1"/>
    <col min="7408" max="7408" width="6.75" style="1" bestFit="1" customWidth="1"/>
    <col min="7409" max="7409" width="22.25" style="1" bestFit="1" customWidth="1"/>
    <col min="7410" max="7411" width="9.5" style="1" bestFit="1" customWidth="1"/>
    <col min="7412" max="7412" width="7.375" style="1" bestFit="1" customWidth="1"/>
    <col min="7413" max="7413" width="12.625" style="1" bestFit="1" customWidth="1"/>
    <col min="7414" max="7660" width="9" style="1"/>
    <col min="7661" max="7661" width="25.5" style="1" customWidth="1"/>
    <col min="7662" max="7662" width="8.5" style="1" bestFit="1" customWidth="1"/>
    <col min="7663" max="7663" width="9.5" style="1" bestFit="1" customWidth="1"/>
    <col min="7664" max="7664" width="6.75" style="1" bestFit="1" customWidth="1"/>
    <col min="7665" max="7665" width="22.25" style="1" bestFit="1" customWidth="1"/>
    <col min="7666" max="7667" width="9.5" style="1" bestFit="1" customWidth="1"/>
    <col min="7668" max="7668" width="7.375" style="1" bestFit="1" customWidth="1"/>
    <col min="7669" max="7669" width="12.625" style="1" bestFit="1" customWidth="1"/>
    <col min="7670" max="7916" width="9" style="1"/>
    <col min="7917" max="7917" width="25.5" style="1" customWidth="1"/>
    <col min="7918" max="7918" width="8.5" style="1" bestFit="1" customWidth="1"/>
    <col min="7919" max="7919" width="9.5" style="1" bestFit="1" customWidth="1"/>
    <col min="7920" max="7920" width="6.75" style="1" bestFit="1" customWidth="1"/>
    <col min="7921" max="7921" width="22.25" style="1" bestFit="1" customWidth="1"/>
    <col min="7922" max="7923" width="9.5" style="1" bestFit="1" customWidth="1"/>
    <col min="7924" max="7924" width="7.375" style="1" bestFit="1" customWidth="1"/>
    <col min="7925" max="7925" width="12.625" style="1" bestFit="1" customWidth="1"/>
    <col min="7926" max="8172" width="9" style="1"/>
    <col min="8173" max="8173" width="25.5" style="1" customWidth="1"/>
    <col min="8174" max="8174" width="8.5" style="1" bestFit="1" customWidth="1"/>
    <col min="8175" max="8175" width="9.5" style="1" bestFit="1" customWidth="1"/>
    <col min="8176" max="8176" width="6.75" style="1" bestFit="1" customWidth="1"/>
    <col min="8177" max="8177" width="22.25" style="1" bestFit="1" customWidth="1"/>
    <col min="8178" max="8179" width="9.5" style="1" bestFit="1" customWidth="1"/>
    <col min="8180" max="8180" width="7.375" style="1" bestFit="1" customWidth="1"/>
    <col min="8181" max="8181" width="12.625" style="1" bestFit="1" customWidth="1"/>
    <col min="8182" max="8428" width="9" style="1"/>
    <col min="8429" max="8429" width="25.5" style="1" customWidth="1"/>
    <col min="8430" max="8430" width="8.5" style="1" bestFit="1" customWidth="1"/>
    <col min="8431" max="8431" width="9.5" style="1" bestFit="1" customWidth="1"/>
    <col min="8432" max="8432" width="6.75" style="1" bestFit="1" customWidth="1"/>
    <col min="8433" max="8433" width="22.25" style="1" bestFit="1" customWidth="1"/>
    <col min="8434" max="8435" width="9.5" style="1" bestFit="1" customWidth="1"/>
    <col min="8436" max="8436" width="7.375" style="1" bestFit="1" customWidth="1"/>
    <col min="8437" max="8437" width="12.625" style="1" bestFit="1" customWidth="1"/>
    <col min="8438" max="8684" width="9" style="1"/>
    <col min="8685" max="8685" width="25.5" style="1" customWidth="1"/>
    <col min="8686" max="8686" width="8.5" style="1" bestFit="1" customWidth="1"/>
    <col min="8687" max="8687" width="9.5" style="1" bestFit="1" customWidth="1"/>
    <col min="8688" max="8688" width="6.75" style="1" bestFit="1" customWidth="1"/>
    <col min="8689" max="8689" width="22.25" style="1" bestFit="1" customWidth="1"/>
    <col min="8690" max="8691" width="9.5" style="1" bestFit="1" customWidth="1"/>
    <col min="8692" max="8692" width="7.375" style="1" bestFit="1" customWidth="1"/>
    <col min="8693" max="8693" width="12.625" style="1" bestFit="1" customWidth="1"/>
    <col min="8694" max="8940" width="9" style="1"/>
    <col min="8941" max="8941" width="25.5" style="1" customWidth="1"/>
    <col min="8942" max="8942" width="8.5" style="1" bestFit="1" customWidth="1"/>
    <col min="8943" max="8943" width="9.5" style="1" bestFit="1" customWidth="1"/>
    <col min="8944" max="8944" width="6.75" style="1" bestFit="1" customWidth="1"/>
    <col min="8945" max="8945" width="22.25" style="1" bestFit="1" customWidth="1"/>
    <col min="8946" max="8947" width="9.5" style="1" bestFit="1" customWidth="1"/>
    <col min="8948" max="8948" width="7.375" style="1" bestFit="1" customWidth="1"/>
    <col min="8949" max="8949" width="12.625" style="1" bestFit="1" customWidth="1"/>
    <col min="8950" max="9196" width="9" style="1"/>
    <col min="9197" max="9197" width="25.5" style="1" customWidth="1"/>
    <col min="9198" max="9198" width="8.5" style="1" bestFit="1" customWidth="1"/>
    <col min="9199" max="9199" width="9.5" style="1" bestFit="1" customWidth="1"/>
    <col min="9200" max="9200" width="6.75" style="1" bestFit="1" customWidth="1"/>
    <col min="9201" max="9201" width="22.25" style="1" bestFit="1" customWidth="1"/>
    <col min="9202" max="9203" width="9.5" style="1" bestFit="1" customWidth="1"/>
    <col min="9204" max="9204" width="7.375" style="1" bestFit="1" customWidth="1"/>
    <col min="9205" max="9205" width="12.625" style="1" bestFit="1" customWidth="1"/>
    <col min="9206" max="9452" width="9" style="1"/>
    <col min="9453" max="9453" width="25.5" style="1" customWidth="1"/>
    <col min="9454" max="9454" width="8.5" style="1" bestFit="1" customWidth="1"/>
    <col min="9455" max="9455" width="9.5" style="1" bestFit="1" customWidth="1"/>
    <col min="9456" max="9456" width="6.75" style="1" bestFit="1" customWidth="1"/>
    <col min="9457" max="9457" width="22.25" style="1" bestFit="1" customWidth="1"/>
    <col min="9458" max="9459" width="9.5" style="1" bestFit="1" customWidth="1"/>
    <col min="9460" max="9460" width="7.375" style="1" bestFit="1" customWidth="1"/>
    <col min="9461" max="9461" width="12.625" style="1" bestFit="1" customWidth="1"/>
    <col min="9462" max="9708" width="9" style="1"/>
    <col min="9709" max="9709" width="25.5" style="1" customWidth="1"/>
    <col min="9710" max="9710" width="8.5" style="1" bestFit="1" customWidth="1"/>
    <col min="9711" max="9711" width="9.5" style="1" bestFit="1" customWidth="1"/>
    <col min="9712" max="9712" width="6.75" style="1" bestFit="1" customWidth="1"/>
    <col min="9713" max="9713" width="22.25" style="1" bestFit="1" customWidth="1"/>
    <col min="9714" max="9715" width="9.5" style="1" bestFit="1" customWidth="1"/>
    <col min="9716" max="9716" width="7.375" style="1" bestFit="1" customWidth="1"/>
    <col min="9717" max="9717" width="12.625" style="1" bestFit="1" customWidth="1"/>
    <col min="9718" max="9964" width="9" style="1"/>
    <col min="9965" max="9965" width="25.5" style="1" customWidth="1"/>
    <col min="9966" max="9966" width="8.5" style="1" bestFit="1" customWidth="1"/>
    <col min="9967" max="9967" width="9.5" style="1" bestFit="1" customWidth="1"/>
    <col min="9968" max="9968" width="6.75" style="1" bestFit="1" customWidth="1"/>
    <col min="9969" max="9969" width="22.25" style="1" bestFit="1" customWidth="1"/>
    <col min="9970" max="9971" width="9.5" style="1" bestFit="1" customWidth="1"/>
    <col min="9972" max="9972" width="7.375" style="1" bestFit="1" customWidth="1"/>
    <col min="9973" max="9973" width="12.625" style="1" bestFit="1" customWidth="1"/>
    <col min="9974" max="10220" width="9" style="1"/>
    <col min="10221" max="10221" width="25.5" style="1" customWidth="1"/>
    <col min="10222" max="10222" width="8.5" style="1" bestFit="1" customWidth="1"/>
    <col min="10223" max="10223" width="9.5" style="1" bestFit="1" customWidth="1"/>
    <col min="10224" max="10224" width="6.75" style="1" bestFit="1" customWidth="1"/>
    <col min="10225" max="10225" width="22.25" style="1" bestFit="1" customWidth="1"/>
    <col min="10226" max="10227" width="9.5" style="1" bestFit="1" customWidth="1"/>
    <col min="10228" max="10228" width="7.375" style="1" bestFit="1" customWidth="1"/>
    <col min="10229" max="10229" width="12.625" style="1" bestFit="1" customWidth="1"/>
    <col min="10230" max="10476" width="9" style="1"/>
    <col min="10477" max="10477" width="25.5" style="1" customWidth="1"/>
    <col min="10478" max="10478" width="8.5" style="1" bestFit="1" customWidth="1"/>
    <col min="10479" max="10479" width="9.5" style="1" bestFit="1" customWidth="1"/>
    <col min="10480" max="10480" width="6.75" style="1" bestFit="1" customWidth="1"/>
    <col min="10481" max="10481" width="22.25" style="1" bestFit="1" customWidth="1"/>
    <col min="10482" max="10483" width="9.5" style="1" bestFit="1" customWidth="1"/>
    <col min="10484" max="10484" width="7.375" style="1" bestFit="1" customWidth="1"/>
    <col min="10485" max="10485" width="12.625" style="1" bestFit="1" customWidth="1"/>
    <col min="10486" max="10732" width="9" style="1"/>
    <col min="10733" max="10733" width="25.5" style="1" customWidth="1"/>
    <col min="10734" max="10734" width="8.5" style="1" bestFit="1" customWidth="1"/>
    <col min="10735" max="10735" width="9.5" style="1" bestFit="1" customWidth="1"/>
    <col min="10736" max="10736" width="6.75" style="1" bestFit="1" customWidth="1"/>
    <col min="10737" max="10737" width="22.25" style="1" bestFit="1" customWidth="1"/>
    <col min="10738" max="10739" width="9.5" style="1" bestFit="1" customWidth="1"/>
    <col min="10740" max="10740" width="7.375" style="1" bestFit="1" customWidth="1"/>
    <col min="10741" max="10741" width="12.625" style="1" bestFit="1" customWidth="1"/>
    <col min="10742" max="10988" width="9" style="1"/>
    <col min="10989" max="10989" width="25.5" style="1" customWidth="1"/>
    <col min="10990" max="10990" width="8.5" style="1" bestFit="1" customWidth="1"/>
    <col min="10991" max="10991" width="9.5" style="1" bestFit="1" customWidth="1"/>
    <col min="10992" max="10992" width="6.75" style="1" bestFit="1" customWidth="1"/>
    <col min="10993" max="10993" width="22.25" style="1" bestFit="1" customWidth="1"/>
    <col min="10994" max="10995" width="9.5" style="1" bestFit="1" customWidth="1"/>
    <col min="10996" max="10996" width="7.375" style="1" bestFit="1" customWidth="1"/>
    <col min="10997" max="10997" width="12.625" style="1" bestFit="1" customWidth="1"/>
    <col min="10998" max="11244" width="9" style="1"/>
    <col min="11245" max="11245" width="25.5" style="1" customWidth="1"/>
    <col min="11246" max="11246" width="8.5" style="1" bestFit="1" customWidth="1"/>
    <col min="11247" max="11247" width="9.5" style="1" bestFit="1" customWidth="1"/>
    <col min="11248" max="11248" width="6.75" style="1" bestFit="1" customWidth="1"/>
    <col min="11249" max="11249" width="22.25" style="1" bestFit="1" customWidth="1"/>
    <col min="11250" max="11251" width="9.5" style="1" bestFit="1" customWidth="1"/>
    <col min="11252" max="11252" width="7.375" style="1" bestFit="1" customWidth="1"/>
    <col min="11253" max="11253" width="12.625" style="1" bestFit="1" customWidth="1"/>
    <col min="11254" max="11500" width="9" style="1"/>
    <col min="11501" max="11501" width="25.5" style="1" customWidth="1"/>
    <col min="11502" max="11502" width="8.5" style="1" bestFit="1" customWidth="1"/>
    <col min="11503" max="11503" width="9.5" style="1" bestFit="1" customWidth="1"/>
    <col min="11504" max="11504" width="6.75" style="1" bestFit="1" customWidth="1"/>
    <col min="11505" max="11505" width="22.25" style="1" bestFit="1" customWidth="1"/>
    <col min="11506" max="11507" width="9.5" style="1" bestFit="1" customWidth="1"/>
    <col min="11508" max="11508" width="7.375" style="1" bestFit="1" customWidth="1"/>
    <col min="11509" max="11509" width="12.625" style="1" bestFit="1" customWidth="1"/>
    <col min="11510" max="11756" width="9" style="1"/>
    <col min="11757" max="11757" width="25.5" style="1" customWidth="1"/>
    <col min="11758" max="11758" width="8.5" style="1" bestFit="1" customWidth="1"/>
    <col min="11759" max="11759" width="9.5" style="1" bestFit="1" customWidth="1"/>
    <col min="11760" max="11760" width="6.75" style="1" bestFit="1" customWidth="1"/>
    <col min="11761" max="11761" width="22.25" style="1" bestFit="1" customWidth="1"/>
    <col min="11762" max="11763" width="9.5" style="1" bestFit="1" customWidth="1"/>
    <col min="11764" max="11764" width="7.375" style="1" bestFit="1" customWidth="1"/>
    <col min="11765" max="11765" width="12.625" style="1" bestFit="1" customWidth="1"/>
    <col min="11766" max="12012" width="9" style="1"/>
    <col min="12013" max="12013" width="25.5" style="1" customWidth="1"/>
    <col min="12014" max="12014" width="8.5" style="1" bestFit="1" customWidth="1"/>
    <col min="12015" max="12015" width="9.5" style="1" bestFit="1" customWidth="1"/>
    <col min="12016" max="12016" width="6.75" style="1" bestFit="1" customWidth="1"/>
    <col min="12017" max="12017" width="22.25" style="1" bestFit="1" customWidth="1"/>
    <col min="12018" max="12019" width="9.5" style="1" bestFit="1" customWidth="1"/>
    <col min="12020" max="12020" width="7.375" style="1" bestFit="1" customWidth="1"/>
    <col min="12021" max="12021" width="12.625" style="1" bestFit="1" customWidth="1"/>
    <col min="12022" max="12268" width="9" style="1"/>
    <col min="12269" max="12269" width="25.5" style="1" customWidth="1"/>
    <col min="12270" max="12270" width="8.5" style="1" bestFit="1" customWidth="1"/>
    <col min="12271" max="12271" width="9.5" style="1" bestFit="1" customWidth="1"/>
    <col min="12272" max="12272" width="6.75" style="1" bestFit="1" customWidth="1"/>
    <col min="12273" max="12273" width="22.25" style="1" bestFit="1" customWidth="1"/>
    <col min="12274" max="12275" width="9.5" style="1" bestFit="1" customWidth="1"/>
    <col min="12276" max="12276" width="7.375" style="1" bestFit="1" customWidth="1"/>
    <col min="12277" max="12277" width="12.625" style="1" bestFit="1" customWidth="1"/>
    <col min="12278" max="12524" width="9" style="1"/>
    <col min="12525" max="12525" width="25.5" style="1" customWidth="1"/>
    <col min="12526" max="12526" width="8.5" style="1" bestFit="1" customWidth="1"/>
    <col min="12527" max="12527" width="9.5" style="1" bestFit="1" customWidth="1"/>
    <col min="12528" max="12528" width="6.75" style="1" bestFit="1" customWidth="1"/>
    <col min="12529" max="12529" width="22.25" style="1" bestFit="1" customWidth="1"/>
    <col min="12530" max="12531" width="9.5" style="1" bestFit="1" customWidth="1"/>
    <col min="12532" max="12532" width="7.375" style="1" bestFit="1" customWidth="1"/>
    <col min="12533" max="12533" width="12.625" style="1" bestFit="1" customWidth="1"/>
    <col min="12534" max="12780" width="9" style="1"/>
    <col min="12781" max="12781" width="25.5" style="1" customWidth="1"/>
    <col min="12782" max="12782" width="8.5" style="1" bestFit="1" customWidth="1"/>
    <col min="12783" max="12783" width="9.5" style="1" bestFit="1" customWidth="1"/>
    <col min="12784" max="12784" width="6.75" style="1" bestFit="1" customWidth="1"/>
    <col min="12785" max="12785" width="22.25" style="1" bestFit="1" customWidth="1"/>
    <col min="12786" max="12787" width="9.5" style="1" bestFit="1" customWidth="1"/>
    <col min="12788" max="12788" width="7.375" style="1" bestFit="1" customWidth="1"/>
    <col min="12789" max="12789" width="12.625" style="1" bestFit="1" customWidth="1"/>
    <col min="12790" max="13036" width="9" style="1"/>
    <col min="13037" max="13037" width="25.5" style="1" customWidth="1"/>
    <col min="13038" max="13038" width="8.5" style="1" bestFit="1" customWidth="1"/>
    <col min="13039" max="13039" width="9.5" style="1" bestFit="1" customWidth="1"/>
    <col min="13040" max="13040" width="6.75" style="1" bestFit="1" customWidth="1"/>
    <col min="13041" max="13041" width="22.25" style="1" bestFit="1" customWidth="1"/>
    <col min="13042" max="13043" width="9.5" style="1" bestFit="1" customWidth="1"/>
    <col min="13044" max="13044" width="7.375" style="1" bestFit="1" customWidth="1"/>
    <col min="13045" max="13045" width="12.625" style="1" bestFit="1" customWidth="1"/>
    <col min="13046" max="13292" width="9" style="1"/>
    <col min="13293" max="13293" width="25.5" style="1" customWidth="1"/>
    <col min="13294" max="13294" width="8.5" style="1" bestFit="1" customWidth="1"/>
    <col min="13295" max="13295" width="9.5" style="1" bestFit="1" customWidth="1"/>
    <col min="13296" max="13296" width="6.75" style="1" bestFit="1" customWidth="1"/>
    <col min="13297" max="13297" width="22.25" style="1" bestFit="1" customWidth="1"/>
    <col min="13298" max="13299" width="9.5" style="1" bestFit="1" customWidth="1"/>
    <col min="13300" max="13300" width="7.375" style="1" bestFit="1" customWidth="1"/>
    <col min="13301" max="13301" width="12.625" style="1" bestFit="1" customWidth="1"/>
    <col min="13302" max="13548" width="9" style="1"/>
    <col min="13549" max="13549" width="25.5" style="1" customWidth="1"/>
    <col min="13550" max="13550" width="8.5" style="1" bestFit="1" customWidth="1"/>
    <col min="13551" max="13551" width="9.5" style="1" bestFit="1" customWidth="1"/>
    <col min="13552" max="13552" width="6.75" style="1" bestFit="1" customWidth="1"/>
    <col min="13553" max="13553" width="22.25" style="1" bestFit="1" customWidth="1"/>
    <col min="13554" max="13555" width="9.5" style="1" bestFit="1" customWidth="1"/>
    <col min="13556" max="13556" width="7.375" style="1" bestFit="1" customWidth="1"/>
    <col min="13557" max="13557" width="12.625" style="1" bestFit="1" customWidth="1"/>
    <col min="13558" max="13804" width="9" style="1"/>
    <col min="13805" max="13805" width="25.5" style="1" customWidth="1"/>
    <col min="13806" max="13806" width="8.5" style="1" bestFit="1" customWidth="1"/>
    <col min="13807" max="13807" width="9.5" style="1" bestFit="1" customWidth="1"/>
    <col min="13808" max="13808" width="6.75" style="1" bestFit="1" customWidth="1"/>
    <col min="13809" max="13809" width="22.25" style="1" bestFit="1" customWidth="1"/>
    <col min="13810" max="13811" width="9.5" style="1" bestFit="1" customWidth="1"/>
    <col min="13812" max="13812" width="7.375" style="1" bestFit="1" customWidth="1"/>
    <col min="13813" max="13813" width="12.625" style="1" bestFit="1" customWidth="1"/>
    <col min="13814" max="14060" width="9" style="1"/>
    <col min="14061" max="14061" width="25.5" style="1" customWidth="1"/>
    <col min="14062" max="14062" width="8.5" style="1" bestFit="1" customWidth="1"/>
    <col min="14063" max="14063" width="9.5" style="1" bestFit="1" customWidth="1"/>
    <col min="14064" max="14064" width="6.75" style="1" bestFit="1" customWidth="1"/>
    <col min="14065" max="14065" width="22.25" style="1" bestFit="1" customWidth="1"/>
    <col min="14066" max="14067" width="9.5" style="1" bestFit="1" customWidth="1"/>
    <col min="14068" max="14068" width="7.375" style="1" bestFit="1" customWidth="1"/>
    <col min="14069" max="14069" width="12.625" style="1" bestFit="1" customWidth="1"/>
    <col min="14070" max="14316" width="9" style="1"/>
    <col min="14317" max="14317" width="25.5" style="1" customWidth="1"/>
    <col min="14318" max="14318" width="8.5" style="1" bestFit="1" customWidth="1"/>
    <col min="14319" max="14319" width="9.5" style="1" bestFit="1" customWidth="1"/>
    <col min="14320" max="14320" width="6.75" style="1" bestFit="1" customWidth="1"/>
    <col min="14321" max="14321" width="22.25" style="1" bestFit="1" customWidth="1"/>
    <col min="14322" max="14323" width="9.5" style="1" bestFit="1" customWidth="1"/>
    <col min="14324" max="14324" width="7.375" style="1" bestFit="1" customWidth="1"/>
    <col min="14325" max="14325" width="12.625" style="1" bestFit="1" customWidth="1"/>
    <col min="14326" max="14572" width="9" style="1"/>
    <col min="14573" max="14573" width="25.5" style="1" customWidth="1"/>
    <col min="14574" max="14574" width="8.5" style="1" bestFit="1" customWidth="1"/>
    <col min="14575" max="14575" width="9.5" style="1" bestFit="1" customWidth="1"/>
    <col min="14576" max="14576" width="6.75" style="1" bestFit="1" customWidth="1"/>
    <col min="14577" max="14577" width="22.25" style="1" bestFit="1" customWidth="1"/>
    <col min="14578" max="14579" width="9.5" style="1" bestFit="1" customWidth="1"/>
    <col min="14580" max="14580" width="7.375" style="1" bestFit="1" customWidth="1"/>
    <col min="14581" max="14581" width="12.625" style="1" bestFit="1" customWidth="1"/>
    <col min="14582" max="14828" width="9" style="1"/>
    <col min="14829" max="14829" width="25.5" style="1" customWidth="1"/>
    <col min="14830" max="14830" width="8.5" style="1" bestFit="1" customWidth="1"/>
    <col min="14831" max="14831" width="9.5" style="1" bestFit="1" customWidth="1"/>
    <col min="14832" max="14832" width="6.75" style="1" bestFit="1" customWidth="1"/>
    <col min="14833" max="14833" width="22.25" style="1" bestFit="1" customWidth="1"/>
    <col min="14834" max="14835" width="9.5" style="1" bestFit="1" customWidth="1"/>
    <col min="14836" max="14836" width="7.375" style="1" bestFit="1" customWidth="1"/>
    <col min="14837" max="14837" width="12.625" style="1" bestFit="1" customWidth="1"/>
    <col min="14838" max="15084" width="9" style="1"/>
    <col min="15085" max="15085" width="25.5" style="1" customWidth="1"/>
    <col min="15086" max="15086" width="8.5" style="1" bestFit="1" customWidth="1"/>
    <col min="15087" max="15087" width="9.5" style="1" bestFit="1" customWidth="1"/>
    <col min="15088" max="15088" width="6.75" style="1" bestFit="1" customWidth="1"/>
    <col min="15089" max="15089" width="22.25" style="1" bestFit="1" customWidth="1"/>
    <col min="15090" max="15091" width="9.5" style="1" bestFit="1" customWidth="1"/>
    <col min="15092" max="15092" width="7.375" style="1" bestFit="1" customWidth="1"/>
    <col min="15093" max="15093" width="12.625" style="1" bestFit="1" customWidth="1"/>
    <col min="15094" max="15340" width="9" style="1"/>
    <col min="15341" max="15341" width="25.5" style="1" customWidth="1"/>
    <col min="15342" max="15342" width="8.5" style="1" bestFit="1" customWidth="1"/>
    <col min="15343" max="15343" width="9.5" style="1" bestFit="1" customWidth="1"/>
    <col min="15344" max="15344" width="6.75" style="1" bestFit="1" customWidth="1"/>
    <col min="15345" max="15345" width="22.25" style="1" bestFit="1" customWidth="1"/>
    <col min="15346" max="15347" width="9.5" style="1" bestFit="1" customWidth="1"/>
    <col min="15348" max="15348" width="7.375" style="1" bestFit="1" customWidth="1"/>
    <col min="15349" max="15349" width="12.625" style="1" bestFit="1" customWidth="1"/>
    <col min="15350" max="15596" width="9" style="1"/>
    <col min="15597" max="15597" width="25.5" style="1" customWidth="1"/>
    <col min="15598" max="15598" width="8.5" style="1" bestFit="1" customWidth="1"/>
    <col min="15599" max="15599" width="9.5" style="1" bestFit="1" customWidth="1"/>
    <col min="15600" max="15600" width="6.75" style="1" bestFit="1" customWidth="1"/>
    <col min="15601" max="15601" width="22.25" style="1" bestFit="1" customWidth="1"/>
    <col min="15602" max="15603" width="9.5" style="1" bestFit="1" customWidth="1"/>
    <col min="15604" max="15604" width="7.375" style="1" bestFit="1" customWidth="1"/>
    <col min="15605" max="15605" width="12.625" style="1" bestFit="1" customWidth="1"/>
    <col min="15606" max="15852" width="9" style="1"/>
    <col min="15853" max="15853" width="25.5" style="1" customWidth="1"/>
    <col min="15854" max="15854" width="8.5" style="1" bestFit="1" customWidth="1"/>
    <col min="15855" max="15855" width="9.5" style="1" bestFit="1" customWidth="1"/>
    <col min="15856" max="15856" width="6.75" style="1" bestFit="1" customWidth="1"/>
    <col min="15857" max="15857" width="22.25" style="1" bestFit="1" customWidth="1"/>
    <col min="15858" max="15859" width="9.5" style="1" bestFit="1" customWidth="1"/>
    <col min="15860" max="15860" width="7.375" style="1" bestFit="1" customWidth="1"/>
    <col min="15861" max="15861" width="12.625" style="1" bestFit="1" customWidth="1"/>
    <col min="15862" max="16108" width="9" style="1"/>
    <col min="16109" max="16109" width="25.5" style="1" customWidth="1"/>
    <col min="16110" max="16110" width="8.5" style="1" bestFit="1" customWidth="1"/>
    <col min="16111" max="16111" width="9.5" style="1" bestFit="1" customWidth="1"/>
    <col min="16112" max="16112" width="6.75" style="1" bestFit="1" customWidth="1"/>
    <col min="16113" max="16113" width="22.25" style="1" bestFit="1" customWidth="1"/>
    <col min="16114" max="16115" width="9.5" style="1" bestFit="1" customWidth="1"/>
    <col min="16116" max="16116" width="7.375" style="1" bestFit="1" customWidth="1"/>
    <col min="16117" max="16117" width="12.625" style="1" bestFit="1" customWidth="1"/>
    <col min="16118" max="16384" width="9" style="1"/>
  </cols>
  <sheetData>
    <row r="1" spans="1:10" ht="24">
      <c r="A1" s="110" t="s">
        <v>456</v>
      </c>
      <c r="B1" s="110"/>
      <c r="C1" s="110"/>
      <c r="D1" s="110"/>
      <c r="E1" s="110"/>
      <c r="F1" s="110"/>
      <c r="G1" s="110"/>
      <c r="H1" s="110"/>
    </row>
    <row r="2" spans="1:10" s="5" customFormat="1" ht="18.75" customHeight="1">
      <c r="A2" s="2"/>
      <c r="B2" s="3"/>
      <c r="C2" s="111"/>
      <c r="D2" s="111"/>
      <c r="E2" s="111"/>
      <c r="F2" s="4"/>
      <c r="G2" s="112" t="s">
        <v>310</v>
      </c>
      <c r="H2" s="112"/>
    </row>
    <row r="3" spans="1:10" ht="18" customHeight="1">
      <c r="A3" s="113" t="s">
        <v>0</v>
      </c>
      <c r="B3" s="113"/>
      <c r="C3" s="113"/>
      <c r="D3" s="113"/>
      <c r="E3" s="113" t="s">
        <v>1</v>
      </c>
      <c r="F3" s="113"/>
      <c r="G3" s="113"/>
      <c r="H3" s="113"/>
    </row>
    <row r="4" spans="1:10" ht="18" customHeight="1">
      <c r="A4" s="7" t="s">
        <v>2</v>
      </c>
      <c r="B4" s="6" t="s">
        <v>204</v>
      </c>
      <c r="C4" s="6" t="s">
        <v>205</v>
      </c>
      <c r="D4" s="6" t="s">
        <v>206</v>
      </c>
      <c r="E4" s="7" t="s">
        <v>2</v>
      </c>
      <c r="F4" s="6" t="s">
        <v>207</v>
      </c>
      <c r="G4" s="6" t="s">
        <v>208</v>
      </c>
      <c r="H4" s="6" t="s">
        <v>3</v>
      </c>
    </row>
    <row r="5" spans="1:10" ht="18" customHeight="1">
      <c r="A5" s="9" t="s">
        <v>221</v>
      </c>
      <c r="B5" s="75">
        <f>SUM(B6+B39+B45+B46+B43+B44)</f>
        <v>237644221.90000001</v>
      </c>
      <c r="C5" s="75">
        <f>SUM(C6+C39+C45+C46+C43+C44)</f>
        <v>237644221.90000001</v>
      </c>
      <c r="D5" s="74">
        <f>C5-B5</f>
        <v>0</v>
      </c>
      <c r="E5" s="75" t="s">
        <v>222</v>
      </c>
      <c r="F5" s="75">
        <f>F47+F6+F41+F46+F45+F44</f>
        <v>237644221.90000001</v>
      </c>
      <c r="G5" s="75">
        <f>G47+G6+G41+G46+G45+G44</f>
        <v>237644221.90000001</v>
      </c>
      <c r="H5" s="74">
        <f>G5-F5</f>
        <v>0</v>
      </c>
    </row>
    <row r="6" spans="1:10" ht="18" customHeight="1">
      <c r="A6" s="11" t="s">
        <v>4</v>
      </c>
      <c r="B6" s="97">
        <f>B32+B7+B31</f>
        <v>173547693</v>
      </c>
      <c r="C6" s="97">
        <f>C32+C7+C31</f>
        <v>173547693</v>
      </c>
      <c r="D6" s="74">
        <f t="shared" ref="D6:D46" si="0">C6-B6</f>
        <v>0</v>
      </c>
      <c r="E6" s="77" t="s">
        <v>5</v>
      </c>
      <c r="F6" s="75">
        <f>F32+F7+F31</f>
        <v>81693149.590000004</v>
      </c>
      <c r="G6" s="75">
        <f>G32+G7+G31</f>
        <v>81693149.590000004</v>
      </c>
      <c r="H6" s="74">
        <f t="shared" ref="H6:H36" si="1">G6-F6</f>
        <v>0</v>
      </c>
    </row>
    <row r="7" spans="1:10" ht="18" customHeight="1">
      <c r="A7" s="43" t="s">
        <v>6</v>
      </c>
      <c r="B7" s="97">
        <f>B8+B23</f>
        <v>173547693</v>
      </c>
      <c r="C7" s="97">
        <f>C8+C23</f>
        <v>173547693</v>
      </c>
      <c r="D7" s="74">
        <f t="shared" si="0"/>
        <v>0</v>
      </c>
      <c r="E7" s="76" t="s">
        <v>7</v>
      </c>
      <c r="F7" s="75">
        <f>SUM(F8:F30)</f>
        <v>78399464.460000008</v>
      </c>
      <c r="G7" s="75">
        <f>SUM(G8:G30)</f>
        <v>78399464.460000008</v>
      </c>
      <c r="H7" s="74">
        <f t="shared" si="1"/>
        <v>0</v>
      </c>
    </row>
    <row r="8" spans="1:10" ht="18" customHeight="1">
      <c r="A8" s="14" t="s">
        <v>8</v>
      </c>
      <c r="B8" s="98">
        <f>SUM(B9:B22)</f>
        <v>173510094</v>
      </c>
      <c r="C8" s="98">
        <f>SUM(C9:C22)</f>
        <v>173510094</v>
      </c>
      <c r="D8" s="78">
        <f t="shared" si="0"/>
        <v>0</v>
      </c>
      <c r="E8" s="79" t="s">
        <v>9</v>
      </c>
      <c r="F8" s="99">
        <v>17111799.219999999</v>
      </c>
      <c r="G8" s="99">
        <v>17111799.219999999</v>
      </c>
      <c r="H8" s="78">
        <f>G8-F8</f>
        <v>0</v>
      </c>
      <c r="J8" s="83"/>
    </row>
    <row r="9" spans="1:10" ht="18" customHeight="1">
      <c r="A9" s="44" t="s">
        <v>10</v>
      </c>
      <c r="B9" s="98">
        <v>80803234</v>
      </c>
      <c r="C9" s="98">
        <v>80803234</v>
      </c>
      <c r="D9" s="78">
        <f t="shared" si="0"/>
        <v>0</v>
      </c>
      <c r="E9" s="79" t="s">
        <v>11</v>
      </c>
      <c r="F9" s="99">
        <v>597591</v>
      </c>
      <c r="G9" s="99">
        <v>597591</v>
      </c>
      <c r="H9" s="78">
        <f t="shared" si="1"/>
        <v>0</v>
      </c>
    </row>
    <row r="10" spans="1:10" ht="18" customHeight="1">
      <c r="A10" s="44" t="s">
        <v>12</v>
      </c>
      <c r="B10" s="98"/>
      <c r="C10" s="98"/>
      <c r="D10" s="78">
        <f t="shared" si="0"/>
        <v>0</v>
      </c>
      <c r="E10" s="79" t="s">
        <v>13</v>
      </c>
      <c r="F10" s="99">
        <v>4099148.26</v>
      </c>
      <c r="G10" s="99">
        <v>4099148.26</v>
      </c>
      <c r="H10" s="78">
        <f t="shared" si="1"/>
        <v>0</v>
      </c>
    </row>
    <row r="11" spans="1:10" ht="18" customHeight="1">
      <c r="A11" s="44" t="s">
        <v>14</v>
      </c>
      <c r="B11" s="98">
        <v>39301271</v>
      </c>
      <c r="C11" s="98">
        <v>39301271</v>
      </c>
      <c r="D11" s="78">
        <f t="shared" si="0"/>
        <v>0</v>
      </c>
      <c r="E11" s="79" t="s">
        <v>15</v>
      </c>
      <c r="F11" s="99"/>
      <c r="G11" s="99"/>
      <c r="H11" s="78">
        <f t="shared" si="1"/>
        <v>0</v>
      </c>
    </row>
    <row r="12" spans="1:10" ht="18" customHeight="1">
      <c r="A12" s="44" t="s">
        <v>16</v>
      </c>
      <c r="B12" s="98">
        <v>22654988</v>
      </c>
      <c r="C12" s="98">
        <v>22654988</v>
      </c>
      <c r="D12" s="78">
        <f t="shared" si="0"/>
        <v>0</v>
      </c>
      <c r="E12" s="79" t="s">
        <v>17</v>
      </c>
      <c r="F12" s="99"/>
      <c r="G12" s="99"/>
      <c r="H12" s="78">
        <f t="shared" si="1"/>
        <v>0</v>
      </c>
    </row>
    <row r="13" spans="1:10" ht="18" customHeight="1">
      <c r="A13" s="44" t="s">
        <v>18</v>
      </c>
      <c r="B13" s="98">
        <v>78841</v>
      </c>
      <c r="C13" s="98">
        <v>78841</v>
      </c>
      <c r="D13" s="78">
        <f t="shared" si="0"/>
        <v>0</v>
      </c>
      <c r="E13" s="79" t="s">
        <v>495</v>
      </c>
      <c r="F13" s="99">
        <v>1465470.37</v>
      </c>
      <c r="G13" s="99">
        <v>1465470.37</v>
      </c>
      <c r="H13" s="78">
        <f t="shared" si="1"/>
        <v>0</v>
      </c>
    </row>
    <row r="14" spans="1:10" ht="18" customHeight="1">
      <c r="A14" s="44" t="s">
        <v>19</v>
      </c>
      <c r="B14" s="98"/>
      <c r="C14" s="98"/>
      <c r="D14" s="78">
        <f t="shared" si="0"/>
        <v>0</v>
      </c>
      <c r="E14" s="79" t="s">
        <v>20</v>
      </c>
      <c r="F14" s="99">
        <v>29993020.260000002</v>
      </c>
      <c r="G14" s="99">
        <v>29993020.260000002</v>
      </c>
      <c r="H14" s="78">
        <f t="shared" si="1"/>
        <v>0</v>
      </c>
    </row>
    <row r="15" spans="1:10" ht="18" customHeight="1">
      <c r="A15" s="44" t="s">
        <v>21</v>
      </c>
      <c r="B15" s="98">
        <v>14878333</v>
      </c>
      <c r="C15" s="98">
        <v>14878333</v>
      </c>
      <c r="D15" s="78">
        <f t="shared" si="0"/>
        <v>0</v>
      </c>
      <c r="E15" s="79" t="s">
        <v>496</v>
      </c>
      <c r="F15" s="99">
        <v>7673645.1900000004</v>
      </c>
      <c r="G15" s="99">
        <v>7673645.1900000004</v>
      </c>
      <c r="H15" s="78">
        <f t="shared" si="1"/>
        <v>0</v>
      </c>
    </row>
    <row r="16" spans="1:10" ht="18" customHeight="1">
      <c r="A16" s="44" t="s">
        <v>22</v>
      </c>
      <c r="B16" s="98"/>
      <c r="C16" s="98"/>
      <c r="D16" s="78">
        <f t="shared" si="0"/>
        <v>0</v>
      </c>
      <c r="E16" s="79" t="s">
        <v>23</v>
      </c>
      <c r="F16" s="99">
        <v>1629105.4</v>
      </c>
      <c r="G16" s="99">
        <v>1629105.4</v>
      </c>
      <c r="H16" s="78">
        <f t="shared" si="1"/>
        <v>0</v>
      </c>
    </row>
    <row r="17" spans="1:8" ht="18" customHeight="1">
      <c r="A17" s="44" t="s">
        <v>24</v>
      </c>
      <c r="B17" s="98">
        <v>15793427</v>
      </c>
      <c r="C17" s="98">
        <v>15793427</v>
      </c>
      <c r="D17" s="78">
        <f t="shared" si="0"/>
        <v>0</v>
      </c>
      <c r="E17" s="79" t="s">
        <v>25</v>
      </c>
      <c r="F17" s="99">
        <v>9447089.4600000009</v>
      </c>
      <c r="G17" s="99">
        <v>9447089.4600000009</v>
      </c>
      <c r="H17" s="78">
        <f t="shared" si="1"/>
        <v>0</v>
      </c>
    </row>
    <row r="18" spans="1:8" ht="18" customHeight="1">
      <c r="A18" s="44" t="s">
        <v>26</v>
      </c>
      <c r="B18" s="98"/>
      <c r="C18" s="98"/>
      <c r="D18" s="78">
        <f t="shared" si="0"/>
        <v>0</v>
      </c>
      <c r="E18" s="79" t="s">
        <v>27</v>
      </c>
      <c r="F18" s="99">
        <v>1769647.06</v>
      </c>
      <c r="G18" s="99">
        <v>1769647.06</v>
      </c>
      <c r="H18" s="78">
        <f t="shared" si="1"/>
        <v>0</v>
      </c>
    </row>
    <row r="19" spans="1:8" ht="18" customHeight="1">
      <c r="A19" s="44" t="s">
        <v>28</v>
      </c>
      <c r="B19" s="98"/>
      <c r="C19" s="98"/>
      <c r="D19" s="78">
        <f t="shared" si="0"/>
        <v>0</v>
      </c>
      <c r="E19" s="79" t="s">
        <v>29</v>
      </c>
      <c r="F19" s="99"/>
      <c r="G19" s="99"/>
      <c r="H19" s="78">
        <f t="shared" si="1"/>
        <v>0</v>
      </c>
    </row>
    <row r="20" spans="1:8" ht="18" customHeight="1">
      <c r="A20" s="44" t="s">
        <v>30</v>
      </c>
      <c r="B20" s="98"/>
      <c r="C20" s="98"/>
      <c r="D20" s="78">
        <f t="shared" si="0"/>
        <v>0</v>
      </c>
      <c r="E20" s="79" t="s">
        <v>31</v>
      </c>
      <c r="F20" s="99"/>
      <c r="G20" s="99"/>
      <c r="H20" s="78">
        <f t="shared" si="1"/>
        <v>0</v>
      </c>
    </row>
    <row r="21" spans="1:8" ht="18" customHeight="1">
      <c r="A21" s="40" t="s">
        <v>223</v>
      </c>
      <c r="B21" s="98"/>
      <c r="C21" s="98"/>
      <c r="D21" s="78">
        <f t="shared" si="0"/>
        <v>0</v>
      </c>
      <c r="E21" s="79" t="s">
        <v>33</v>
      </c>
      <c r="F21" s="99">
        <v>515041.37</v>
      </c>
      <c r="G21" s="99">
        <v>515041.37</v>
      </c>
      <c r="H21" s="78">
        <f t="shared" si="1"/>
        <v>0</v>
      </c>
    </row>
    <row r="22" spans="1:8" ht="18" customHeight="1">
      <c r="A22" s="40" t="s">
        <v>238</v>
      </c>
      <c r="B22" s="98"/>
      <c r="C22" s="98"/>
      <c r="D22" s="78">
        <f t="shared" si="0"/>
        <v>0</v>
      </c>
      <c r="E22" s="79" t="s">
        <v>242</v>
      </c>
      <c r="F22" s="99"/>
      <c r="G22" s="99"/>
      <c r="H22" s="78"/>
    </row>
    <row r="23" spans="1:8" ht="18" customHeight="1">
      <c r="A23" s="14" t="s">
        <v>32</v>
      </c>
      <c r="B23" s="98">
        <f>SUM(B24:B30)</f>
        <v>37599</v>
      </c>
      <c r="C23" s="98">
        <f>SUM(C24:C30)</f>
        <v>37599</v>
      </c>
      <c r="D23" s="78">
        <f t="shared" si="0"/>
        <v>0</v>
      </c>
      <c r="E23" s="79" t="s">
        <v>63</v>
      </c>
      <c r="F23" s="99"/>
      <c r="G23" s="99"/>
      <c r="H23" s="78">
        <f t="shared" si="1"/>
        <v>0</v>
      </c>
    </row>
    <row r="24" spans="1:8" ht="18" customHeight="1">
      <c r="A24" s="44" t="s">
        <v>34</v>
      </c>
      <c r="B24" s="98"/>
      <c r="C24" s="98"/>
      <c r="D24" s="78">
        <f t="shared" si="0"/>
        <v>0</v>
      </c>
      <c r="E24" s="79" t="s">
        <v>35</v>
      </c>
      <c r="F24" s="99"/>
      <c r="G24" s="99"/>
      <c r="H24" s="78">
        <f t="shared" si="1"/>
        <v>0</v>
      </c>
    </row>
    <row r="25" spans="1:8" ht="18" customHeight="1">
      <c r="A25" s="44" t="s">
        <v>36</v>
      </c>
      <c r="B25" s="98">
        <v>25599</v>
      </c>
      <c r="C25" s="98">
        <v>25599</v>
      </c>
      <c r="D25" s="78">
        <f t="shared" si="0"/>
        <v>0</v>
      </c>
      <c r="E25" s="79" t="s">
        <v>37</v>
      </c>
      <c r="F25" s="99">
        <v>1004574</v>
      </c>
      <c r="G25" s="99">
        <v>1004574</v>
      </c>
      <c r="H25" s="78">
        <f t="shared" si="1"/>
        <v>0</v>
      </c>
    </row>
    <row r="26" spans="1:8" ht="18" customHeight="1">
      <c r="A26" s="44" t="s">
        <v>38</v>
      </c>
      <c r="B26" s="98"/>
      <c r="C26" s="98"/>
      <c r="D26" s="78">
        <f t="shared" si="0"/>
        <v>0</v>
      </c>
      <c r="E26" s="79" t="s">
        <v>39</v>
      </c>
      <c r="F26" s="99"/>
      <c r="G26" s="99"/>
      <c r="H26" s="78">
        <f t="shared" si="1"/>
        <v>0</v>
      </c>
    </row>
    <row r="27" spans="1:8" ht="18" customHeight="1">
      <c r="A27" s="45" t="s">
        <v>40</v>
      </c>
      <c r="B27" s="98">
        <v>12000</v>
      </c>
      <c r="C27" s="98">
        <v>12000</v>
      </c>
      <c r="D27" s="78">
        <f t="shared" si="0"/>
        <v>0</v>
      </c>
      <c r="E27" s="79" t="s">
        <v>241</v>
      </c>
      <c r="F27" s="99">
        <v>3093332.87</v>
      </c>
      <c r="G27" s="99">
        <v>3093332.87</v>
      </c>
      <c r="H27" s="78">
        <f t="shared" si="1"/>
        <v>0</v>
      </c>
    </row>
    <row r="28" spans="1:8" ht="18" customHeight="1">
      <c r="A28" s="44" t="s">
        <v>209</v>
      </c>
      <c r="B28" s="98"/>
      <c r="C28" s="98"/>
      <c r="D28" s="78">
        <f t="shared" si="0"/>
        <v>0</v>
      </c>
      <c r="E28" s="79" t="s">
        <v>41</v>
      </c>
      <c r="F28" s="99"/>
      <c r="G28" s="99"/>
      <c r="H28" s="78">
        <f t="shared" si="1"/>
        <v>0</v>
      </c>
    </row>
    <row r="29" spans="1:8" ht="18" customHeight="1">
      <c r="A29" s="44" t="s">
        <v>210</v>
      </c>
      <c r="B29" s="98"/>
      <c r="C29" s="98"/>
      <c r="D29" s="78">
        <f t="shared" si="0"/>
        <v>0</v>
      </c>
      <c r="E29" s="79" t="s">
        <v>43</v>
      </c>
      <c r="F29" s="99"/>
      <c r="G29" s="99"/>
      <c r="H29" s="78">
        <f t="shared" si="1"/>
        <v>0</v>
      </c>
    </row>
    <row r="30" spans="1:8" ht="18" customHeight="1">
      <c r="A30" s="44" t="s">
        <v>45</v>
      </c>
      <c r="B30" s="98"/>
      <c r="C30" s="98"/>
      <c r="D30" s="78">
        <f t="shared" si="0"/>
        <v>0</v>
      </c>
      <c r="E30" s="79" t="s">
        <v>64</v>
      </c>
      <c r="F30" s="99"/>
      <c r="G30" s="99"/>
      <c r="H30" s="78">
        <f t="shared" si="1"/>
        <v>0</v>
      </c>
    </row>
    <row r="31" spans="1:8" ht="18" customHeight="1">
      <c r="A31" s="12" t="s">
        <v>46</v>
      </c>
      <c r="B31" s="97"/>
      <c r="C31" s="97"/>
      <c r="D31" s="74">
        <f t="shared" si="0"/>
        <v>0</v>
      </c>
      <c r="E31" s="76" t="s">
        <v>47</v>
      </c>
      <c r="F31" s="75"/>
      <c r="G31" s="75"/>
      <c r="H31" s="74">
        <f t="shared" si="1"/>
        <v>0</v>
      </c>
    </row>
    <row r="32" spans="1:8" ht="18" customHeight="1">
      <c r="A32" s="12" t="s">
        <v>48</v>
      </c>
      <c r="B32" s="97"/>
      <c r="C32" s="97"/>
      <c r="D32" s="74">
        <f t="shared" si="0"/>
        <v>0</v>
      </c>
      <c r="E32" s="76" t="s">
        <v>49</v>
      </c>
      <c r="F32" s="75">
        <f>SUM(F33:F39)</f>
        <v>3293685.13</v>
      </c>
      <c r="G32" s="75">
        <f>SUM(G33:G39)</f>
        <v>3293685.13</v>
      </c>
      <c r="H32" s="74">
        <f t="shared" si="1"/>
        <v>0</v>
      </c>
    </row>
    <row r="33" spans="1:8" ht="18" customHeight="1">
      <c r="A33" s="12"/>
      <c r="B33" s="97"/>
      <c r="C33" s="97"/>
      <c r="D33" s="74"/>
      <c r="E33" s="79" t="s">
        <v>243</v>
      </c>
      <c r="F33" s="100"/>
      <c r="G33" s="100"/>
      <c r="H33" s="78">
        <f t="shared" si="1"/>
        <v>0</v>
      </c>
    </row>
    <row r="34" spans="1:8" ht="18" customHeight="1">
      <c r="A34" s="12"/>
      <c r="B34" s="97"/>
      <c r="C34" s="97"/>
      <c r="D34" s="74"/>
      <c r="E34" s="79" t="s">
        <v>20</v>
      </c>
      <c r="F34" s="100"/>
      <c r="G34" s="100"/>
      <c r="H34" s="78">
        <f t="shared" si="1"/>
        <v>0</v>
      </c>
    </row>
    <row r="35" spans="1:8" ht="18" customHeight="1">
      <c r="A35" s="49"/>
      <c r="B35" s="98"/>
      <c r="C35" s="98"/>
      <c r="D35" s="78">
        <f t="shared" si="0"/>
        <v>0</v>
      </c>
      <c r="E35" s="79" t="s">
        <v>25</v>
      </c>
      <c r="F35" s="100">
        <v>1135090</v>
      </c>
      <c r="G35" s="100">
        <v>1135090</v>
      </c>
      <c r="H35" s="78">
        <f t="shared" si="1"/>
        <v>0</v>
      </c>
    </row>
    <row r="36" spans="1:8" ht="18" customHeight="1">
      <c r="A36" s="49"/>
      <c r="B36" s="98"/>
      <c r="C36" s="98"/>
      <c r="D36" s="78"/>
      <c r="E36" s="79" t="s">
        <v>27</v>
      </c>
      <c r="F36" s="100"/>
      <c r="G36" s="100"/>
      <c r="H36" s="78">
        <f t="shared" si="1"/>
        <v>0</v>
      </c>
    </row>
    <row r="37" spans="1:8" ht="18" customHeight="1">
      <c r="A37" s="49"/>
      <c r="B37" s="98"/>
      <c r="C37" s="98"/>
      <c r="D37" s="78">
        <f t="shared" si="0"/>
        <v>0</v>
      </c>
      <c r="E37" s="79" t="s">
        <v>41</v>
      </c>
      <c r="F37" s="100">
        <v>2158595.13</v>
      </c>
      <c r="G37" s="100">
        <v>2158595.13</v>
      </c>
      <c r="H37" s="78">
        <f t="shared" ref="H37:H47" si="2">G37-F37</f>
        <v>0</v>
      </c>
    </row>
    <row r="38" spans="1:8" ht="18" customHeight="1">
      <c r="A38" s="9" t="s">
        <v>50</v>
      </c>
      <c r="B38" s="97">
        <f>B39+B43+B45+B46+B44</f>
        <v>64096528.900000006</v>
      </c>
      <c r="C38" s="97">
        <f>C39+C43+C45+C46+C44</f>
        <v>64096528.900000006</v>
      </c>
      <c r="D38" s="74">
        <f t="shared" si="0"/>
        <v>0</v>
      </c>
      <c r="E38" s="79" t="s">
        <v>43</v>
      </c>
      <c r="F38" s="100"/>
      <c r="G38" s="100"/>
      <c r="H38" s="78">
        <f t="shared" si="2"/>
        <v>0</v>
      </c>
    </row>
    <row r="39" spans="1:8" ht="18" customHeight="1">
      <c r="A39" s="46" t="s">
        <v>52</v>
      </c>
      <c r="B39" s="98">
        <f>SUM(B40:B42)</f>
        <v>38401911.870000005</v>
      </c>
      <c r="C39" s="98">
        <f>SUM(C40:C42)</f>
        <v>38401911.870000005</v>
      </c>
      <c r="D39" s="78">
        <f t="shared" si="0"/>
        <v>0</v>
      </c>
      <c r="E39" s="79" t="s">
        <v>64</v>
      </c>
      <c r="F39" s="100"/>
      <c r="G39" s="100"/>
      <c r="H39" s="78">
        <f t="shared" si="2"/>
        <v>0</v>
      </c>
    </row>
    <row r="40" spans="1:8" ht="18" customHeight="1">
      <c r="A40" s="14" t="s">
        <v>54</v>
      </c>
      <c r="B40" s="98"/>
      <c r="C40" s="98"/>
      <c r="D40" s="78">
        <f t="shared" si="0"/>
        <v>0</v>
      </c>
      <c r="E40" s="75" t="s">
        <v>51</v>
      </c>
      <c r="F40" s="75">
        <f>F41+F45+F46+F47</f>
        <v>155933703.28</v>
      </c>
      <c r="G40" s="75">
        <f>G41+G45+G46+G47</f>
        <v>155933703.28</v>
      </c>
      <c r="H40" s="74">
        <f>G40-F40</f>
        <v>0</v>
      </c>
    </row>
    <row r="41" spans="1:8" ht="18" customHeight="1">
      <c r="A41" s="14" t="s">
        <v>56</v>
      </c>
      <c r="B41" s="98">
        <v>19612658</v>
      </c>
      <c r="C41" s="98">
        <v>19612658</v>
      </c>
      <c r="D41" s="78">
        <f t="shared" si="0"/>
        <v>0</v>
      </c>
      <c r="E41" s="81" t="s">
        <v>53</v>
      </c>
      <c r="F41" s="100">
        <f>SUM(F42:F43)</f>
        <v>132895237.56999999</v>
      </c>
      <c r="G41" s="100">
        <f t="shared" ref="G41:H41" si="3">SUM(G42:G43)</f>
        <v>132895237.56999999</v>
      </c>
      <c r="H41" s="80">
        <f t="shared" si="3"/>
        <v>0</v>
      </c>
    </row>
    <row r="42" spans="1:8" ht="18" customHeight="1">
      <c r="A42" s="14" t="s">
        <v>58</v>
      </c>
      <c r="B42" s="98">
        <v>18789253.870000001</v>
      </c>
      <c r="C42" s="98">
        <v>18789253.870000001</v>
      </c>
      <c r="D42" s="78">
        <f t="shared" si="0"/>
        <v>0</v>
      </c>
      <c r="E42" s="79" t="s">
        <v>55</v>
      </c>
      <c r="F42" s="100">
        <v>160015.57</v>
      </c>
      <c r="G42" s="100">
        <v>160015.57</v>
      </c>
      <c r="H42" s="78">
        <f t="shared" si="2"/>
        <v>0</v>
      </c>
    </row>
    <row r="43" spans="1:8" ht="18" customHeight="1">
      <c r="A43" s="19" t="s">
        <v>60</v>
      </c>
      <c r="B43" s="98"/>
      <c r="C43" s="98"/>
      <c r="D43" s="78">
        <f t="shared" si="0"/>
        <v>0</v>
      </c>
      <c r="E43" s="79" t="s">
        <v>320</v>
      </c>
      <c r="F43" s="100">
        <v>132735222</v>
      </c>
      <c r="G43" s="100">
        <v>132735222</v>
      </c>
      <c r="H43" s="78"/>
    </row>
    <row r="44" spans="1:8" ht="18" customHeight="1">
      <c r="A44" s="19" t="s">
        <v>454</v>
      </c>
      <c r="B44" s="98">
        <v>17369.03</v>
      </c>
      <c r="C44" s="98">
        <v>17369.03</v>
      </c>
      <c r="D44" s="78"/>
      <c r="E44" s="95" t="s">
        <v>455</v>
      </c>
      <c r="F44" s="100">
        <v>17369.03</v>
      </c>
      <c r="G44" s="100">
        <v>17369.03</v>
      </c>
      <c r="H44" s="78"/>
    </row>
    <row r="45" spans="1:8" ht="18" customHeight="1">
      <c r="A45" s="47" t="s">
        <v>211</v>
      </c>
      <c r="B45" s="98">
        <v>24787594</v>
      </c>
      <c r="C45" s="98">
        <v>24787594</v>
      </c>
      <c r="D45" s="78">
        <f t="shared" si="0"/>
        <v>0</v>
      </c>
      <c r="E45" s="81" t="s">
        <v>233</v>
      </c>
      <c r="F45" s="100"/>
      <c r="G45" s="100"/>
      <c r="H45" s="78">
        <f t="shared" si="2"/>
        <v>0</v>
      </c>
    </row>
    <row r="46" spans="1:8" ht="18" customHeight="1">
      <c r="A46" s="19" t="s">
        <v>312</v>
      </c>
      <c r="B46" s="98">
        <v>889654</v>
      </c>
      <c r="C46" s="98">
        <v>889654</v>
      </c>
      <c r="D46" s="78">
        <f t="shared" si="0"/>
        <v>0</v>
      </c>
      <c r="E46" s="81" t="s">
        <v>59</v>
      </c>
      <c r="F46" s="100">
        <v>22298043.399999999</v>
      </c>
      <c r="G46" s="100">
        <v>22298043.399999999</v>
      </c>
      <c r="H46" s="78">
        <f t="shared" si="2"/>
        <v>0</v>
      </c>
    </row>
    <row r="47" spans="1:8" ht="18" customHeight="1">
      <c r="A47" s="73"/>
      <c r="B47" s="101"/>
      <c r="C47" s="101"/>
      <c r="D47" s="82"/>
      <c r="E47" s="81" t="s">
        <v>313</v>
      </c>
      <c r="F47" s="100">
        <v>740422.31</v>
      </c>
      <c r="G47" s="100">
        <v>740422.31</v>
      </c>
      <c r="H47" s="78">
        <f t="shared" si="2"/>
        <v>0</v>
      </c>
    </row>
    <row r="48" spans="1:8">
      <c r="C48" s="16"/>
    </row>
    <row r="49" spans="2:6">
      <c r="B49" s="16"/>
      <c r="F49" s="83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Zeros="0" zoomScaleNormal="100" workbookViewId="0">
      <selection activeCell="P8" sqref="P8"/>
    </sheetView>
  </sheetViews>
  <sheetFormatPr defaultColWidth="9" defaultRowHeight="14.25"/>
  <cols>
    <col min="1" max="1" width="27.25" style="1" customWidth="1"/>
    <col min="2" max="2" width="15.125" style="1" customWidth="1"/>
    <col min="3" max="3" width="14.5" style="1" customWidth="1"/>
    <col min="4" max="4" width="15.125" style="1" customWidth="1"/>
    <col min="5" max="5" width="9.375" style="1" customWidth="1"/>
    <col min="6" max="6" width="22.25" style="1" bestFit="1" customWidth="1"/>
    <col min="7" max="7" width="14.5" style="1" customWidth="1"/>
    <col min="8" max="8" width="15.125" style="1" customWidth="1"/>
    <col min="9" max="9" width="17.125" style="1" customWidth="1"/>
    <col min="10" max="10" width="9.875" style="1" customWidth="1"/>
    <col min="11" max="11" width="11.25" style="41" hidden="1" customWidth="1"/>
    <col min="12" max="12" width="21.75" style="41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16" width="15" style="1" bestFit="1" customWidth="1"/>
    <col min="17" max="214" width="9" style="1"/>
    <col min="215" max="215" width="25.5" style="1" customWidth="1"/>
    <col min="216" max="216" width="8.5" style="1" bestFit="1" customWidth="1"/>
    <col min="217" max="217" width="9.5" style="1" bestFit="1" customWidth="1"/>
    <col min="218" max="218" width="6.75" style="1" bestFit="1" customWidth="1"/>
    <col min="219" max="219" width="22.25" style="1" bestFit="1" customWidth="1"/>
    <col min="220" max="221" width="9.5" style="1" bestFit="1" customWidth="1"/>
    <col min="222" max="222" width="7.375" style="1" bestFit="1" customWidth="1"/>
    <col min="223" max="223" width="12.625" style="1" bestFit="1" customWidth="1"/>
    <col min="224" max="470" width="9" style="1"/>
    <col min="471" max="471" width="25.5" style="1" customWidth="1"/>
    <col min="472" max="472" width="8.5" style="1" bestFit="1" customWidth="1"/>
    <col min="473" max="473" width="9.5" style="1" bestFit="1" customWidth="1"/>
    <col min="474" max="474" width="6.75" style="1" bestFit="1" customWidth="1"/>
    <col min="475" max="475" width="22.25" style="1" bestFit="1" customWidth="1"/>
    <col min="476" max="477" width="9.5" style="1" bestFit="1" customWidth="1"/>
    <col min="478" max="478" width="7.375" style="1" bestFit="1" customWidth="1"/>
    <col min="479" max="479" width="12.625" style="1" bestFit="1" customWidth="1"/>
    <col min="480" max="726" width="9" style="1"/>
    <col min="727" max="727" width="25.5" style="1" customWidth="1"/>
    <col min="728" max="728" width="8.5" style="1" bestFit="1" customWidth="1"/>
    <col min="729" max="729" width="9.5" style="1" bestFit="1" customWidth="1"/>
    <col min="730" max="730" width="6.75" style="1" bestFit="1" customWidth="1"/>
    <col min="731" max="731" width="22.25" style="1" bestFit="1" customWidth="1"/>
    <col min="732" max="733" width="9.5" style="1" bestFit="1" customWidth="1"/>
    <col min="734" max="734" width="7.375" style="1" bestFit="1" customWidth="1"/>
    <col min="735" max="735" width="12.625" style="1" bestFit="1" customWidth="1"/>
    <col min="736" max="982" width="9" style="1"/>
    <col min="983" max="983" width="25.5" style="1" customWidth="1"/>
    <col min="984" max="984" width="8.5" style="1" bestFit="1" customWidth="1"/>
    <col min="985" max="985" width="9.5" style="1" bestFit="1" customWidth="1"/>
    <col min="986" max="986" width="6.75" style="1" bestFit="1" customWidth="1"/>
    <col min="987" max="987" width="22.25" style="1" bestFit="1" customWidth="1"/>
    <col min="988" max="989" width="9.5" style="1" bestFit="1" customWidth="1"/>
    <col min="990" max="990" width="7.375" style="1" bestFit="1" customWidth="1"/>
    <col min="991" max="991" width="12.625" style="1" bestFit="1" customWidth="1"/>
    <col min="992" max="1238" width="9" style="1"/>
    <col min="1239" max="1239" width="25.5" style="1" customWidth="1"/>
    <col min="1240" max="1240" width="8.5" style="1" bestFit="1" customWidth="1"/>
    <col min="1241" max="1241" width="9.5" style="1" bestFit="1" customWidth="1"/>
    <col min="1242" max="1242" width="6.75" style="1" bestFit="1" customWidth="1"/>
    <col min="1243" max="1243" width="22.25" style="1" bestFit="1" customWidth="1"/>
    <col min="1244" max="1245" width="9.5" style="1" bestFit="1" customWidth="1"/>
    <col min="1246" max="1246" width="7.375" style="1" bestFit="1" customWidth="1"/>
    <col min="1247" max="1247" width="12.625" style="1" bestFit="1" customWidth="1"/>
    <col min="1248" max="1494" width="9" style="1"/>
    <col min="1495" max="1495" width="25.5" style="1" customWidth="1"/>
    <col min="1496" max="1496" width="8.5" style="1" bestFit="1" customWidth="1"/>
    <col min="1497" max="1497" width="9.5" style="1" bestFit="1" customWidth="1"/>
    <col min="1498" max="1498" width="6.75" style="1" bestFit="1" customWidth="1"/>
    <col min="1499" max="1499" width="22.25" style="1" bestFit="1" customWidth="1"/>
    <col min="1500" max="1501" width="9.5" style="1" bestFit="1" customWidth="1"/>
    <col min="1502" max="1502" width="7.375" style="1" bestFit="1" customWidth="1"/>
    <col min="1503" max="1503" width="12.625" style="1" bestFit="1" customWidth="1"/>
    <col min="1504" max="1750" width="9" style="1"/>
    <col min="1751" max="1751" width="25.5" style="1" customWidth="1"/>
    <col min="1752" max="1752" width="8.5" style="1" bestFit="1" customWidth="1"/>
    <col min="1753" max="1753" width="9.5" style="1" bestFit="1" customWidth="1"/>
    <col min="1754" max="1754" width="6.75" style="1" bestFit="1" customWidth="1"/>
    <col min="1755" max="1755" width="22.25" style="1" bestFit="1" customWidth="1"/>
    <col min="1756" max="1757" width="9.5" style="1" bestFit="1" customWidth="1"/>
    <col min="1758" max="1758" width="7.375" style="1" bestFit="1" customWidth="1"/>
    <col min="1759" max="1759" width="12.625" style="1" bestFit="1" customWidth="1"/>
    <col min="1760" max="2006" width="9" style="1"/>
    <col min="2007" max="2007" width="25.5" style="1" customWidth="1"/>
    <col min="2008" max="2008" width="8.5" style="1" bestFit="1" customWidth="1"/>
    <col min="2009" max="2009" width="9.5" style="1" bestFit="1" customWidth="1"/>
    <col min="2010" max="2010" width="6.75" style="1" bestFit="1" customWidth="1"/>
    <col min="2011" max="2011" width="22.25" style="1" bestFit="1" customWidth="1"/>
    <col min="2012" max="2013" width="9.5" style="1" bestFit="1" customWidth="1"/>
    <col min="2014" max="2014" width="7.375" style="1" bestFit="1" customWidth="1"/>
    <col min="2015" max="2015" width="12.625" style="1" bestFit="1" customWidth="1"/>
    <col min="2016" max="2262" width="9" style="1"/>
    <col min="2263" max="2263" width="25.5" style="1" customWidth="1"/>
    <col min="2264" max="2264" width="8.5" style="1" bestFit="1" customWidth="1"/>
    <col min="2265" max="2265" width="9.5" style="1" bestFit="1" customWidth="1"/>
    <col min="2266" max="2266" width="6.75" style="1" bestFit="1" customWidth="1"/>
    <col min="2267" max="2267" width="22.25" style="1" bestFit="1" customWidth="1"/>
    <col min="2268" max="2269" width="9.5" style="1" bestFit="1" customWidth="1"/>
    <col min="2270" max="2270" width="7.375" style="1" bestFit="1" customWidth="1"/>
    <col min="2271" max="2271" width="12.625" style="1" bestFit="1" customWidth="1"/>
    <col min="2272" max="2518" width="9" style="1"/>
    <col min="2519" max="2519" width="25.5" style="1" customWidth="1"/>
    <col min="2520" max="2520" width="8.5" style="1" bestFit="1" customWidth="1"/>
    <col min="2521" max="2521" width="9.5" style="1" bestFit="1" customWidth="1"/>
    <col min="2522" max="2522" width="6.75" style="1" bestFit="1" customWidth="1"/>
    <col min="2523" max="2523" width="22.25" style="1" bestFit="1" customWidth="1"/>
    <col min="2524" max="2525" width="9.5" style="1" bestFit="1" customWidth="1"/>
    <col min="2526" max="2526" width="7.375" style="1" bestFit="1" customWidth="1"/>
    <col min="2527" max="2527" width="12.625" style="1" bestFit="1" customWidth="1"/>
    <col min="2528" max="2774" width="9" style="1"/>
    <col min="2775" max="2775" width="25.5" style="1" customWidth="1"/>
    <col min="2776" max="2776" width="8.5" style="1" bestFit="1" customWidth="1"/>
    <col min="2777" max="2777" width="9.5" style="1" bestFit="1" customWidth="1"/>
    <col min="2778" max="2778" width="6.75" style="1" bestFit="1" customWidth="1"/>
    <col min="2779" max="2779" width="22.25" style="1" bestFit="1" customWidth="1"/>
    <col min="2780" max="2781" width="9.5" style="1" bestFit="1" customWidth="1"/>
    <col min="2782" max="2782" width="7.375" style="1" bestFit="1" customWidth="1"/>
    <col min="2783" max="2783" width="12.625" style="1" bestFit="1" customWidth="1"/>
    <col min="2784" max="3030" width="9" style="1"/>
    <col min="3031" max="3031" width="25.5" style="1" customWidth="1"/>
    <col min="3032" max="3032" width="8.5" style="1" bestFit="1" customWidth="1"/>
    <col min="3033" max="3033" width="9.5" style="1" bestFit="1" customWidth="1"/>
    <col min="3034" max="3034" width="6.75" style="1" bestFit="1" customWidth="1"/>
    <col min="3035" max="3035" width="22.25" style="1" bestFit="1" customWidth="1"/>
    <col min="3036" max="3037" width="9.5" style="1" bestFit="1" customWidth="1"/>
    <col min="3038" max="3038" width="7.375" style="1" bestFit="1" customWidth="1"/>
    <col min="3039" max="3039" width="12.625" style="1" bestFit="1" customWidth="1"/>
    <col min="3040" max="3286" width="9" style="1"/>
    <col min="3287" max="3287" width="25.5" style="1" customWidth="1"/>
    <col min="3288" max="3288" width="8.5" style="1" bestFit="1" customWidth="1"/>
    <col min="3289" max="3289" width="9.5" style="1" bestFit="1" customWidth="1"/>
    <col min="3290" max="3290" width="6.75" style="1" bestFit="1" customWidth="1"/>
    <col min="3291" max="3291" width="22.25" style="1" bestFit="1" customWidth="1"/>
    <col min="3292" max="3293" width="9.5" style="1" bestFit="1" customWidth="1"/>
    <col min="3294" max="3294" width="7.375" style="1" bestFit="1" customWidth="1"/>
    <col min="3295" max="3295" width="12.625" style="1" bestFit="1" customWidth="1"/>
    <col min="3296" max="3542" width="9" style="1"/>
    <col min="3543" max="3543" width="25.5" style="1" customWidth="1"/>
    <col min="3544" max="3544" width="8.5" style="1" bestFit="1" customWidth="1"/>
    <col min="3545" max="3545" width="9.5" style="1" bestFit="1" customWidth="1"/>
    <col min="3546" max="3546" width="6.75" style="1" bestFit="1" customWidth="1"/>
    <col min="3547" max="3547" width="22.25" style="1" bestFit="1" customWidth="1"/>
    <col min="3548" max="3549" width="9.5" style="1" bestFit="1" customWidth="1"/>
    <col min="3550" max="3550" width="7.375" style="1" bestFit="1" customWidth="1"/>
    <col min="3551" max="3551" width="12.625" style="1" bestFit="1" customWidth="1"/>
    <col min="3552" max="3798" width="9" style="1"/>
    <col min="3799" max="3799" width="25.5" style="1" customWidth="1"/>
    <col min="3800" max="3800" width="8.5" style="1" bestFit="1" customWidth="1"/>
    <col min="3801" max="3801" width="9.5" style="1" bestFit="1" customWidth="1"/>
    <col min="3802" max="3802" width="6.75" style="1" bestFit="1" customWidth="1"/>
    <col min="3803" max="3803" width="22.25" style="1" bestFit="1" customWidth="1"/>
    <col min="3804" max="3805" width="9.5" style="1" bestFit="1" customWidth="1"/>
    <col min="3806" max="3806" width="7.375" style="1" bestFit="1" customWidth="1"/>
    <col min="3807" max="3807" width="12.625" style="1" bestFit="1" customWidth="1"/>
    <col min="3808" max="4054" width="9" style="1"/>
    <col min="4055" max="4055" width="25.5" style="1" customWidth="1"/>
    <col min="4056" max="4056" width="8.5" style="1" bestFit="1" customWidth="1"/>
    <col min="4057" max="4057" width="9.5" style="1" bestFit="1" customWidth="1"/>
    <col min="4058" max="4058" width="6.75" style="1" bestFit="1" customWidth="1"/>
    <col min="4059" max="4059" width="22.25" style="1" bestFit="1" customWidth="1"/>
    <col min="4060" max="4061" width="9.5" style="1" bestFit="1" customWidth="1"/>
    <col min="4062" max="4062" width="7.375" style="1" bestFit="1" customWidth="1"/>
    <col min="4063" max="4063" width="12.625" style="1" bestFit="1" customWidth="1"/>
    <col min="4064" max="4310" width="9" style="1"/>
    <col min="4311" max="4311" width="25.5" style="1" customWidth="1"/>
    <col min="4312" max="4312" width="8.5" style="1" bestFit="1" customWidth="1"/>
    <col min="4313" max="4313" width="9.5" style="1" bestFit="1" customWidth="1"/>
    <col min="4314" max="4314" width="6.75" style="1" bestFit="1" customWidth="1"/>
    <col min="4315" max="4315" width="22.25" style="1" bestFit="1" customWidth="1"/>
    <col min="4316" max="4317" width="9.5" style="1" bestFit="1" customWidth="1"/>
    <col min="4318" max="4318" width="7.375" style="1" bestFit="1" customWidth="1"/>
    <col min="4319" max="4319" width="12.625" style="1" bestFit="1" customWidth="1"/>
    <col min="4320" max="4566" width="9" style="1"/>
    <col min="4567" max="4567" width="25.5" style="1" customWidth="1"/>
    <col min="4568" max="4568" width="8.5" style="1" bestFit="1" customWidth="1"/>
    <col min="4569" max="4569" width="9.5" style="1" bestFit="1" customWidth="1"/>
    <col min="4570" max="4570" width="6.75" style="1" bestFit="1" customWidth="1"/>
    <col min="4571" max="4571" width="22.25" style="1" bestFit="1" customWidth="1"/>
    <col min="4572" max="4573" width="9.5" style="1" bestFit="1" customWidth="1"/>
    <col min="4574" max="4574" width="7.375" style="1" bestFit="1" customWidth="1"/>
    <col min="4575" max="4575" width="12.625" style="1" bestFit="1" customWidth="1"/>
    <col min="4576" max="4822" width="9" style="1"/>
    <col min="4823" max="4823" width="25.5" style="1" customWidth="1"/>
    <col min="4824" max="4824" width="8.5" style="1" bestFit="1" customWidth="1"/>
    <col min="4825" max="4825" width="9.5" style="1" bestFit="1" customWidth="1"/>
    <col min="4826" max="4826" width="6.75" style="1" bestFit="1" customWidth="1"/>
    <col min="4827" max="4827" width="22.25" style="1" bestFit="1" customWidth="1"/>
    <col min="4828" max="4829" width="9.5" style="1" bestFit="1" customWidth="1"/>
    <col min="4830" max="4830" width="7.375" style="1" bestFit="1" customWidth="1"/>
    <col min="4831" max="4831" width="12.625" style="1" bestFit="1" customWidth="1"/>
    <col min="4832" max="5078" width="9" style="1"/>
    <col min="5079" max="5079" width="25.5" style="1" customWidth="1"/>
    <col min="5080" max="5080" width="8.5" style="1" bestFit="1" customWidth="1"/>
    <col min="5081" max="5081" width="9.5" style="1" bestFit="1" customWidth="1"/>
    <col min="5082" max="5082" width="6.75" style="1" bestFit="1" customWidth="1"/>
    <col min="5083" max="5083" width="22.25" style="1" bestFit="1" customWidth="1"/>
    <col min="5084" max="5085" width="9.5" style="1" bestFit="1" customWidth="1"/>
    <col min="5086" max="5086" width="7.375" style="1" bestFit="1" customWidth="1"/>
    <col min="5087" max="5087" width="12.625" style="1" bestFit="1" customWidth="1"/>
    <col min="5088" max="5334" width="9" style="1"/>
    <col min="5335" max="5335" width="25.5" style="1" customWidth="1"/>
    <col min="5336" max="5336" width="8.5" style="1" bestFit="1" customWidth="1"/>
    <col min="5337" max="5337" width="9.5" style="1" bestFit="1" customWidth="1"/>
    <col min="5338" max="5338" width="6.75" style="1" bestFit="1" customWidth="1"/>
    <col min="5339" max="5339" width="22.25" style="1" bestFit="1" customWidth="1"/>
    <col min="5340" max="5341" width="9.5" style="1" bestFit="1" customWidth="1"/>
    <col min="5342" max="5342" width="7.375" style="1" bestFit="1" customWidth="1"/>
    <col min="5343" max="5343" width="12.625" style="1" bestFit="1" customWidth="1"/>
    <col min="5344" max="5590" width="9" style="1"/>
    <col min="5591" max="5591" width="25.5" style="1" customWidth="1"/>
    <col min="5592" max="5592" width="8.5" style="1" bestFit="1" customWidth="1"/>
    <col min="5593" max="5593" width="9.5" style="1" bestFit="1" customWidth="1"/>
    <col min="5594" max="5594" width="6.75" style="1" bestFit="1" customWidth="1"/>
    <col min="5595" max="5595" width="22.25" style="1" bestFit="1" customWidth="1"/>
    <col min="5596" max="5597" width="9.5" style="1" bestFit="1" customWidth="1"/>
    <col min="5598" max="5598" width="7.375" style="1" bestFit="1" customWidth="1"/>
    <col min="5599" max="5599" width="12.625" style="1" bestFit="1" customWidth="1"/>
    <col min="5600" max="5846" width="9" style="1"/>
    <col min="5847" max="5847" width="25.5" style="1" customWidth="1"/>
    <col min="5848" max="5848" width="8.5" style="1" bestFit="1" customWidth="1"/>
    <col min="5849" max="5849" width="9.5" style="1" bestFit="1" customWidth="1"/>
    <col min="5850" max="5850" width="6.75" style="1" bestFit="1" customWidth="1"/>
    <col min="5851" max="5851" width="22.25" style="1" bestFit="1" customWidth="1"/>
    <col min="5852" max="5853" width="9.5" style="1" bestFit="1" customWidth="1"/>
    <col min="5854" max="5854" width="7.375" style="1" bestFit="1" customWidth="1"/>
    <col min="5855" max="5855" width="12.625" style="1" bestFit="1" customWidth="1"/>
    <col min="5856" max="6102" width="9" style="1"/>
    <col min="6103" max="6103" width="25.5" style="1" customWidth="1"/>
    <col min="6104" max="6104" width="8.5" style="1" bestFit="1" customWidth="1"/>
    <col min="6105" max="6105" width="9.5" style="1" bestFit="1" customWidth="1"/>
    <col min="6106" max="6106" width="6.75" style="1" bestFit="1" customWidth="1"/>
    <col min="6107" max="6107" width="22.25" style="1" bestFit="1" customWidth="1"/>
    <col min="6108" max="6109" width="9.5" style="1" bestFit="1" customWidth="1"/>
    <col min="6110" max="6110" width="7.375" style="1" bestFit="1" customWidth="1"/>
    <col min="6111" max="6111" width="12.625" style="1" bestFit="1" customWidth="1"/>
    <col min="6112" max="6358" width="9" style="1"/>
    <col min="6359" max="6359" width="25.5" style="1" customWidth="1"/>
    <col min="6360" max="6360" width="8.5" style="1" bestFit="1" customWidth="1"/>
    <col min="6361" max="6361" width="9.5" style="1" bestFit="1" customWidth="1"/>
    <col min="6362" max="6362" width="6.75" style="1" bestFit="1" customWidth="1"/>
    <col min="6363" max="6363" width="22.25" style="1" bestFit="1" customWidth="1"/>
    <col min="6364" max="6365" width="9.5" style="1" bestFit="1" customWidth="1"/>
    <col min="6366" max="6366" width="7.375" style="1" bestFit="1" customWidth="1"/>
    <col min="6367" max="6367" width="12.625" style="1" bestFit="1" customWidth="1"/>
    <col min="6368" max="6614" width="9" style="1"/>
    <col min="6615" max="6615" width="25.5" style="1" customWidth="1"/>
    <col min="6616" max="6616" width="8.5" style="1" bestFit="1" customWidth="1"/>
    <col min="6617" max="6617" width="9.5" style="1" bestFit="1" customWidth="1"/>
    <col min="6618" max="6618" width="6.75" style="1" bestFit="1" customWidth="1"/>
    <col min="6619" max="6619" width="22.25" style="1" bestFit="1" customWidth="1"/>
    <col min="6620" max="6621" width="9.5" style="1" bestFit="1" customWidth="1"/>
    <col min="6622" max="6622" width="7.375" style="1" bestFit="1" customWidth="1"/>
    <col min="6623" max="6623" width="12.625" style="1" bestFit="1" customWidth="1"/>
    <col min="6624" max="6870" width="9" style="1"/>
    <col min="6871" max="6871" width="25.5" style="1" customWidth="1"/>
    <col min="6872" max="6872" width="8.5" style="1" bestFit="1" customWidth="1"/>
    <col min="6873" max="6873" width="9.5" style="1" bestFit="1" customWidth="1"/>
    <col min="6874" max="6874" width="6.75" style="1" bestFit="1" customWidth="1"/>
    <col min="6875" max="6875" width="22.25" style="1" bestFit="1" customWidth="1"/>
    <col min="6876" max="6877" width="9.5" style="1" bestFit="1" customWidth="1"/>
    <col min="6878" max="6878" width="7.375" style="1" bestFit="1" customWidth="1"/>
    <col min="6879" max="6879" width="12.625" style="1" bestFit="1" customWidth="1"/>
    <col min="6880" max="7126" width="9" style="1"/>
    <col min="7127" max="7127" width="25.5" style="1" customWidth="1"/>
    <col min="7128" max="7128" width="8.5" style="1" bestFit="1" customWidth="1"/>
    <col min="7129" max="7129" width="9.5" style="1" bestFit="1" customWidth="1"/>
    <col min="7130" max="7130" width="6.75" style="1" bestFit="1" customWidth="1"/>
    <col min="7131" max="7131" width="22.25" style="1" bestFit="1" customWidth="1"/>
    <col min="7132" max="7133" width="9.5" style="1" bestFit="1" customWidth="1"/>
    <col min="7134" max="7134" width="7.375" style="1" bestFit="1" customWidth="1"/>
    <col min="7135" max="7135" width="12.625" style="1" bestFit="1" customWidth="1"/>
    <col min="7136" max="7382" width="9" style="1"/>
    <col min="7383" max="7383" width="25.5" style="1" customWidth="1"/>
    <col min="7384" max="7384" width="8.5" style="1" bestFit="1" customWidth="1"/>
    <col min="7385" max="7385" width="9.5" style="1" bestFit="1" customWidth="1"/>
    <col min="7386" max="7386" width="6.75" style="1" bestFit="1" customWidth="1"/>
    <col min="7387" max="7387" width="22.25" style="1" bestFit="1" customWidth="1"/>
    <col min="7388" max="7389" width="9.5" style="1" bestFit="1" customWidth="1"/>
    <col min="7390" max="7390" width="7.375" style="1" bestFit="1" customWidth="1"/>
    <col min="7391" max="7391" width="12.625" style="1" bestFit="1" customWidth="1"/>
    <col min="7392" max="7638" width="9" style="1"/>
    <col min="7639" max="7639" width="25.5" style="1" customWidth="1"/>
    <col min="7640" max="7640" width="8.5" style="1" bestFit="1" customWidth="1"/>
    <col min="7641" max="7641" width="9.5" style="1" bestFit="1" customWidth="1"/>
    <col min="7642" max="7642" width="6.75" style="1" bestFit="1" customWidth="1"/>
    <col min="7643" max="7643" width="22.25" style="1" bestFit="1" customWidth="1"/>
    <col min="7644" max="7645" width="9.5" style="1" bestFit="1" customWidth="1"/>
    <col min="7646" max="7646" width="7.375" style="1" bestFit="1" customWidth="1"/>
    <col min="7647" max="7647" width="12.625" style="1" bestFit="1" customWidth="1"/>
    <col min="7648" max="7894" width="9" style="1"/>
    <col min="7895" max="7895" width="25.5" style="1" customWidth="1"/>
    <col min="7896" max="7896" width="8.5" style="1" bestFit="1" customWidth="1"/>
    <col min="7897" max="7897" width="9.5" style="1" bestFit="1" customWidth="1"/>
    <col min="7898" max="7898" width="6.75" style="1" bestFit="1" customWidth="1"/>
    <col min="7899" max="7899" width="22.25" style="1" bestFit="1" customWidth="1"/>
    <col min="7900" max="7901" width="9.5" style="1" bestFit="1" customWidth="1"/>
    <col min="7902" max="7902" width="7.375" style="1" bestFit="1" customWidth="1"/>
    <col min="7903" max="7903" width="12.625" style="1" bestFit="1" customWidth="1"/>
    <col min="7904" max="8150" width="9" style="1"/>
    <col min="8151" max="8151" width="25.5" style="1" customWidth="1"/>
    <col min="8152" max="8152" width="8.5" style="1" bestFit="1" customWidth="1"/>
    <col min="8153" max="8153" width="9.5" style="1" bestFit="1" customWidth="1"/>
    <col min="8154" max="8154" width="6.75" style="1" bestFit="1" customWidth="1"/>
    <col min="8155" max="8155" width="22.25" style="1" bestFit="1" customWidth="1"/>
    <col min="8156" max="8157" width="9.5" style="1" bestFit="1" customWidth="1"/>
    <col min="8158" max="8158" width="7.375" style="1" bestFit="1" customWidth="1"/>
    <col min="8159" max="8159" width="12.625" style="1" bestFit="1" customWidth="1"/>
    <col min="8160" max="8406" width="9" style="1"/>
    <col min="8407" max="8407" width="25.5" style="1" customWidth="1"/>
    <col min="8408" max="8408" width="8.5" style="1" bestFit="1" customWidth="1"/>
    <col min="8409" max="8409" width="9.5" style="1" bestFit="1" customWidth="1"/>
    <col min="8410" max="8410" width="6.75" style="1" bestFit="1" customWidth="1"/>
    <col min="8411" max="8411" width="22.25" style="1" bestFit="1" customWidth="1"/>
    <col min="8412" max="8413" width="9.5" style="1" bestFit="1" customWidth="1"/>
    <col min="8414" max="8414" width="7.375" style="1" bestFit="1" customWidth="1"/>
    <col min="8415" max="8415" width="12.625" style="1" bestFit="1" customWidth="1"/>
    <col min="8416" max="8662" width="9" style="1"/>
    <col min="8663" max="8663" width="25.5" style="1" customWidth="1"/>
    <col min="8664" max="8664" width="8.5" style="1" bestFit="1" customWidth="1"/>
    <col min="8665" max="8665" width="9.5" style="1" bestFit="1" customWidth="1"/>
    <col min="8666" max="8666" width="6.75" style="1" bestFit="1" customWidth="1"/>
    <col min="8667" max="8667" width="22.25" style="1" bestFit="1" customWidth="1"/>
    <col min="8668" max="8669" width="9.5" style="1" bestFit="1" customWidth="1"/>
    <col min="8670" max="8670" width="7.375" style="1" bestFit="1" customWidth="1"/>
    <col min="8671" max="8671" width="12.625" style="1" bestFit="1" customWidth="1"/>
    <col min="8672" max="8918" width="9" style="1"/>
    <col min="8919" max="8919" width="25.5" style="1" customWidth="1"/>
    <col min="8920" max="8920" width="8.5" style="1" bestFit="1" customWidth="1"/>
    <col min="8921" max="8921" width="9.5" style="1" bestFit="1" customWidth="1"/>
    <col min="8922" max="8922" width="6.75" style="1" bestFit="1" customWidth="1"/>
    <col min="8923" max="8923" width="22.25" style="1" bestFit="1" customWidth="1"/>
    <col min="8924" max="8925" width="9.5" style="1" bestFit="1" customWidth="1"/>
    <col min="8926" max="8926" width="7.375" style="1" bestFit="1" customWidth="1"/>
    <col min="8927" max="8927" width="12.625" style="1" bestFit="1" customWidth="1"/>
    <col min="8928" max="9174" width="9" style="1"/>
    <col min="9175" max="9175" width="25.5" style="1" customWidth="1"/>
    <col min="9176" max="9176" width="8.5" style="1" bestFit="1" customWidth="1"/>
    <col min="9177" max="9177" width="9.5" style="1" bestFit="1" customWidth="1"/>
    <col min="9178" max="9178" width="6.75" style="1" bestFit="1" customWidth="1"/>
    <col min="9179" max="9179" width="22.25" style="1" bestFit="1" customWidth="1"/>
    <col min="9180" max="9181" width="9.5" style="1" bestFit="1" customWidth="1"/>
    <col min="9182" max="9182" width="7.375" style="1" bestFit="1" customWidth="1"/>
    <col min="9183" max="9183" width="12.625" style="1" bestFit="1" customWidth="1"/>
    <col min="9184" max="9430" width="9" style="1"/>
    <col min="9431" max="9431" width="25.5" style="1" customWidth="1"/>
    <col min="9432" max="9432" width="8.5" style="1" bestFit="1" customWidth="1"/>
    <col min="9433" max="9433" width="9.5" style="1" bestFit="1" customWidth="1"/>
    <col min="9434" max="9434" width="6.75" style="1" bestFit="1" customWidth="1"/>
    <col min="9435" max="9435" width="22.25" style="1" bestFit="1" customWidth="1"/>
    <col min="9436" max="9437" width="9.5" style="1" bestFit="1" customWidth="1"/>
    <col min="9438" max="9438" width="7.375" style="1" bestFit="1" customWidth="1"/>
    <col min="9439" max="9439" width="12.625" style="1" bestFit="1" customWidth="1"/>
    <col min="9440" max="9686" width="9" style="1"/>
    <col min="9687" max="9687" width="25.5" style="1" customWidth="1"/>
    <col min="9688" max="9688" width="8.5" style="1" bestFit="1" customWidth="1"/>
    <col min="9689" max="9689" width="9.5" style="1" bestFit="1" customWidth="1"/>
    <col min="9690" max="9690" width="6.75" style="1" bestFit="1" customWidth="1"/>
    <col min="9691" max="9691" width="22.25" style="1" bestFit="1" customWidth="1"/>
    <col min="9692" max="9693" width="9.5" style="1" bestFit="1" customWidth="1"/>
    <col min="9694" max="9694" width="7.375" style="1" bestFit="1" customWidth="1"/>
    <col min="9695" max="9695" width="12.625" style="1" bestFit="1" customWidth="1"/>
    <col min="9696" max="9942" width="9" style="1"/>
    <col min="9943" max="9943" width="25.5" style="1" customWidth="1"/>
    <col min="9944" max="9944" width="8.5" style="1" bestFit="1" customWidth="1"/>
    <col min="9945" max="9945" width="9.5" style="1" bestFit="1" customWidth="1"/>
    <col min="9946" max="9946" width="6.75" style="1" bestFit="1" customWidth="1"/>
    <col min="9947" max="9947" width="22.25" style="1" bestFit="1" customWidth="1"/>
    <col min="9948" max="9949" width="9.5" style="1" bestFit="1" customWidth="1"/>
    <col min="9950" max="9950" width="7.375" style="1" bestFit="1" customWidth="1"/>
    <col min="9951" max="9951" width="12.625" style="1" bestFit="1" customWidth="1"/>
    <col min="9952" max="10198" width="9" style="1"/>
    <col min="10199" max="10199" width="25.5" style="1" customWidth="1"/>
    <col min="10200" max="10200" width="8.5" style="1" bestFit="1" customWidth="1"/>
    <col min="10201" max="10201" width="9.5" style="1" bestFit="1" customWidth="1"/>
    <col min="10202" max="10202" width="6.75" style="1" bestFit="1" customWidth="1"/>
    <col min="10203" max="10203" width="22.25" style="1" bestFit="1" customWidth="1"/>
    <col min="10204" max="10205" width="9.5" style="1" bestFit="1" customWidth="1"/>
    <col min="10206" max="10206" width="7.375" style="1" bestFit="1" customWidth="1"/>
    <col min="10207" max="10207" width="12.625" style="1" bestFit="1" customWidth="1"/>
    <col min="10208" max="10454" width="9" style="1"/>
    <col min="10455" max="10455" width="25.5" style="1" customWidth="1"/>
    <col min="10456" max="10456" width="8.5" style="1" bestFit="1" customWidth="1"/>
    <col min="10457" max="10457" width="9.5" style="1" bestFit="1" customWidth="1"/>
    <col min="10458" max="10458" width="6.75" style="1" bestFit="1" customWidth="1"/>
    <col min="10459" max="10459" width="22.25" style="1" bestFit="1" customWidth="1"/>
    <col min="10460" max="10461" width="9.5" style="1" bestFit="1" customWidth="1"/>
    <col min="10462" max="10462" width="7.375" style="1" bestFit="1" customWidth="1"/>
    <col min="10463" max="10463" width="12.625" style="1" bestFit="1" customWidth="1"/>
    <col min="10464" max="10710" width="9" style="1"/>
    <col min="10711" max="10711" width="25.5" style="1" customWidth="1"/>
    <col min="10712" max="10712" width="8.5" style="1" bestFit="1" customWidth="1"/>
    <col min="10713" max="10713" width="9.5" style="1" bestFit="1" customWidth="1"/>
    <col min="10714" max="10714" width="6.75" style="1" bestFit="1" customWidth="1"/>
    <col min="10715" max="10715" width="22.25" style="1" bestFit="1" customWidth="1"/>
    <col min="10716" max="10717" width="9.5" style="1" bestFit="1" customWidth="1"/>
    <col min="10718" max="10718" width="7.375" style="1" bestFit="1" customWidth="1"/>
    <col min="10719" max="10719" width="12.625" style="1" bestFit="1" customWidth="1"/>
    <col min="10720" max="10966" width="9" style="1"/>
    <col min="10967" max="10967" width="25.5" style="1" customWidth="1"/>
    <col min="10968" max="10968" width="8.5" style="1" bestFit="1" customWidth="1"/>
    <col min="10969" max="10969" width="9.5" style="1" bestFit="1" customWidth="1"/>
    <col min="10970" max="10970" width="6.75" style="1" bestFit="1" customWidth="1"/>
    <col min="10971" max="10971" width="22.25" style="1" bestFit="1" customWidth="1"/>
    <col min="10972" max="10973" width="9.5" style="1" bestFit="1" customWidth="1"/>
    <col min="10974" max="10974" width="7.375" style="1" bestFit="1" customWidth="1"/>
    <col min="10975" max="10975" width="12.625" style="1" bestFit="1" customWidth="1"/>
    <col min="10976" max="11222" width="9" style="1"/>
    <col min="11223" max="11223" width="25.5" style="1" customWidth="1"/>
    <col min="11224" max="11224" width="8.5" style="1" bestFit="1" customWidth="1"/>
    <col min="11225" max="11225" width="9.5" style="1" bestFit="1" customWidth="1"/>
    <col min="11226" max="11226" width="6.75" style="1" bestFit="1" customWidth="1"/>
    <col min="11227" max="11227" width="22.25" style="1" bestFit="1" customWidth="1"/>
    <col min="11228" max="11229" width="9.5" style="1" bestFit="1" customWidth="1"/>
    <col min="11230" max="11230" width="7.375" style="1" bestFit="1" customWidth="1"/>
    <col min="11231" max="11231" width="12.625" style="1" bestFit="1" customWidth="1"/>
    <col min="11232" max="11478" width="9" style="1"/>
    <col min="11479" max="11479" width="25.5" style="1" customWidth="1"/>
    <col min="11480" max="11480" width="8.5" style="1" bestFit="1" customWidth="1"/>
    <col min="11481" max="11481" width="9.5" style="1" bestFit="1" customWidth="1"/>
    <col min="11482" max="11482" width="6.75" style="1" bestFit="1" customWidth="1"/>
    <col min="11483" max="11483" width="22.25" style="1" bestFit="1" customWidth="1"/>
    <col min="11484" max="11485" width="9.5" style="1" bestFit="1" customWidth="1"/>
    <col min="11486" max="11486" width="7.375" style="1" bestFit="1" customWidth="1"/>
    <col min="11487" max="11487" width="12.625" style="1" bestFit="1" customWidth="1"/>
    <col min="11488" max="11734" width="9" style="1"/>
    <col min="11735" max="11735" width="25.5" style="1" customWidth="1"/>
    <col min="11736" max="11736" width="8.5" style="1" bestFit="1" customWidth="1"/>
    <col min="11737" max="11737" width="9.5" style="1" bestFit="1" customWidth="1"/>
    <col min="11738" max="11738" width="6.75" style="1" bestFit="1" customWidth="1"/>
    <col min="11739" max="11739" width="22.25" style="1" bestFit="1" customWidth="1"/>
    <col min="11740" max="11741" width="9.5" style="1" bestFit="1" customWidth="1"/>
    <col min="11742" max="11742" width="7.375" style="1" bestFit="1" customWidth="1"/>
    <col min="11743" max="11743" width="12.625" style="1" bestFit="1" customWidth="1"/>
    <col min="11744" max="11990" width="9" style="1"/>
    <col min="11991" max="11991" width="25.5" style="1" customWidth="1"/>
    <col min="11992" max="11992" width="8.5" style="1" bestFit="1" customWidth="1"/>
    <col min="11993" max="11993" width="9.5" style="1" bestFit="1" customWidth="1"/>
    <col min="11994" max="11994" width="6.75" style="1" bestFit="1" customWidth="1"/>
    <col min="11995" max="11995" width="22.25" style="1" bestFit="1" customWidth="1"/>
    <col min="11996" max="11997" width="9.5" style="1" bestFit="1" customWidth="1"/>
    <col min="11998" max="11998" width="7.375" style="1" bestFit="1" customWidth="1"/>
    <col min="11999" max="11999" width="12.625" style="1" bestFit="1" customWidth="1"/>
    <col min="12000" max="12246" width="9" style="1"/>
    <col min="12247" max="12247" width="25.5" style="1" customWidth="1"/>
    <col min="12248" max="12248" width="8.5" style="1" bestFit="1" customWidth="1"/>
    <col min="12249" max="12249" width="9.5" style="1" bestFit="1" customWidth="1"/>
    <col min="12250" max="12250" width="6.75" style="1" bestFit="1" customWidth="1"/>
    <col min="12251" max="12251" width="22.25" style="1" bestFit="1" customWidth="1"/>
    <col min="12252" max="12253" width="9.5" style="1" bestFit="1" customWidth="1"/>
    <col min="12254" max="12254" width="7.375" style="1" bestFit="1" customWidth="1"/>
    <col min="12255" max="12255" width="12.625" style="1" bestFit="1" customWidth="1"/>
    <col min="12256" max="12502" width="9" style="1"/>
    <col min="12503" max="12503" width="25.5" style="1" customWidth="1"/>
    <col min="12504" max="12504" width="8.5" style="1" bestFit="1" customWidth="1"/>
    <col min="12505" max="12505" width="9.5" style="1" bestFit="1" customWidth="1"/>
    <col min="12506" max="12506" width="6.75" style="1" bestFit="1" customWidth="1"/>
    <col min="12507" max="12507" width="22.25" style="1" bestFit="1" customWidth="1"/>
    <col min="12508" max="12509" width="9.5" style="1" bestFit="1" customWidth="1"/>
    <col min="12510" max="12510" width="7.375" style="1" bestFit="1" customWidth="1"/>
    <col min="12511" max="12511" width="12.625" style="1" bestFit="1" customWidth="1"/>
    <col min="12512" max="12758" width="9" style="1"/>
    <col min="12759" max="12759" width="25.5" style="1" customWidth="1"/>
    <col min="12760" max="12760" width="8.5" style="1" bestFit="1" customWidth="1"/>
    <col min="12761" max="12761" width="9.5" style="1" bestFit="1" customWidth="1"/>
    <col min="12762" max="12762" width="6.75" style="1" bestFit="1" customWidth="1"/>
    <col min="12763" max="12763" width="22.25" style="1" bestFit="1" customWidth="1"/>
    <col min="12764" max="12765" width="9.5" style="1" bestFit="1" customWidth="1"/>
    <col min="12766" max="12766" width="7.375" style="1" bestFit="1" customWidth="1"/>
    <col min="12767" max="12767" width="12.625" style="1" bestFit="1" customWidth="1"/>
    <col min="12768" max="13014" width="9" style="1"/>
    <col min="13015" max="13015" width="25.5" style="1" customWidth="1"/>
    <col min="13016" max="13016" width="8.5" style="1" bestFit="1" customWidth="1"/>
    <col min="13017" max="13017" width="9.5" style="1" bestFit="1" customWidth="1"/>
    <col min="13018" max="13018" width="6.75" style="1" bestFit="1" customWidth="1"/>
    <col min="13019" max="13019" width="22.25" style="1" bestFit="1" customWidth="1"/>
    <col min="13020" max="13021" width="9.5" style="1" bestFit="1" customWidth="1"/>
    <col min="13022" max="13022" width="7.375" style="1" bestFit="1" customWidth="1"/>
    <col min="13023" max="13023" width="12.625" style="1" bestFit="1" customWidth="1"/>
    <col min="13024" max="13270" width="9" style="1"/>
    <col min="13271" max="13271" width="25.5" style="1" customWidth="1"/>
    <col min="13272" max="13272" width="8.5" style="1" bestFit="1" customWidth="1"/>
    <col min="13273" max="13273" width="9.5" style="1" bestFit="1" customWidth="1"/>
    <col min="13274" max="13274" width="6.75" style="1" bestFit="1" customWidth="1"/>
    <col min="13275" max="13275" width="22.25" style="1" bestFit="1" customWidth="1"/>
    <col min="13276" max="13277" width="9.5" style="1" bestFit="1" customWidth="1"/>
    <col min="13278" max="13278" width="7.375" style="1" bestFit="1" customWidth="1"/>
    <col min="13279" max="13279" width="12.625" style="1" bestFit="1" customWidth="1"/>
    <col min="13280" max="13526" width="9" style="1"/>
    <col min="13527" max="13527" width="25.5" style="1" customWidth="1"/>
    <col min="13528" max="13528" width="8.5" style="1" bestFit="1" customWidth="1"/>
    <col min="13529" max="13529" width="9.5" style="1" bestFit="1" customWidth="1"/>
    <col min="13530" max="13530" width="6.75" style="1" bestFit="1" customWidth="1"/>
    <col min="13531" max="13531" width="22.25" style="1" bestFit="1" customWidth="1"/>
    <col min="13532" max="13533" width="9.5" style="1" bestFit="1" customWidth="1"/>
    <col min="13534" max="13534" width="7.375" style="1" bestFit="1" customWidth="1"/>
    <col min="13535" max="13535" width="12.625" style="1" bestFit="1" customWidth="1"/>
    <col min="13536" max="13782" width="9" style="1"/>
    <col min="13783" max="13783" width="25.5" style="1" customWidth="1"/>
    <col min="13784" max="13784" width="8.5" style="1" bestFit="1" customWidth="1"/>
    <col min="13785" max="13785" width="9.5" style="1" bestFit="1" customWidth="1"/>
    <col min="13786" max="13786" width="6.75" style="1" bestFit="1" customWidth="1"/>
    <col min="13787" max="13787" width="22.25" style="1" bestFit="1" customWidth="1"/>
    <col min="13788" max="13789" width="9.5" style="1" bestFit="1" customWidth="1"/>
    <col min="13790" max="13790" width="7.375" style="1" bestFit="1" customWidth="1"/>
    <col min="13791" max="13791" width="12.625" style="1" bestFit="1" customWidth="1"/>
    <col min="13792" max="14038" width="9" style="1"/>
    <col min="14039" max="14039" width="25.5" style="1" customWidth="1"/>
    <col min="14040" max="14040" width="8.5" style="1" bestFit="1" customWidth="1"/>
    <col min="14041" max="14041" width="9.5" style="1" bestFit="1" customWidth="1"/>
    <col min="14042" max="14042" width="6.75" style="1" bestFit="1" customWidth="1"/>
    <col min="14043" max="14043" width="22.25" style="1" bestFit="1" customWidth="1"/>
    <col min="14044" max="14045" width="9.5" style="1" bestFit="1" customWidth="1"/>
    <col min="14046" max="14046" width="7.375" style="1" bestFit="1" customWidth="1"/>
    <col min="14047" max="14047" width="12.625" style="1" bestFit="1" customWidth="1"/>
    <col min="14048" max="14294" width="9" style="1"/>
    <col min="14295" max="14295" width="25.5" style="1" customWidth="1"/>
    <col min="14296" max="14296" width="8.5" style="1" bestFit="1" customWidth="1"/>
    <col min="14297" max="14297" width="9.5" style="1" bestFit="1" customWidth="1"/>
    <col min="14298" max="14298" width="6.75" style="1" bestFit="1" customWidth="1"/>
    <col min="14299" max="14299" width="22.25" style="1" bestFit="1" customWidth="1"/>
    <col min="14300" max="14301" width="9.5" style="1" bestFit="1" customWidth="1"/>
    <col min="14302" max="14302" width="7.375" style="1" bestFit="1" customWidth="1"/>
    <col min="14303" max="14303" width="12.625" style="1" bestFit="1" customWidth="1"/>
    <col min="14304" max="14550" width="9" style="1"/>
    <col min="14551" max="14551" width="25.5" style="1" customWidth="1"/>
    <col min="14552" max="14552" width="8.5" style="1" bestFit="1" customWidth="1"/>
    <col min="14553" max="14553" width="9.5" style="1" bestFit="1" customWidth="1"/>
    <col min="14554" max="14554" width="6.75" style="1" bestFit="1" customWidth="1"/>
    <col min="14555" max="14555" width="22.25" style="1" bestFit="1" customWidth="1"/>
    <col min="14556" max="14557" width="9.5" style="1" bestFit="1" customWidth="1"/>
    <col min="14558" max="14558" width="7.375" style="1" bestFit="1" customWidth="1"/>
    <col min="14559" max="14559" width="12.625" style="1" bestFit="1" customWidth="1"/>
    <col min="14560" max="14806" width="9" style="1"/>
    <col min="14807" max="14807" width="25.5" style="1" customWidth="1"/>
    <col min="14808" max="14808" width="8.5" style="1" bestFit="1" customWidth="1"/>
    <col min="14809" max="14809" width="9.5" style="1" bestFit="1" customWidth="1"/>
    <col min="14810" max="14810" width="6.75" style="1" bestFit="1" customWidth="1"/>
    <col min="14811" max="14811" width="22.25" style="1" bestFit="1" customWidth="1"/>
    <col min="14812" max="14813" width="9.5" style="1" bestFit="1" customWidth="1"/>
    <col min="14814" max="14814" width="7.375" style="1" bestFit="1" customWidth="1"/>
    <col min="14815" max="14815" width="12.625" style="1" bestFit="1" customWidth="1"/>
    <col min="14816" max="15062" width="9" style="1"/>
    <col min="15063" max="15063" width="25.5" style="1" customWidth="1"/>
    <col min="15064" max="15064" width="8.5" style="1" bestFit="1" customWidth="1"/>
    <col min="15065" max="15065" width="9.5" style="1" bestFit="1" customWidth="1"/>
    <col min="15066" max="15066" width="6.75" style="1" bestFit="1" customWidth="1"/>
    <col min="15067" max="15067" width="22.25" style="1" bestFit="1" customWidth="1"/>
    <col min="15068" max="15069" width="9.5" style="1" bestFit="1" customWidth="1"/>
    <col min="15070" max="15070" width="7.375" style="1" bestFit="1" customWidth="1"/>
    <col min="15071" max="15071" width="12.625" style="1" bestFit="1" customWidth="1"/>
    <col min="15072" max="15318" width="9" style="1"/>
    <col min="15319" max="15319" width="25.5" style="1" customWidth="1"/>
    <col min="15320" max="15320" width="8.5" style="1" bestFit="1" customWidth="1"/>
    <col min="15321" max="15321" width="9.5" style="1" bestFit="1" customWidth="1"/>
    <col min="15322" max="15322" width="6.75" style="1" bestFit="1" customWidth="1"/>
    <col min="15323" max="15323" width="22.25" style="1" bestFit="1" customWidth="1"/>
    <col min="15324" max="15325" width="9.5" style="1" bestFit="1" customWidth="1"/>
    <col min="15326" max="15326" width="7.375" style="1" bestFit="1" customWidth="1"/>
    <col min="15327" max="15327" width="12.625" style="1" bestFit="1" customWidth="1"/>
    <col min="15328" max="15574" width="9" style="1"/>
    <col min="15575" max="15575" width="25.5" style="1" customWidth="1"/>
    <col min="15576" max="15576" width="8.5" style="1" bestFit="1" customWidth="1"/>
    <col min="15577" max="15577" width="9.5" style="1" bestFit="1" customWidth="1"/>
    <col min="15578" max="15578" width="6.75" style="1" bestFit="1" customWidth="1"/>
    <col min="15579" max="15579" width="22.25" style="1" bestFit="1" customWidth="1"/>
    <col min="15580" max="15581" width="9.5" style="1" bestFit="1" customWidth="1"/>
    <col min="15582" max="15582" width="7.375" style="1" bestFit="1" customWidth="1"/>
    <col min="15583" max="15583" width="12.625" style="1" bestFit="1" customWidth="1"/>
    <col min="15584" max="15830" width="9" style="1"/>
    <col min="15831" max="15831" width="25.5" style="1" customWidth="1"/>
    <col min="15832" max="15832" width="8.5" style="1" bestFit="1" customWidth="1"/>
    <col min="15833" max="15833" width="9.5" style="1" bestFit="1" customWidth="1"/>
    <col min="15834" max="15834" width="6.75" style="1" bestFit="1" customWidth="1"/>
    <col min="15835" max="15835" width="22.25" style="1" bestFit="1" customWidth="1"/>
    <col min="15836" max="15837" width="9.5" style="1" bestFit="1" customWidth="1"/>
    <col min="15838" max="15838" width="7.375" style="1" bestFit="1" customWidth="1"/>
    <col min="15839" max="15839" width="12.625" style="1" bestFit="1" customWidth="1"/>
    <col min="15840" max="16086" width="9" style="1"/>
    <col min="16087" max="16087" width="25.5" style="1" customWidth="1"/>
    <col min="16088" max="16088" width="8.5" style="1" bestFit="1" customWidth="1"/>
    <col min="16089" max="16089" width="9.5" style="1" bestFit="1" customWidth="1"/>
    <col min="16090" max="16090" width="6.75" style="1" bestFit="1" customWidth="1"/>
    <col min="16091" max="16091" width="22.25" style="1" bestFit="1" customWidth="1"/>
    <col min="16092" max="16093" width="9.5" style="1" bestFit="1" customWidth="1"/>
    <col min="16094" max="16094" width="7.375" style="1" bestFit="1" customWidth="1"/>
    <col min="16095" max="16095" width="12.625" style="1" bestFit="1" customWidth="1"/>
    <col min="16096" max="16384" width="9" style="1"/>
  </cols>
  <sheetData>
    <row r="1" spans="1:16" ht="24">
      <c r="A1" s="110" t="s">
        <v>457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311</v>
      </c>
      <c r="J2" s="112"/>
      <c r="K2" s="42"/>
      <c r="L2" s="42"/>
    </row>
    <row r="3" spans="1:16" ht="20.25" customHeight="1">
      <c r="A3" s="113" t="s">
        <v>219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6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231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230</v>
      </c>
      <c r="M4" s="1" t="s">
        <v>306</v>
      </c>
      <c r="N4" s="1" t="s">
        <v>307</v>
      </c>
    </row>
    <row r="5" spans="1:16" ht="20.25" customHeight="1">
      <c r="A5" s="9" t="s">
        <v>224</v>
      </c>
      <c r="B5" s="97">
        <f>B6+B30</f>
        <v>221623543</v>
      </c>
      <c r="C5" s="97">
        <f>C6+C30</f>
        <v>221623543</v>
      </c>
      <c r="D5" s="97">
        <f>D6+D30</f>
        <v>234266257.74000001</v>
      </c>
      <c r="E5" s="97">
        <v>-23.48</v>
      </c>
      <c r="F5" s="75" t="s">
        <v>224</v>
      </c>
      <c r="G5" s="75">
        <f>G6+G31</f>
        <v>221623543</v>
      </c>
      <c r="H5" s="75">
        <f>H6+H31</f>
        <v>221623543</v>
      </c>
      <c r="I5" s="75">
        <f>I6+I31</f>
        <v>234266257.74000001</v>
      </c>
      <c r="J5" s="98">
        <v>-23.48</v>
      </c>
      <c r="K5" s="41">
        <v>1352892</v>
      </c>
      <c r="L5" s="41">
        <v>1352892</v>
      </c>
      <c r="M5" s="8">
        <f>M6+M30</f>
        <v>1330004</v>
      </c>
      <c r="N5" s="10">
        <f>N6+N31</f>
        <v>1330004</v>
      </c>
      <c r="O5" s="16"/>
      <c r="P5" s="83"/>
    </row>
    <row r="6" spans="1:16" ht="20.25" customHeight="1">
      <c r="A6" s="43" t="s">
        <v>6</v>
      </c>
      <c r="B6" s="97">
        <f>B7+B22</f>
        <v>183610000</v>
      </c>
      <c r="C6" s="97">
        <f>C7+C22</f>
        <v>183610000</v>
      </c>
      <c r="D6" s="97">
        <f>D7+D22</f>
        <v>173547693</v>
      </c>
      <c r="E6" s="97">
        <v>-32.520000000000003</v>
      </c>
      <c r="F6" s="76" t="s">
        <v>7</v>
      </c>
      <c r="G6" s="75">
        <f>SUM(G7:G30)</f>
        <v>83456893.000000015</v>
      </c>
      <c r="H6" s="75">
        <f t="shared" ref="H6:I6" si="0">SUM(H7:H30)</f>
        <v>83456893.000000015</v>
      </c>
      <c r="I6" s="75">
        <f t="shared" si="0"/>
        <v>78399464.460000008</v>
      </c>
      <c r="J6" s="98">
        <v>-7</v>
      </c>
      <c r="K6" s="41">
        <v>619852</v>
      </c>
      <c r="L6" s="41">
        <v>1058376</v>
      </c>
      <c r="M6" s="8">
        <f>M7+M22</f>
        <v>755314</v>
      </c>
      <c r="N6" s="10">
        <f t="shared" ref="N6" si="1">SUM(N7:N30)</f>
        <v>1063130</v>
      </c>
      <c r="P6" s="83"/>
    </row>
    <row r="7" spans="1:16" ht="20.25" customHeight="1">
      <c r="A7" s="14" t="s">
        <v>8</v>
      </c>
      <c r="B7" s="98">
        <f>SUM(B8:B21)</f>
        <v>180610000</v>
      </c>
      <c r="C7" s="98">
        <f>SUM(C8:C21)</f>
        <v>180610000</v>
      </c>
      <c r="D7" s="98">
        <f t="shared" ref="D7" si="2">SUM(D8:D21)</f>
        <v>173510094</v>
      </c>
      <c r="E7" s="98">
        <v>-31.86</v>
      </c>
      <c r="F7" s="79" t="s">
        <v>9</v>
      </c>
      <c r="G7" s="99">
        <v>18857566.02</v>
      </c>
      <c r="H7" s="99">
        <v>18857566.02</v>
      </c>
      <c r="I7" s="99">
        <v>17111799.219999999</v>
      </c>
      <c r="J7" s="98">
        <v>-35.47</v>
      </c>
      <c r="K7" s="41">
        <v>541362</v>
      </c>
      <c r="L7" s="41">
        <v>89240</v>
      </c>
      <c r="M7" s="13">
        <f t="shared" ref="M7" si="3">SUM(M8:M21)</f>
        <v>686409</v>
      </c>
      <c r="N7" s="1">
        <v>86783</v>
      </c>
    </row>
    <row r="8" spans="1:16" ht="20.25" customHeight="1">
      <c r="A8" s="44" t="s">
        <v>10</v>
      </c>
      <c r="B8" s="98">
        <v>80760000</v>
      </c>
      <c r="C8" s="98">
        <v>80760000</v>
      </c>
      <c r="D8" s="98">
        <v>80803234</v>
      </c>
      <c r="E8" s="98">
        <v>-30.61</v>
      </c>
      <c r="F8" s="79" t="s">
        <v>11</v>
      </c>
      <c r="G8" s="99">
        <v>558383</v>
      </c>
      <c r="H8" s="99">
        <v>558383</v>
      </c>
      <c r="I8" s="99">
        <v>597591</v>
      </c>
      <c r="J8" s="98">
        <v>118.47</v>
      </c>
      <c r="K8" s="41">
        <v>123964</v>
      </c>
      <c r="L8" s="41">
        <v>1755</v>
      </c>
      <c r="M8" s="1">
        <v>120330</v>
      </c>
      <c r="N8" s="1">
        <v>1160</v>
      </c>
    </row>
    <row r="9" spans="1:16" ht="20.25" customHeight="1">
      <c r="A9" s="44" t="s">
        <v>12</v>
      </c>
      <c r="B9" s="98"/>
      <c r="C9" s="98"/>
      <c r="D9" s="98"/>
      <c r="E9" s="98"/>
      <c r="F9" s="79" t="s">
        <v>13</v>
      </c>
      <c r="G9" s="99">
        <v>5162069.58</v>
      </c>
      <c r="H9" s="99">
        <v>5162069.58</v>
      </c>
      <c r="I9" s="99">
        <v>4099148.26</v>
      </c>
      <c r="J9" s="98">
        <v>-32.049999999999997</v>
      </c>
      <c r="K9" s="41">
        <v>903</v>
      </c>
      <c r="L9" s="41">
        <v>95760</v>
      </c>
      <c r="M9" s="1">
        <v>1199</v>
      </c>
      <c r="N9" s="1">
        <v>106080</v>
      </c>
    </row>
    <row r="10" spans="1:16" ht="20.25" customHeight="1">
      <c r="A10" s="44" t="s">
        <v>14</v>
      </c>
      <c r="B10" s="98">
        <v>34000000</v>
      </c>
      <c r="C10" s="98">
        <v>34000000</v>
      </c>
      <c r="D10" s="98">
        <v>39301271</v>
      </c>
      <c r="E10" s="98">
        <v>-32.81</v>
      </c>
      <c r="F10" s="79" t="s">
        <v>15</v>
      </c>
      <c r="G10" s="99"/>
      <c r="H10" s="99"/>
      <c r="I10" s="99"/>
      <c r="J10" s="98"/>
      <c r="K10" s="41">
        <v>57892</v>
      </c>
      <c r="L10" s="41">
        <v>183743</v>
      </c>
      <c r="M10" s="1">
        <v>67063</v>
      </c>
      <c r="N10" s="1">
        <v>191347</v>
      </c>
    </row>
    <row r="11" spans="1:16" ht="20.25" customHeight="1">
      <c r="A11" s="44" t="s">
        <v>16</v>
      </c>
      <c r="B11" s="98">
        <v>29000000</v>
      </c>
      <c r="C11" s="98">
        <v>29000000</v>
      </c>
      <c r="D11" s="98">
        <v>22654988</v>
      </c>
      <c r="E11" s="98">
        <v>-12.23</v>
      </c>
      <c r="F11" s="79" t="s">
        <v>17</v>
      </c>
      <c r="G11" s="99"/>
      <c r="H11" s="99"/>
      <c r="I11" s="99"/>
      <c r="J11" s="98"/>
      <c r="K11" s="41">
        <v>24419</v>
      </c>
      <c r="L11" s="41">
        <v>21680</v>
      </c>
      <c r="M11" s="1">
        <v>32088</v>
      </c>
      <c r="N11" s="1">
        <v>23926</v>
      </c>
    </row>
    <row r="12" spans="1:16" ht="20.25" customHeight="1">
      <c r="A12" s="44" t="s">
        <v>18</v>
      </c>
      <c r="B12" s="98">
        <v>100000</v>
      </c>
      <c r="C12" s="98">
        <v>100000</v>
      </c>
      <c r="D12" s="98">
        <v>78841</v>
      </c>
      <c r="E12" s="98">
        <v>2154.5300000000002</v>
      </c>
      <c r="F12" s="79" t="s">
        <v>495</v>
      </c>
      <c r="G12" s="99">
        <v>2152674.2799999998</v>
      </c>
      <c r="H12" s="99">
        <v>2152674.2799999998</v>
      </c>
      <c r="I12" s="99">
        <v>1465470.37</v>
      </c>
      <c r="J12" s="98">
        <v>-46.2</v>
      </c>
      <c r="K12" s="41">
        <v>110</v>
      </c>
      <c r="L12" s="41">
        <v>16412</v>
      </c>
      <c r="M12" s="1">
        <v>110</v>
      </c>
      <c r="N12" s="1">
        <v>14710</v>
      </c>
    </row>
    <row r="13" spans="1:16" ht="20.25" customHeight="1">
      <c r="A13" s="44" t="s">
        <v>19</v>
      </c>
      <c r="B13" s="98"/>
      <c r="C13" s="98"/>
      <c r="D13" s="98"/>
      <c r="E13" s="98"/>
      <c r="F13" s="79" t="s">
        <v>20</v>
      </c>
      <c r="G13" s="99">
        <v>38153292.780000001</v>
      </c>
      <c r="H13" s="99">
        <v>38153292.780000001</v>
      </c>
      <c r="I13" s="99">
        <v>29993020.260000002</v>
      </c>
      <c r="J13" s="98">
        <v>-4.22</v>
      </c>
      <c r="K13" s="41">
        <v>22505</v>
      </c>
      <c r="L13" s="41">
        <v>113097</v>
      </c>
      <c r="M13" s="1">
        <v>23377</v>
      </c>
      <c r="N13" s="1">
        <v>121756</v>
      </c>
    </row>
    <row r="14" spans="1:16" ht="20.25" customHeight="1">
      <c r="A14" s="44" t="s">
        <v>21</v>
      </c>
      <c r="B14" s="98">
        <v>20250000</v>
      </c>
      <c r="C14" s="98">
        <v>20250000</v>
      </c>
      <c r="D14" s="98">
        <v>14878333</v>
      </c>
      <c r="E14" s="98">
        <v>-55.36</v>
      </c>
      <c r="F14" s="79" t="s">
        <v>497</v>
      </c>
      <c r="G14" s="99">
        <v>3024636.14</v>
      </c>
      <c r="H14" s="99">
        <v>3024636.14</v>
      </c>
      <c r="I14" s="99">
        <v>7673645.1900000004</v>
      </c>
      <c r="J14" s="98">
        <v>199.82</v>
      </c>
      <c r="K14" s="41">
        <v>15688</v>
      </c>
      <c r="L14" s="41">
        <v>86789</v>
      </c>
      <c r="M14" s="1">
        <v>20796</v>
      </c>
      <c r="N14" s="1">
        <v>103715</v>
      </c>
    </row>
    <row r="15" spans="1:16" ht="21.75" customHeight="1">
      <c r="A15" s="44" t="s">
        <v>22</v>
      </c>
      <c r="B15" s="98"/>
      <c r="C15" s="98"/>
      <c r="D15" s="98"/>
      <c r="E15" s="98"/>
      <c r="F15" s="79" t="s">
        <v>23</v>
      </c>
      <c r="G15" s="99">
        <v>396246.14</v>
      </c>
      <c r="H15" s="99">
        <v>396246.14</v>
      </c>
      <c r="I15" s="99">
        <v>1629105.4</v>
      </c>
      <c r="J15" s="98">
        <v>134.72999999999999</v>
      </c>
      <c r="K15" s="41">
        <v>16954</v>
      </c>
      <c r="L15" s="41">
        <v>27765</v>
      </c>
      <c r="M15" s="1">
        <v>19244</v>
      </c>
      <c r="N15" s="1">
        <v>29673</v>
      </c>
    </row>
    <row r="16" spans="1:16" ht="20.25" customHeight="1">
      <c r="A16" s="44" t="s">
        <v>24</v>
      </c>
      <c r="B16" s="98">
        <v>16500000</v>
      </c>
      <c r="C16" s="98">
        <v>16500000</v>
      </c>
      <c r="D16" s="98">
        <v>15793427</v>
      </c>
      <c r="E16" s="98">
        <v>-23.25</v>
      </c>
      <c r="F16" s="79" t="s">
        <v>25</v>
      </c>
      <c r="G16" s="99">
        <v>8115753.5099999998</v>
      </c>
      <c r="H16" s="99">
        <v>8115753.5099999998</v>
      </c>
      <c r="I16" s="99">
        <v>9447089.4600000009</v>
      </c>
      <c r="J16" s="98">
        <v>-2.83</v>
      </c>
      <c r="K16" s="41">
        <v>35746</v>
      </c>
      <c r="L16" s="41">
        <v>197822</v>
      </c>
      <c r="M16" s="1">
        <v>60711</v>
      </c>
      <c r="N16" s="1">
        <v>169295</v>
      </c>
    </row>
    <row r="17" spans="1:14" ht="20.25" customHeight="1">
      <c r="A17" s="44" t="s">
        <v>26</v>
      </c>
      <c r="B17" s="98"/>
      <c r="C17" s="98"/>
      <c r="D17" s="98"/>
      <c r="E17" s="98"/>
      <c r="F17" s="79" t="s">
        <v>27</v>
      </c>
      <c r="G17" s="99">
        <v>2786986.15</v>
      </c>
      <c r="H17" s="99">
        <v>2786986.15</v>
      </c>
      <c r="I17" s="99">
        <v>1769647.06</v>
      </c>
      <c r="J17" s="98">
        <v>-36.72</v>
      </c>
      <c r="K17" s="41">
        <v>55960</v>
      </c>
      <c r="L17" s="41">
        <v>92443</v>
      </c>
      <c r="M17" s="1">
        <v>119755</v>
      </c>
      <c r="N17" s="1">
        <v>87123</v>
      </c>
    </row>
    <row r="18" spans="1:14" ht="20.25" customHeight="1">
      <c r="A18" s="44" t="s">
        <v>28</v>
      </c>
      <c r="B18" s="98"/>
      <c r="C18" s="98"/>
      <c r="D18" s="98"/>
      <c r="E18" s="98"/>
      <c r="F18" s="79" t="s">
        <v>29</v>
      </c>
      <c r="G18" s="99"/>
      <c r="H18" s="99"/>
      <c r="I18" s="99"/>
      <c r="J18" s="98"/>
      <c r="K18" s="41">
        <v>15282</v>
      </c>
      <c r="L18" s="41">
        <v>35379</v>
      </c>
      <c r="M18" s="1">
        <v>9044</v>
      </c>
      <c r="N18" s="1">
        <v>29015</v>
      </c>
    </row>
    <row r="19" spans="1:14" ht="20.25" customHeight="1">
      <c r="A19" s="44" t="s">
        <v>30</v>
      </c>
      <c r="B19" s="98"/>
      <c r="C19" s="98"/>
      <c r="D19" s="98"/>
      <c r="E19" s="98"/>
      <c r="F19" s="79" t="s">
        <v>31</v>
      </c>
      <c r="G19" s="99"/>
      <c r="H19" s="99"/>
      <c r="I19" s="99"/>
      <c r="J19" s="98"/>
      <c r="K19" s="41">
        <v>171939</v>
      </c>
      <c r="L19" s="41">
        <v>15577</v>
      </c>
      <c r="M19" s="1">
        <v>212654</v>
      </c>
      <c r="N19" s="1">
        <v>27334</v>
      </c>
    </row>
    <row r="20" spans="1:14" ht="20.25" customHeight="1">
      <c r="A20" s="44" t="s">
        <v>225</v>
      </c>
      <c r="B20" s="98"/>
      <c r="C20" s="98"/>
      <c r="D20" s="98"/>
      <c r="E20" s="98"/>
      <c r="F20" s="79" t="s">
        <v>33</v>
      </c>
      <c r="G20" s="99">
        <v>620232</v>
      </c>
      <c r="H20" s="99">
        <v>620232</v>
      </c>
      <c r="I20" s="99">
        <v>515041.37</v>
      </c>
      <c r="J20" s="98">
        <v>2511.77</v>
      </c>
      <c r="L20" s="41">
        <v>20223</v>
      </c>
      <c r="M20" s="1">
        <v>38</v>
      </c>
      <c r="N20" s="1">
        <v>11467</v>
      </c>
    </row>
    <row r="21" spans="1:14" ht="20.25" customHeight="1">
      <c r="A21" s="44" t="s">
        <v>239</v>
      </c>
      <c r="B21" s="98"/>
      <c r="C21" s="98"/>
      <c r="D21" s="98"/>
      <c r="E21" s="98"/>
      <c r="F21" s="79" t="s">
        <v>240</v>
      </c>
      <c r="G21" s="99"/>
      <c r="H21" s="99"/>
      <c r="I21" s="99"/>
      <c r="J21" s="98"/>
      <c r="K21" s="41">
        <v>78490</v>
      </c>
      <c r="L21" s="41">
        <v>1700</v>
      </c>
    </row>
    <row r="22" spans="1:14" ht="20.25" customHeight="1">
      <c r="A22" s="14" t="s">
        <v>32</v>
      </c>
      <c r="B22" s="98">
        <f>SUM(B23:B29)</f>
        <v>3000000</v>
      </c>
      <c r="C22" s="98">
        <f>SUM(C23:C29)</f>
        <v>3000000</v>
      </c>
      <c r="D22" s="98">
        <f>SUM(D23:D29)</f>
        <v>37599</v>
      </c>
      <c r="E22" s="98">
        <v>-98.51</v>
      </c>
      <c r="F22" s="79" t="s">
        <v>63</v>
      </c>
      <c r="G22" s="99"/>
      <c r="H22" s="99"/>
      <c r="I22" s="99"/>
      <c r="J22" s="98"/>
      <c r="K22" s="41">
        <v>23240</v>
      </c>
      <c r="L22" s="41">
        <v>8887</v>
      </c>
      <c r="M22" s="13">
        <f>SUM(M23:M29)</f>
        <v>68905</v>
      </c>
      <c r="N22" s="1">
        <v>724</v>
      </c>
    </row>
    <row r="23" spans="1:14" ht="20.25" customHeight="1">
      <c r="A23" s="44" t="s">
        <v>34</v>
      </c>
      <c r="B23" s="98"/>
      <c r="C23" s="98"/>
      <c r="D23" s="98"/>
      <c r="E23" s="98"/>
      <c r="F23" s="79" t="s">
        <v>35</v>
      </c>
      <c r="G23" s="99"/>
      <c r="H23" s="99"/>
      <c r="I23" s="99"/>
      <c r="J23" s="98"/>
      <c r="K23" s="41">
        <v>10381</v>
      </c>
      <c r="L23" s="41">
        <v>25134</v>
      </c>
      <c r="M23" s="1">
        <v>24692</v>
      </c>
      <c r="N23" s="1">
        <v>2256</v>
      </c>
    </row>
    <row r="24" spans="1:14" ht="20.25" customHeight="1">
      <c r="A24" s="44" t="s">
        <v>36</v>
      </c>
      <c r="B24" s="98"/>
      <c r="C24" s="98"/>
      <c r="D24" s="98">
        <v>25599</v>
      </c>
      <c r="E24" s="98"/>
      <c r="F24" s="79" t="s">
        <v>37</v>
      </c>
      <c r="G24" s="99">
        <v>631073.4</v>
      </c>
      <c r="H24" s="99">
        <v>631073.4</v>
      </c>
      <c r="I24" s="99">
        <v>1004574</v>
      </c>
      <c r="J24" s="98">
        <v>8.82</v>
      </c>
      <c r="K24" s="41">
        <v>11537</v>
      </c>
      <c r="L24" s="41">
        <v>3921</v>
      </c>
      <c r="M24" s="1">
        <v>1809</v>
      </c>
      <c r="N24" s="1">
        <v>24745</v>
      </c>
    </row>
    <row r="25" spans="1:14" ht="20.25" customHeight="1">
      <c r="A25" s="44" t="s">
        <v>38</v>
      </c>
      <c r="B25" s="98"/>
      <c r="C25" s="98"/>
      <c r="D25" s="98"/>
      <c r="E25" s="98"/>
      <c r="F25" s="79" t="s">
        <v>39</v>
      </c>
      <c r="G25" s="99"/>
      <c r="H25" s="99"/>
      <c r="I25" s="103"/>
      <c r="J25" s="98"/>
      <c r="K25" s="41">
        <v>22240</v>
      </c>
      <c r="M25" s="1">
        <v>20999</v>
      </c>
      <c r="N25" s="1">
        <v>5300</v>
      </c>
    </row>
    <row r="26" spans="1:14" ht="20.25" customHeight="1">
      <c r="A26" s="45" t="s">
        <v>40</v>
      </c>
      <c r="B26" s="98">
        <v>3000000</v>
      </c>
      <c r="C26" s="98">
        <v>3000000</v>
      </c>
      <c r="D26" s="98">
        <v>12000</v>
      </c>
      <c r="E26" s="98">
        <v>-99.52</v>
      </c>
      <c r="F26" s="79" t="s">
        <v>241</v>
      </c>
      <c r="G26" s="99">
        <v>697980</v>
      </c>
      <c r="H26" s="99">
        <v>697980</v>
      </c>
      <c r="I26" s="99">
        <v>3093332.87</v>
      </c>
      <c r="J26" s="98">
        <v>328.22</v>
      </c>
      <c r="K26" s="41">
        <v>9885</v>
      </c>
      <c r="L26" s="41">
        <v>2815</v>
      </c>
      <c r="M26" s="1">
        <v>18445</v>
      </c>
    </row>
    <row r="27" spans="1:14" ht="20.25" customHeight="1">
      <c r="A27" s="44" t="s">
        <v>42</v>
      </c>
      <c r="B27" s="98"/>
      <c r="C27" s="98"/>
      <c r="D27" s="98"/>
      <c r="E27" s="98"/>
      <c r="F27" s="79" t="s">
        <v>244</v>
      </c>
      <c r="G27" s="99">
        <v>2300000</v>
      </c>
      <c r="H27" s="99">
        <v>2300000</v>
      </c>
      <c r="I27" s="99"/>
      <c r="J27" s="98"/>
      <c r="K27" s="41">
        <v>50</v>
      </c>
      <c r="L27" s="41">
        <v>18233</v>
      </c>
      <c r="M27" s="1">
        <v>2111</v>
      </c>
    </row>
    <row r="28" spans="1:14" ht="20.25" customHeight="1">
      <c r="A28" s="44" t="s">
        <v>44</v>
      </c>
      <c r="B28" s="98"/>
      <c r="C28" s="98"/>
      <c r="D28" s="98"/>
      <c r="E28" s="98"/>
      <c r="F28" s="79" t="s">
        <v>41</v>
      </c>
      <c r="G28" s="99"/>
      <c r="H28" s="99"/>
      <c r="I28" s="99"/>
      <c r="J28" s="98"/>
      <c r="K28" s="41">
        <v>1157</v>
      </c>
      <c r="L28" s="41">
        <v>1</v>
      </c>
      <c r="M28" s="1">
        <v>88</v>
      </c>
      <c r="N28" s="1">
        <v>5441</v>
      </c>
    </row>
    <row r="29" spans="1:14" ht="20.25" customHeight="1">
      <c r="A29" s="44" t="s">
        <v>45</v>
      </c>
      <c r="B29" s="98"/>
      <c r="C29" s="98"/>
      <c r="D29" s="98"/>
      <c r="E29" s="98">
        <v>-100</v>
      </c>
      <c r="F29" s="79" t="s">
        <v>43</v>
      </c>
      <c r="G29" s="99"/>
      <c r="H29" s="99"/>
      <c r="I29" s="99"/>
      <c r="J29" s="98"/>
      <c r="K29" s="41">
        <v>733040</v>
      </c>
      <c r="L29" s="41">
        <v>294516</v>
      </c>
      <c r="M29" s="1">
        <v>761</v>
      </c>
      <c r="N29" s="1">
        <v>21279</v>
      </c>
    </row>
    <row r="30" spans="1:14" ht="20.25" customHeight="1">
      <c r="A30" s="22" t="s">
        <v>50</v>
      </c>
      <c r="B30" s="97">
        <f>B31+B35+B36+B38+B37</f>
        <v>38013543</v>
      </c>
      <c r="C30" s="97">
        <f>C31+C35+C36+C38+C37</f>
        <v>38013543</v>
      </c>
      <c r="D30" s="97">
        <f>D31+D35+D36+D38+D37</f>
        <v>60718564.740000002</v>
      </c>
      <c r="E30" s="98">
        <v>24</v>
      </c>
      <c r="F30" s="79" t="s">
        <v>64</v>
      </c>
      <c r="G30" s="99"/>
      <c r="H30" s="99"/>
      <c r="I30" s="99"/>
      <c r="J30" s="98"/>
      <c r="K30" s="41">
        <v>414296</v>
      </c>
      <c r="L30" s="41">
        <v>69075</v>
      </c>
      <c r="M30" s="8">
        <f>M31+M35+M36+M38+M37</f>
        <v>574690</v>
      </c>
      <c r="N30" s="1">
        <v>1</v>
      </c>
    </row>
    <row r="31" spans="1:14" ht="20.25" customHeight="1">
      <c r="A31" s="46" t="s">
        <v>52</v>
      </c>
      <c r="B31" s="98">
        <f>SUM(B32:B34)</f>
        <v>12771270</v>
      </c>
      <c r="C31" s="98">
        <f>SUM(C32:C34)</f>
        <v>12771270</v>
      </c>
      <c r="D31" s="98">
        <f>SUM(D32:D34)</f>
        <v>35458922.710000001</v>
      </c>
      <c r="E31" s="98">
        <v>27.27</v>
      </c>
      <c r="F31" s="84" t="s">
        <v>51</v>
      </c>
      <c r="G31" s="75">
        <f>G32+G35+G36+G37</f>
        <v>138166650</v>
      </c>
      <c r="H31" s="75">
        <f>H32+H35+H36+H37</f>
        <v>138166650</v>
      </c>
      <c r="I31" s="75">
        <f>I32+I35+I36+I37</f>
        <v>155866793.28</v>
      </c>
      <c r="J31" s="98">
        <v>-29.74</v>
      </c>
      <c r="K31" s="41">
        <v>78545</v>
      </c>
      <c r="L31" s="41">
        <v>69075</v>
      </c>
      <c r="M31" s="1">
        <v>425942</v>
      </c>
      <c r="N31" s="17">
        <f>N32+N34+N35+N36</f>
        <v>266874</v>
      </c>
    </row>
    <row r="32" spans="1:14" ht="20.25" customHeight="1">
      <c r="A32" s="14" t="s">
        <v>54</v>
      </c>
      <c r="B32" s="98"/>
      <c r="C32" s="98"/>
      <c r="D32" s="98"/>
      <c r="E32" s="98"/>
      <c r="F32" s="81" t="s">
        <v>53</v>
      </c>
      <c r="G32" s="100">
        <f>SUM(G33:G34)</f>
        <v>138166650</v>
      </c>
      <c r="H32" s="100">
        <f>SUM(H33:H34)</f>
        <v>138166650</v>
      </c>
      <c r="I32" s="100">
        <f t="shared" ref="I32" si="4">SUM(I33:I34)</f>
        <v>132895237.56999999</v>
      </c>
      <c r="J32" s="100">
        <v>-32.409999999999997</v>
      </c>
      <c r="K32" s="41">
        <v>199663</v>
      </c>
      <c r="L32" s="41">
        <v>89600</v>
      </c>
      <c r="M32" s="1">
        <v>78545</v>
      </c>
      <c r="N32" s="18">
        <v>68507</v>
      </c>
    </row>
    <row r="33" spans="1:14" ht="20.25" customHeight="1">
      <c r="A33" s="14" t="s">
        <v>56</v>
      </c>
      <c r="B33" s="98">
        <v>6994300</v>
      </c>
      <c r="C33" s="98">
        <v>6994300</v>
      </c>
      <c r="D33" s="98">
        <v>19612658</v>
      </c>
      <c r="E33" s="98">
        <v>58.83</v>
      </c>
      <c r="F33" s="79" t="s">
        <v>55</v>
      </c>
      <c r="G33" s="100"/>
      <c r="H33" s="100"/>
      <c r="I33" s="100">
        <v>160015.57</v>
      </c>
      <c r="J33" s="98">
        <v>-91.12</v>
      </c>
      <c r="K33" s="41">
        <v>136088</v>
      </c>
      <c r="L33" s="41">
        <v>92091</v>
      </c>
      <c r="M33" s="1">
        <v>196644</v>
      </c>
      <c r="N33" s="18">
        <v>68507</v>
      </c>
    </row>
    <row r="34" spans="1:14" ht="20.25" customHeight="1">
      <c r="A34" s="14" t="s">
        <v>58</v>
      </c>
      <c r="B34" s="98">
        <v>5776970</v>
      </c>
      <c r="C34" s="98">
        <v>5776970</v>
      </c>
      <c r="D34" s="98">
        <v>15846264.710000001</v>
      </c>
      <c r="E34" s="98">
        <v>2.15</v>
      </c>
      <c r="F34" s="79" t="s">
        <v>321</v>
      </c>
      <c r="G34" s="100">
        <v>138166650</v>
      </c>
      <c r="H34" s="100">
        <v>138166650</v>
      </c>
      <c r="I34" s="100">
        <v>132735222</v>
      </c>
      <c r="J34" s="98">
        <v>-31.86</v>
      </c>
      <c r="K34" s="41">
        <v>89600</v>
      </c>
      <c r="L34" s="41">
        <v>43750</v>
      </c>
      <c r="M34" s="1">
        <v>150753</v>
      </c>
      <c r="N34" s="18"/>
    </row>
    <row r="35" spans="1:14" ht="20.25" customHeight="1">
      <c r="A35" s="19" t="s">
        <v>60</v>
      </c>
      <c r="B35" s="98"/>
      <c r="C35" s="98"/>
      <c r="D35" s="98"/>
      <c r="E35" s="98"/>
      <c r="F35" s="81" t="s">
        <v>217</v>
      </c>
      <c r="G35" s="100"/>
      <c r="H35" s="100"/>
      <c r="I35" s="100"/>
      <c r="J35" s="98"/>
      <c r="K35" s="41">
        <v>94980</v>
      </c>
      <c r="N35" s="18">
        <v>127926</v>
      </c>
    </row>
    <row r="36" spans="1:14" ht="20.25" customHeight="1">
      <c r="A36" s="47" t="s">
        <v>61</v>
      </c>
      <c r="B36" s="98">
        <v>24787594</v>
      </c>
      <c r="C36" s="98">
        <v>24787594</v>
      </c>
      <c r="D36" s="98">
        <v>24787594</v>
      </c>
      <c r="E36" s="98">
        <v>19.8</v>
      </c>
      <c r="F36" s="81" t="s">
        <v>59</v>
      </c>
      <c r="G36" s="100"/>
      <c r="H36" s="100"/>
      <c r="I36" s="100">
        <v>22298043.399999999</v>
      </c>
      <c r="J36" s="98">
        <v>-10.039999999999999</v>
      </c>
      <c r="K36" s="41">
        <v>75965</v>
      </c>
      <c r="M36" s="1">
        <v>92091</v>
      </c>
      <c r="N36" s="18">
        <v>70441</v>
      </c>
    </row>
    <row r="37" spans="1:14" ht="20.25" customHeight="1">
      <c r="A37" s="48" t="s">
        <v>81</v>
      </c>
      <c r="B37" s="102"/>
      <c r="C37" s="98"/>
      <c r="D37" s="102">
        <v>17369.03</v>
      </c>
      <c r="E37" s="98"/>
      <c r="F37" s="81" t="s">
        <v>313</v>
      </c>
      <c r="G37" s="100"/>
      <c r="H37" s="100"/>
      <c r="I37" s="100">
        <v>673512.31</v>
      </c>
      <c r="J37" s="98">
        <v>48.13</v>
      </c>
      <c r="K37" s="41">
        <v>58199</v>
      </c>
      <c r="M37" s="1">
        <v>12907</v>
      </c>
    </row>
    <row r="38" spans="1:14" ht="20.25" customHeight="1">
      <c r="A38" s="19" t="s">
        <v>312</v>
      </c>
      <c r="B38" s="98">
        <v>454679</v>
      </c>
      <c r="C38" s="98">
        <v>454679</v>
      </c>
      <c r="D38" s="98">
        <v>454679</v>
      </c>
      <c r="E38" s="98">
        <v>9.1999999999999993</v>
      </c>
      <c r="F38" s="81" t="s">
        <v>62</v>
      </c>
      <c r="G38" s="100"/>
      <c r="H38" s="100"/>
      <c r="I38" s="100"/>
      <c r="J38" s="98"/>
      <c r="M38" s="1">
        <v>43750</v>
      </c>
    </row>
    <row r="39" spans="1:14">
      <c r="B39" s="16"/>
      <c r="C39" s="16"/>
      <c r="F39" s="41"/>
      <c r="G39" s="41"/>
    </row>
    <row r="41" spans="1:14">
      <c r="D41" s="16"/>
    </row>
    <row r="42" spans="1:14">
      <c r="D42" s="16"/>
      <c r="G42" s="16"/>
      <c r="H42" s="16"/>
      <c r="I42" s="16"/>
    </row>
    <row r="45" spans="1:14">
      <c r="D45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8" orientation="portrait" r:id="rId1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Zeros="0" zoomScaleNormal="100" workbookViewId="0">
      <selection activeCell="I18" sqref="I18"/>
    </sheetView>
  </sheetViews>
  <sheetFormatPr defaultRowHeight="14.25"/>
  <cols>
    <col min="1" max="1" width="20.5" style="1" customWidth="1"/>
    <col min="2" max="2" width="12.875" style="1" bestFit="1" customWidth="1"/>
    <col min="3" max="3" width="14.75" style="1" customWidth="1"/>
    <col min="4" max="4" width="13.5" style="1" customWidth="1"/>
    <col min="5" max="5" width="11.625" style="1" customWidth="1"/>
    <col min="6" max="6" width="22.25" style="1" bestFit="1" customWidth="1"/>
    <col min="7" max="7" width="12.875" style="1" bestFit="1" customWidth="1"/>
    <col min="8" max="8" width="12" style="1" customWidth="1"/>
    <col min="9" max="9" width="12.75" style="1" customWidth="1"/>
    <col min="10" max="10" width="9.75" style="1" bestFit="1" customWidth="1"/>
    <col min="11" max="16" width="0" style="1" hidden="1" customWidth="1"/>
    <col min="17" max="224" width="9" style="1"/>
    <col min="225" max="225" width="25.5" style="1" customWidth="1"/>
    <col min="226" max="226" width="8.5" style="1" bestFit="1" customWidth="1"/>
    <col min="227" max="227" width="9.5" style="1" bestFit="1" customWidth="1"/>
    <col min="228" max="228" width="6.75" style="1" bestFit="1" customWidth="1"/>
    <col min="229" max="229" width="22.25" style="1" bestFit="1" customWidth="1"/>
    <col min="230" max="231" width="9.5" style="1" bestFit="1" customWidth="1"/>
    <col min="232" max="232" width="7.375" style="1" bestFit="1" customWidth="1"/>
    <col min="233" max="233" width="12.625" style="1" bestFit="1" customWidth="1"/>
    <col min="234" max="480" width="9" style="1"/>
    <col min="481" max="481" width="25.5" style="1" customWidth="1"/>
    <col min="482" max="482" width="8.5" style="1" bestFit="1" customWidth="1"/>
    <col min="483" max="483" width="9.5" style="1" bestFit="1" customWidth="1"/>
    <col min="484" max="484" width="6.75" style="1" bestFit="1" customWidth="1"/>
    <col min="485" max="485" width="22.25" style="1" bestFit="1" customWidth="1"/>
    <col min="486" max="487" width="9.5" style="1" bestFit="1" customWidth="1"/>
    <col min="488" max="488" width="7.375" style="1" bestFit="1" customWidth="1"/>
    <col min="489" max="489" width="12.625" style="1" bestFit="1" customWidth="1"/>
    <col min="490" max="736" width="9" style="1"/>
    <col min="737" max="737" width="25.5" style="1" customWidth="1"/>
    <col min="738" max="738" width="8.5" style="1" bestFit="1" customWidth="1"/>
    <col min="739" max="739" width="9.5" style="1" bestFit="1" customWidth="1"/>
    <col min="740" max="740" width="6.75" style="1" bestFit="1" customWidth="1"/>
    <col min="741" max="741" width="22.25" style="1" bestFit="1" customWidth="1"/>
    <col min="742" max="743" width="9.5" style="1" bestFit="1" customWidth="1"/>
    <col min="744" max="744" width="7.375" style="1" bestFit="1" customWidth="1"/>
    <col min="745" max="745" width="12.625" style="1" bestFit="1" customWidth="1"/>
    <col min="746" max="992" width="9" style="1"/>
    <col min="993" max="993" width="25.5" style="1" customWidth="1"/>
    <col min="994" max="994" width="8.5" style="1" bestFit="1" customWidth="1"/>
    <col min="995" max="995" width="9.5" style="1" bestFit="1" customWidth="1"/>
    <col min="996" max="996" width="6.75" style="1" bestFit="1" customWidth="1"/>
    <col min="997" max="997" width="22.25" style="1" bestFit="1" customWidth="1"/>
    <col min="998" max="999" width="9.5" style="1" bestFit="1" customWidth="1"/>
    <col min="1000" max="1000" width="7.375" style="1" bestFit="1" customWidth="1"/>
    <col min="1001" max="1001" width="12.625" style="1" bestFit="1" customWidth="1"/>
    <col min="1002" max="1248" width="9" style="1"/>
    <col min="1249" max="1249" width="25.5" style="1" customWidth="1"/>
    <col min="1250" max="1250" width="8.5" style="1" bestFit="1" customWidth="1"/>
    <col min="1251" max="1251" width="9.5" style="1" bestFit="1" customWidth="1"/>
    <col min="1252" max="1252" width="6.75" style="1" bestFit="1" customWidth="1"/>
    <col min="1253" max="1253" width="22.25" style="1" bestFit="1" customWidth="1"/>
    <col min="1254" max="1255" width="9.5" style="1" bestFit="1" customWidth="1"/>
    <col min="1256" max="1256" width="7.375" style="1" bestFit="1" customWidth="1"/>
    <col min="1257" max="1257" width="12.625" style="1" bestFit="1" customWidth="1"/>
    <col min="1258" max="1504" width="9" style="1"/>
    <col min="1505" max="1505" width="25.5" style="1" customWidth="1"/>
    <col min="1506" max="1506" width="8.5" style="1" bestFit="1" customWidth="1"/>
    <col min="1507" max="1507" width="9.5" style="1" bestFit="1" customWidth="1"/>
    <col min="1508" max="1508" width="6.75" style="1" bestFit="1" customWidth="1"/>
    <col min="1509" max="1509" width="22.25" style="1" bestFit="1" customWidth="1"/>
    <col min="1510" max="1511" width="9.5" style="1" bestFit="1" customWidth="1"/>
    <col min="1512" max="1512" width="7.375" style="1" bestFit="1" customWidth="1"/>
    <col min="1513" max="1513" width="12.625" style="1" bestFit="1" customWidth="1"/>
    <col min="1514" max="1760" width="9" style="1"/>
    <col min="1761" max="1761" width="25.5" style="1" customWidth="1"/>
    <col min="1762" max="1762" width="8.5" style="1" bestFit="1" customWidth="1"/>
    <col min="1763" max="1763" width="9.5" style="1" bestFit="1" customWidth="1"/>
    <col min="1764" max="1764" width="6.75" style="1" bestFit="1" customWidth="1"/>
    <col min="1765" max="1765" width="22.25" style="1" bestFit="1" customWidth="1"/>
    <col min="1766" max="1767" width="9.5" style="1" bestFit="1" customWidth="1"/>
    <col min="1768" max="1768" width="7.375" style="1" bestFit="1" customWidth="1"/>
    <col min="1769" max="1769" width="12.625" style="1" bestFit="1" customWidth="1"/>
    <col min="1770" max="2016" width="9" style="1"/>
    <col min="2017" max="2017" width="25.5" style="1" customWidth="1"/>
    <col min="2018" max="2018" width="8.5" style="1" bestFit="1" customWidth="1"/>
    <col min="2019" max="2019" width="9.5" style="1" bestFit="1" customWidth="1"/>
    <col min="2020" max="2020" width="6.75" style="1" bestFit="1" customWidth="1"/>
    <col min="2021" max="2021" width="22.25" style="1" bestFit="1" customWidth="1"/>
    <col min="2022" max="2023" width="9.5" style="1" bestFit="1" customWidth="1"/>
    <col min="2024" max="2024" width="7.375" style="1" bestFit="1" customWidth="1"/>
    <col min="2025" max="2025" width="12.625" style="1" bestFit="1" customWidth="1"/>
    <col min="2026" max="2272" width="9" style="1"/>
    <col min="2273" max="2273" width="25.5" style="1" customWidth="1"/>
    <col min="2274" max="2274" width="8.5" style="1" bestFit="1" customWidth="1"/>
    <col min="2275" max="2275" width="9.5" style="1" bestFit="1" customWidth="1"/>
    <col min="2276" max="2276" width="6.75" style="1" bestFit="1" customWidth="1"/>
    <col min="2277" max="2277" width="22.25" style="1" bestFit="1" customWidth="1"/>
    <col min="2278" max="2279" width="9.5" style="1" bestFit="1" customWidth="1"/>
    <col min="2280" max="2280" width="7.375" style="1" bestFit="1" customWidth="1"/>
   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idth="1"/>
    <col min="2531" max="2531" width="9.5" style="1" bestFit="1" customWidth="1"/>
    <col min="2532" max="2532" width="6.75" style="1" bestFit="1" customWidth="1"/>
    <col min="2533" max="2533" width="22.25" style="1" bestFit="1" customWidth="1"/>
    <col min="2534" max="2535" width="9.5" style="1" bestFit="1" customWidth="1"/>
    <col min="2536" max="2536" width="7.375" style="1" bestFit="1" customWidth="1"/>
    <col min="2537" max="2537" width="12.625" style="1" bestFit="1" customWidth="1"/>
    <col min="2538" max="2784" width="9" style="1"/>
    <col min="2785" max="2785" width="25.5" style="1" customWidth="1"/>
    <col min="2786" max="2786" width="8.5" style="1" bestFit="1" customWidth="1"/>
    <col min="2787" max="2787" width="9.5" style="1" bestFit="1" customWidth="1"/>
    <col min="2788" max="2788" width="6.75" style="1" bestFit="1" customWidth="1"/>
    <col min="2789" max="2789" width="22.25" style="1" bestFit="1" customWidth="1"/>
    <col min="2790" max="2791" width="9.5" style="1" bestFit="1" customWidth="1"/>
    <col min="2792" max="2792" width="7.375" style="1" bestFit="1" customWidth="1"/>
    <col min="2793" max="2793" width="12.625" style="1" bestFit="1" customWidth="1"/>
    <col min="2794" max="3040" width="9" style="1"/>
    <col min="3041" max="3041" width="25.5" style="1" customWidth="1"/>
    <col min="3042" max="3042" width="8.5" style="1" bestFit="1" customWidth="1"/>
    <col min="3043" max="3043" width="9.5" style="1" bestFit="1" customWidth="1"/>
    <col min="3044" max="3044" width="6.75" style="1" bestFit="1" customWidth="1"/>
    <col min="3045" max="3045" width="22.25" style="1" bestFit="1" customWidth="1"/>
    <col min="3046" max="3047" width="9.5" style="1" bestFit="1" customWidth="1"/>
    <col min="3048" max="3048" width="7.375" style="1" bestFit="1" customWidth="1"/>
    <col min="3049" max="3049" width="12.625" style="1" bestFit="1" customWidth="1"/>
    <col min="3050" max="3296" width="9" style="1"/>
    <col min="3297" max="3297" width="25.5" style="1" customWidth="1"/>
    <col min="3298" max="3298" width="8.5" style="1" bestFit="1" customWidth="1"/>
    <col min="3299" max="3299" width="9.5" style="1" bestFit="1" customWidth="1"/>
    <col min="3300" max="3300" width="6.75" style="1" bestFit="1" customWidth="1"/>
    <col min="3301" max="3301" width="22.25" style="1" bestFit="1" customWidth="1"/>
    <col min="3302" max="3303" width="9.5" style="1" bestFit="1" customWidth="1"/>
    <col min="3304" max="3304" width="7.375" style="1" bestFit="1" customWidth="1"/>
    <col min="3305" max="3305" width="12.625" style="1" bestFit="1" customWidth="1"/>
    <col min="3306" max="3552" width="9" style="1"/>
    <col min="3553" max="3553" width="25.5" style="1" customWidth="1"/>
    <col min="3554" max="3554" width="8.5" style="1" bestFit="1" customWidth="1"/>
    <col min="3555" max="3555" width="9.5" style="1" bestFit="1" customWidth="1"/>
    <col min="3556" max="3556" width="6.75" style="1" bestFit="1" customWidth="1"/>
    <col min="3557" max="3557" width="22.25" style="1" bestFit="1" customWidth="1"/>
    <col min="3558" max="3559" width="9.5" style="1" bestFit="1" customWidth="1"/>
    <col min="3560" max="3560" width="7.375" style="1" bestFit="1" customWidth="1"/>
    <col min="3561" max="3561" width="12.625" style="1" bestFit="1" customWidth="1"/>
    <col min="3562" max="3808" width="9" style="1"/>
    <col min="3809" max="3809" width="25.5" style="1" customWidth="1"/>
    <col min="3810" max="3810" width="8.5" style="1" bestFit="1" customWidth="1"/>
    <col min="3811" max="3811" width="9.5" style="1" bestFit="1" customWidth="1"/>
    <col min="3812" max="3812" width="6.75" style="1" bestFit="1" customWidth="1"/>
    <col min="3813" max="3813" width="22.25" style="1" bestFit="1" customWidth="1"/>
    <col min="3814" max="3815" width="9.5" style="1" bestFit="1" customWidth="1"/>
    <col min="3816" max="3816" width="7.375" style="1" bestFit="1" customWidth="1"/>
    <col min="3817" max="3817" width="12.625" style="1" bestFit="1" customWidth="1"/>
    <col min="3818" max="4064" width="9" style="1"/>
    <col min="4065" max="4065" width="25.5" style="1" customWidth="1"/>
    <col min="4066" max="4066" width="8.5" style="1" bestFit="1" customWidth="1"/>
    <col min="4067" max="4067" width="9.5" style="1" bestFit="1" customWidth="1"/>
    <col min="4068" max="4068" width="6.75" style="1" bestFit="1" customWidth="1"/>
    <col min="4069" max="4069" width="22.25" style="1" bestFit="1" customWidth="1"/>
    <col min="4070" max="4071" width="9.5" style="1" bestFit="1" customWidth="1"/>
    <col min="4072" max="4072" width="7.375" style="1" bestFit="1" customWidth="1"/>
    <col min="4073" max="4073" width="12.625" style="1" bestFit="1" customWidth="1"/>
    <col min="4074" max="4320" width="9" style="1"/>
    <col min="4321" max="4321" width="25.5" style="1" customWidth="1"/>
    <col min="4322" max="4322" width="8.5" style="1" bestFit="1" customWidth="1"/>
    <col min="4323" max="4323" width="9.5" style="1" bestFit="1" customWidth="1"/>
    <col min="4324" max="4324" width="6.75" style="1" bestFit="1" customWidth="1"/>
    <col min="4325" max="4325" width="22.25" style="1" bestFit="1" customWidth="1"/>
    <col min="4326" max="4327" width="9.5" style="1" bestFit="1" customWidth="1"/>
    <col min="4328" max="4328" width="7.375" style="1" bestFit="1" customWidth="1"/>
    <col min="4329" max="4329" width="12.625" style="1" bestFit="1" customWidth="1"/>
    <col min="4330" max="4576" width="9" style="1"/>
    <col min="4577" max="4577" width="25.5" style="1" customWidth="1"/>
    <col min="4578" max="4578" width="8.5" style="1" bestFit="1" customWidth="1"/>
    <col min="4579" max="4579" width="9.5" style="1" bestFit="1" customWidth="1"/>
    <col min="4580" max="4580" width="6.75" style="1" bestFit="1" customWidth="1"/>
    <col min="4581" max="4581" width="22.25" style="1" bestFit="1" customWidth="1"/>
    <col min="4582" max="4583" width="9.5" style="1" bestFit="1" customWidth="1"/>
    <col min="4584" max="4584" width="7.375" style="1" bestFit="1" customWidth="1"/>
    <col min="4585" max="4585" width="12.625" style="1" bestFit="1" customWidth="1"/>
    <col min="4586" max="4832" width="9" style="1"/>
    <col min="4833" max="4833" width="25.5" style="1" customWidth="1"/>
    <col min="4834" max="4834" width="8.5" style="1" bestFit="1" customWidth="1"/>
    <col min="4835" max="4835" width="9.5" style="1" bestFit="1" customWidth="1"/>
    <col min="4836" max="4836" width="6.75" style="1" bestFit="1" customWidth="1"/>
    <col min="4837" max="4837" width="22.25" style="1" bestFit="1" customWidth="1"/>
    <col min="4838" max="4839" width="9.5" style="1" bestFit="1" customWidth="1"/>
    <col min="4840" max="4840" width="7.375" style="1" bestFit="1" customWidth="1"/>
    <col min="4841" max="4841" width="12.625" style="1" bestFit="1" customWidth="1"/>
    <col min="4842" max="5088" width="9" style="1"/>
    <col min="5089" max="5089" width="25.5" style="1" customWidth="1"/>
    <col min="5090" max="5090" width="8.5" style="1" bestFit="1" customWidth="1"/>
    <col min="5091" max="5091" width="9.5" style="1" bestFit="1" customWidth="1"/>
    <col min="5092" max="5092" width="6.75" style="1" bestFit="1" customWidth="1"/>
    <col min="5093" max="5093" width="22.25" style="1" bestFit="1" customWidth="1"/>
    <col min="5094" max="5095" width="9.5" style="1" bestFit="1" customWidth="1"/>
    <col min="5096" max="5096" width="7.375" style="1" bestFit="1" customWidth="1"/>
    <col min="5097" max="5097" width="12.625" style="1" bestFit="1" customWidth="1"/>
    <col min="5098" max="5344" width="9" style="1"/>
    <col min="5345" max="5345" width="25.5" style="1" customWidth="1"/>
    <col min="5346" max="5346" width="8.5" style="1" bestFit="1" customWidth="1"/>
    <col min="5347" max="5347" width="9.5" style="1" bestFit="1" customWidth="1"/>
    <col min="5348" max="5348" width="6.75" style="1" bestFit="1" customWidth="1"/>
    <col min="5349" max="5349" width="22.25" style="1" bestFit="1" customWidth="1"/>
    <col min="5350" max="5351" width="9.5" style="1" bestFit="1" customWidth="1"/>
    <col min="5352" max="5352" width="7.375" style="1" bestFit="1" customWidth="1"/>
    <col min="5353" max="5353" width="12.625" style="1" bestFit="1" customWidth="1"/>
    <col min="5354" max="5600" width="9" style="1"/>
    <col min="5601" max="5601" width="25.5" style="1" customWidth="1"/>
    <col min="5602" max="5602" width="8.5" style="1" bestFit="1" customWidth="1"/>
    <col min="5603" max="5603" width="9.5" style="1" bestFit="1" customWidth="1"/>
    <col min="5604" max="5604" width="6.75" style="1" bestFit="1" customWidth="1"/>
    <col min="5605" max="5605" width="22.25" style="1" bestFit="1" customWidth="1"/>
    <col min="5606" max="5607" width="9.5" style="1" bestFit="1" customWidth="1"/>
    <col min="5608" max="5608" width="7.375" style="1" bestFit="1" customWidth="1"/>
    <col min="5609" max="5609" width="12.625" style="1" bestFit="1" customWidth="1"/>
    <col min="5610" max="5856" width="9" style="1"/>
    <col min="5857" max="5857" width="25.5" style="1" customWidth="1"/>
    <col min="5858" max="5858" width="8.5" style="1" bestFit="1" customWidth="1"/>
    <col min="5859" max="5859" width="9.5" style="1" bestFit="1" customWidth="1"/>
    <col min="5860" max="5860" width="6.75" style="1" bestFit="1" customWidth="1"/>
    <col min="5861" max="5861" width="22.25" style="1" bestFit="1" customWidth="1"/>
    <col min="5862" max="5863" width="9.5" style="1" bestFit="1" customWidth="1"/>
    <col min="5864" max="5864" width="7.375" style="1" bestFit="1" customWidth="1"/>
    <col min="5865" max="5865" width="12.625" style="1" bestFit="1" customWidth="1"/>
    <col min="5866" max="6112" width="9" style="1"/>
    <col min="6113" max="6113" width="25.5" style="1" customWidth="1"/>
    <col min="6114" max="6114" width="8.5" style="1" bestFit="1" customWidth="1"/>
    <col min="6115" max="6115" width="9.5" style="1" bestFit="1" customWidth="1"/>
    <col min="6116" max="6116" width="6.75" style="1" bestFit="1" customWidth="1"/>
    <col min="6117" max="6117" width="22.25" style="1" bestFit="1" customWidth="1"/>
    <col min="6118" max="6119" width="9.5" style="1" bestFit="1" customWidth="1"/>
    <col min="6120" max="6120" width="7.375" style="1" bestFit="1" customWidth="1"/>
    <col min="6121" max="6121" width="12.625" style="1" bestFit="1" customWidth="1"/>
    <col min="6122" max="6368" width="9" style="1"/>
    <col min="6369" max="6369" width="25.5" style="1" customWidth="1"/>
    <col min="6370" max="6370" width="8.5" style="1" bestFit="1" customWidth="1"/>
    <col min="6371" max="6371" width="9.5" style="1" bestFit="1" customWidth="1"/>
    <col min="6372" max="6372" width="6.75" style="1" bestFit="1" customWidth="1"/>
    <col min="6373" max="6373" width="22.25" style="1" bestFit="1" customWidth="1"/>
    <col min="6374" max="6375" width="9.5" style="1" bestFit="1" customWidth="1"/>
    <col min="6376" max="6376" width="7.375" style="1" bestFit="1" customWidth="1"/>
    <col min="6377" max="6377" width="12.625" style="1" bestFit="1" customWidth="1"/>
    <col min="6378" max="6624" width="9" style="1"/>
    <col min="6625" max="6625" width="25.5" style="1" customWidth="1"/>
    <col min="6626" max="6626" width="8.5" style="1" bestFit="1" customWidth="1"/>
    <col min="6627" max="6627" width="9.5" style="1" bestFit="1" customWidth="1"/>
    <col min="6628" max="6628" width="6.75" style="1" bestFit="1" customWidth="1"/>
    <col min="6629" max="6629" width="22.25" style="1" bestFit="1" customWidth="1"/>
    <col min="6630" max="6631" width="9.5" style="1" bestFit="1" customWidth="1"/>
    <col min="6632" max="6632" width="7.375" style="1" bestFit="1" customWidth="1"/>
    <col min="6633" max="6633" width="12.625" style="1" bestFit="1" customWidth="1"/>
    <col min="6634" max="6880" width="9" style="1"/>
    <col min="6881" max="6881" width="25.5" style="1" customWidth="1"/>
    <col min="6882" max="6882" width="8.5" style="1" bestFit="1" customWidth="1"/>
    <col min="6883" max="6883" width="9.5" style="1" bestFit="1" customWidth="1"/>
    <col min="6884" max="6884" width="6.75" style="1" bestFit="1" customWidth="1"/>
    <col min="6885" max="6885" width="22.25" style="1" bestFit="1" customWidth="1"/>
    <col min="6886" max="6887" width="9.5" style="1" bestFit="1" customWidth="1"/>
    <col min="6888" max="6888" width="7.375" style="1" bestFit="1" customWidth="1"/>
    <col min="6889" max="6889" width="12.625" style="1" bestFit="1" customWidth="1"/>
    <col min="6890" max="7136" width="9" style="1"/>
    <col min="7137" max="7137" width="25.5" style="1" customWidth="1"/>
    <col min="7138" max="7138" width="8.5" style="1" bestFit="1" customWidth="1"/>
    <col min="7139" max="7139" width="9.5" style="1" bestFit="1" customWidth="1"/>
    <col min="7140" max="7140" width="6.75" style="1" bestFit="1" customWidth="1"/>
    <col min="7141" max="7141" width="22.25" style="1" bestFit="1" customWidth="1"/>
    <col min="7142" max="7143" width="9.5" style="1" bestFit="1" customWidth="1"/>
    <col min="7144" max="7144" width="7.375" style="1" bestFit="1" customWidth="1"/>
    <col min="7145" max="7145" width="12.625" style="1" bestFit="1" customWidth="1"/>
    <col min="7146" max="7392" width="9" style="1"/>
    <col min="7393" max="7393" width="25.5" style="1" customWidth="1"/>
    <col min="7394" max="7394" width="8.5" style="1" bestFit="1" customWidth="1"/>
    <col min="7395" max="7395" width="9.5" style="1" bestFit="1" customWidth="1"/>
    <col min="7396" max="7396" width="6.75" style="1" bestFit="1" customWidth="1"/>
    <col min="7397" max="7397" width="22.25" style="1" bestFit="1" customWidth="1"/>
    <col min="7398" max="7399" width="9.5" style="1" bestFit="1" customWidth="1"/>
    <col min="7400" max="7400" width="7.375" style="1" bestFit="1" customWidth="1"/>
    <col min="7401" max="7401" width="12.625" style="1" bestFit="1" customWidth="1"/>
    <col min="7402" max="7648" width="9" style="1"/>
    <col min="7649" max="7649" width="25.5" style="1" customWidth="1"/>
    <col min="7650" max="7650" width="8.5" style="1" bestFit="1" customWidth="1"/>
    <col min="7651" max="7651" width="9.5" style="1" bestFit="1" customWidth="1"/>
    <col min="7652" max="7652" width="6.75" style="1" bestFit="1" customWidth="1"/>
    <col min="7653" max="7653" width="22.25" style="1" bestFit="1" customWidth="1"/>
    <col min="7654" max="7655" width="9.5" style="1" bestFit="1" customWidth="1"/>
    <col min="7656" max="7656" width="7.375" style="1" bestFit="1" customWidth="1"/>
    <col min="7657" max="7657" width="12.625" style="1" bestFit="1" customWidth="1"/>
    <col min="7658" max="7904" width="9" style="1"/>
    <col min="7905" max="7905" width="25.5" style="1" customWidth="1"/>
    <col min="7906" max="7906" width="8.5" style="1" bestFit="1" customWidth="1"/>
    <col min="7907" max="7907" width="9.5" style="1" bestFit="1" customWidth="1"/>
    <col min="7908" max="7908" width="6.75" style="1" bestFit="1" customWidth="1"/>
    <col min="7909" max="7909" width="22.25" style="1" bestFit="1" customWidth="1"/>
    <col min="7910" max="7911" width="9.5" style="1" bestFit="1" customWidth="1"/>
    <col min="7912" max="7912" width="7.375" style="1" bestFit="1" customWidth="1"/>
    <col min="7913" max="7913" width="12.625" style="1" bestFit="1" customWidth="1"/>
    <col min="7914" max="8160" width="9" style="1"/>
    <col min="8161" max="8161" width="25.5" style="1" customWidth="1"/>
    <col min="8162" max="8162" width="8.5" style="1" bestFit="1" customWidth="1"/>
    <col min="8163" max="8163" width="9.5" style="1" bestFit="1" customWidth="1"/>
    <col min="8164" max="8164" width="6.75" style="1" bestFit="1" customWidth="1"/>
    <col min="8165" max="8165" width="22.25" style="1" bestFit="1" customWidth="1"/>
    <col min="8166" max="8167" width="9.5" style="1" bestFit="1" customWidth="1"/>
    <col min="8168" max="8168" width="7.375" style="1" bestFit="1" customWidth="1"/>
    <col min="8169" max="8169" width="12.625" style="1" bestFit="1" customWidth="1"/>
    <col min="8170" max="8416" width="9" style="1"/>
    <col min="8417" max="8417" width="25.5" style="1" customWidth="1"/>
    <col min="8418" max="8418" width="8.5" style="1" bestFit="1" customWidth="1"/>
    <col min="8419" max="8419" width="9.5" style="1" bestFit="1" customWidth="1"/>
    <col min="8420" max="8420" width="6.75" style="1" bestFit="1" customWidth="1"/>
    <col min="8421" max="8421" width="22.25" style="1" bestFit="1" customWidth="1"/>
    <col min="8422" max="8423" width="9.5" style="1" bestFit="1" customWidth="1"/>
    <col min="8424" max="8424" width="7.375" style="1" bestFit="1" customWidth="1"/>
    <col min="8425" max="8425" width="12.625" style="1" bestFit="1" customWidth="1"/>
    <col min="8426" max="8672" width="9" style="1"/>
    <col min="8673" max="8673" width="25.5" style="1" customWidth="1"/>
    <col min="8674" max="8674" width="8.5" style="1" bestFit="1" customWidth="1"/>
    <col min="8675" max="8675" width="9.5" style="1" bestFit="1" customWidth="1"/>
    <col min="8676" max="8676" width="6.75" style="1" bestFit="1" customWidth="1"/>
    <col min="8677" max="8677" width="22.25" style="1" bestFit="1" customWidth="1"/>
    <col min="8678" max="8679" width="9.5" style="1" bestFit="1" customWidth="1"/>
    <col min="8680" max="8680" width="7.375" style="1" bestFit="1" customWidth="1"/>
    <col min="8681" max="8681" width="12.625" style="1" bestFit="1" customWidth="1"/>
    <col min="8682" max="8928" width="9" style="1"/>
    <col min="8929" max="8929" width="25.5" style="1" customWidth="1"/>
    <col min="8930" max="8930" width="8.5" style="1" bestFit="1" customWidth="1"/>
    <col min="8931" max="8931" width="9.5" style="1" bestFit="1" customWidth="1"/>
    <col min="8932" max="8932" width="6.75" style="1" bestFit="1" customWidth="1"/>
    <col min="8933" max="8933" width="22.25" style="1" bestFit="1" customWidth="1"/>
    <col min="8934" max="8935" width="9.5" style="1" bestFit="1" customWidth="1"/>
    <col min="8936" max="8936" width="7.375" style="1" bestFit="1" customWidth="1"/>
    <col min="8937" max="8937" width="12.625" style="1" bestFit="1" customWidth="1"/>
    <col min="8938" max="9184" width="9" style="1"/>
    <col min="9185" max="9185" width="25.5" style="1" customWidth="1"/>
    <col min="9186" max="9186" width="8.5" style="1" bestFit="1" customWidth="1"/>
    <col min="9187" max="9187" width="9.5" style="1" bestFit="1" customWidth="1"/>
    <col min="9188" max="9188" width="6.75" style="1" bestFit="1" customWidth="1"/>
    <col min="9189" max="9189" width="22.25" style="1" bestFit="1" customWidth="1"/>
    <col min="9190" max="9191" width="9.5" style="1" bestFit="1" customWidth="1"/>
    <col min="9192" max="9192" width="7.375" style="1" bestFit="1" customWidth="1"/>
    <col min="9193" max="9193" width="12.625" style="1" bestFit="1" customWidth="1"/>
    <col min="9194" max="9440" width="9" style="1"/>
    <col min="9441" max="9441" width="25.5" style="1" customWidth="1"/>
    <col min="9442" max="9442" width="8.5" style="1" bestFit="1" customWidth="1"/>
    <col min="9443" max="9443" width="9.5" style="1" bestFit="1" customWidth="1"/>
    <col min="9444" max="9444" width="6.75" style="1" bestFit="1" customWidth="1"/>
    <col min="9445" max="9445" width="22.25" style="1" bestFit="1" customWidth="1"/>
    <col min="9446" max="9447" width="9.5" style="1" bestFit="1" customWidth="1"/>
    <col min="9448" max="9448" width="7.375" style="1" bestFit="1" customWidth="1"/>
    <col min="9449" max="9449" width="12.625" style="1" bestFit="1" customWidth="1"/>
    <col min="9450" max="9696" width="9" style="1"/>
    <col min="9697" max="9697" width="25.5" style="1" customWidth="1"/>
    <col min="9698" max="9698" width="8.5" style="1" bestFit="1" customWidth="1"/>
    <col min="9699" max="9699" width="9.5" style="1" bestFit="1" customWidth="1"/>
    <col min="9700" max="9700" width="6.75" style="1" bestFit="1" customWidth="1"/>
    <col min="9701" max="9701" width="22.25" style="1" bestFit="1" customWidth="1"/>
    <col min="9702" max="9703" width="9.5" style="1" bestFit="1" customWidth="1"/>
    <col min="9704" max="9704" width="7.375" style="1" bestFit="1" customWidth="1"/>
    <col min="9705" max="9705" width="12.625" style="1" bestFit="1" customWidth="1"/>
    <col min="9706" max="9952" width="9" style="1"/>
    <col min="9953" max="9953" width="25.5" style="1" customWidth="1"/>
    <col min="9954" max="9954" width="8.5" style="1" bestFit="1" customWidth="1"/>
    <col min="9955" max="9955" width="9.5" style="1" bestFit="1" customWidth="1"/>
    <col min="9956" max="9956" width="6.75" style="1" bestFit="1" customWidth="1"/>
    <col min="9957" max="9957" width="22.25" style="1" bestFit="1" customWidth="1"/>
    <col min="9958" max="9959" width="9.5" style="1" bestFit="1" customWidth="1"/>
    <col min="9960" max="9960" width="7.375" style="1" bestFit="1" customWidth="1"/>
    <col min="9961" max="9961" width="12.625" style="1" bestFit="1" customWidth="1"/>
    <col min="9962" max="10208" width="9" style="1"/>
    <col min="10209" max="10209" width="25.5" style="1" customWidth="1"/>
    <col min="10210" max="10210" width="8.5" style="1" bestFit="1" customWidth="1"/>
    <col min="10211" max="10211" width="9.5" style="1" bestFit="1" customWidth="1"/>
    <col min="10212" max="10212" width="6.75" style="1" bestFit="1" customWidth="1"/>
    <col min="10213" max="10213" width="22.25" style="1" bestFit="1" customWidth="1"/>
    <col min="10214" max="10215" width="9.5" style="1" bestFit="1" customWidth="1"/>
    <col min="10216" max="10216" width="7.375" style="1" bestFit="1" customWidth="1"/>
    <col min="10217" max="10217" width="12.625" style="1" bestFit="1" customWidth="1"/>
    <col min="10218" max="10464" width="9" style="1"/>
    <col min="10465" max="10465" width="25.5" style="1" customWidth="1"/>
    <col min="10466" max="10466" width="8.5" style="1" bestFit="1" customWidth="1"/>
    <col min="10467" max="10467" width="9.5" style="1" bestFit="1" customWidth="1"/>
    <col min="10468" max="10468" width="6.75" style="1" bestFit="1" customWidth="1"/>
    <col min="10469" max="10469" width="22.25" style="1" bestFit="1" customWidth="1"/>
    <col min="10470" max="10471" width="9.5" style="1" bestFit="1" customWidth="1"/>
    <col min="10472" max="10472" width="7.375" style="1" bestFit="1" customWidth="1"/>
    <col min="10473" max="10473" width="12.625" style="1" bestFit="1" customWidth="1"/>
    <col min="10474" max="10720" width="9" style="1"/>
    <col min="10721" max="10721" width="25.5" style="1" customWidth="1"/>
    <col min="10722" max="10722" width="8.5" style="1" bestFit="1" customWidth="1"/>
    <col min="10723" max="10723" width="9.5" style="1" bestFit="1" customWidth="1"/>
    <col min="10724" max="10724" width="6.75" style="1" bestFit="1" customWidth="1"/>
    <col min="10725" max="10725" width="22.25" style="1" bestFit="1" customWidth="1"/>
    <col min="10726" max="10727" width="9.5" style="1" bestFit="1" customWidth="1"/>
    <col min="10728" max="10728" width="7.375" style="1" bestFit="1" customWidth="1"/>
    <col min="10729" max="10729" width="12.625" style="1" bestFit="1" customWidth="1"/>
    <col min="10730" max="10976" width="9" style="1"/>
    <col min="10977" max="10977" width="25.5" style="1" customWidth="1"/>
    <col min="10978" max="10978" width="8.5" style="1" bestFit="1" customWidth="1"/>
    <col min="10979" max="10979" width="9.5" style="1" bestFit="1" customWidth="1"/>
    <col min="10980" max="10980" width="6.75" style="1" bestFit="1" customWidth="1"/>
    <col min="10981" max="10981" width="22.25" style="1" bestFit="1" customWidth="1"/>
    <col min="10982" max="10983" width="9.5" style="1" bestFit="1" customWidth="1"/>
    <col min="10984" max="10984" width="7.375" style="1" bestFit="1" customWidth="1"/>
    <col min="10985" max="10985" width="12.625" style="1" bestFit="1" customWidth="1"/>
    <col min="10986" max="11232" width="9" style="1"/>
    <col min="11233" max="11233" width="25.5" style="1" customWidth="1"/>
    <col min="11234" max="11234" width="8.5" style="1" bestFit="1" customWidth="1"/>
    <col min="11235" max="11235" width="9.5" style="1" bestFit="1" customWidth="1"/>
    <col min="11236" max="11236" width="6.75" style="1" bestFit="1" customWidth="1"/>
    <col min="11237" max="11237" width="22.25" style="1" bestFit="1" customWidth="1"/>
    <col min="11238" max="11239" width="9.5" style="1" bestFit="1" customWidth="1"/>
    <col min="11240" max="11240" width="7.375" style="1" bestFit="1" customWidth="1"/>
    <col min="11241" max="11241" width="12.625" style="1" bestFit="1" customWidth="1"/>
    <col min="11242" max="11488" width="9" style="1"/>
    <col min="11489" max="11489" width="25.5" style="1" customWidth="1"/>
    <col min="11490" max="11490" width="8.5" style="1" bestFit="1" customWidth="1"/>
    <col min="11491" max="11491" width="9.5" style="1" bestFit="1" customWidth="1"/>
    <col min="11492" max="11492" width="6.75" style="1" bestFit="1" customWidth="1"/>
    <col min="11493" max="11493" width="22.25" style="1" bestFit="1" customWidth="1"/>
    <col min="11494" max="11495" width="9.5" style="1" bestFit="1" customWidth="1"/>
    <col min="11496" max="11496" width="7.375" style="1" bestFit="1" customWidth="1"/>
    <col min="11497" max="11497" width="12.625" style="1" bestFit="1" customWidth="1"/>
    <col min="11498" max="11744" width="9" style="1"/>
    <col min="11745" max="11745" width="25.5" style="1" customWidth="1"/>
    <col min="11746" max="11746" width="8.5" style="1" bestFit="1" customWidth="1"/>
    <col min="11747" max="11747" width="9.5" style="1" bestFit="1" customWidth="1"/>
    <col min="11748" max="11748" width="6.75" style="1" bestFit="1" customWidth="1"/>
    <col min="11749" max="11749" width="22.25" style="1" bestFit="1" customWidth="1"/>
    <col min="11750" max="11751" width="9.5" style="1" bestFit="1" customWidth="1"/>
    <col min="11752" max="11752" width="7.375" style="1" bestFit="1" customWidth="1"/>
    <col min="11753" max="11753" width="12.625" style="1" bestFit="1" customWidth="1"/>
    <col min="11754" max="12000" width="9" style="1"/>
    <col min="12001" max="12001" width="25.5" style="1" customWidth="1"/>
    <col min="12002" max="12002" width="8.5" style="1" bestFit="1" customWidth="1"/>
    <col min="12003" max="12003" width="9.5" style="1" bestFit="1" customWidth="1"/>
    <col min="12004" max="12004" width="6.75" style="1" bestFit="1" customWidth="1"/>
    <col min="12005" max="12005" width="22.25" style="1" bestFit="1" customWidth="1"/>
    <col min="12006" max="12007" width="9.5" style="1" bestFit="1" customWidth="1"/>
    <col min="12008" max="12008" width="7.375" style="1" bestFit="1" customWidth="1"/>
    <col min="12009" max="12009" width="12.625" style="1" bestFit="1" customWidth="1"/>
    <col min="12010" max="12256" width="9" style="1"/>
    <col min="12257" max="12257" width="25.5" style="1" customWidth="1"/>
    <col min="12258" max="12258" width="8.5" style="1" bestFit="1" customWidth="1"/>
    <col min="12259" max="12259" width="9.5" style="1" bestFit="1" customWidth="1"/>
    <col min="12260" max="12260" width="6.75" style="1" bestFit="1" customWidth="1"/>
    <col min="12261" max="12261" width="22.25" style="1" bestFit="1" customWidth="1"/>
    <col min="12262" max="12263" width="9.5" style="1" bestFit="1" customWidth="1"/>
    <col min="12264" max="12264" width="7.375" style="1" bestFit="1" customWidth="1"/>
    <col min="12265" max="12265" width="12.625" style="1" bestFit="1" customWidth="1"/>
    <col min="12266" max="12512" width="9" style="1"/>
    <col min="12513" max="12513" width="25.5" style="1" customWidth="1"/>
    <col min="12514" max="12514" width="8.5" style="1" bestFit="1" customWidth="1"/>
    <col min="12515" max="12515" width="9.5" style="1" bestFit="1" customWidth="1"/>
    <col min="12516" max="12516" width="6.75" style="1" bestFit="1" customWidth="1"/>
    <col min="12517" max="12517" width="22.25" style="1" bestFit="1" customWidth="1"/>
    <col min="12518" max="12519" width="9.5" style="1" bestFit="1" customWidth="1"/>
    <col min="12520" max="12520" width="7.375" style="1" bestFit="1" customWidth="1"/>
    <col min="12521" max="12521" width="12.625" style="1" bestFit="1" customWidth="1"/>
    <col min="12522" max="12768" width="9" style="1"/>
    <col min="12769" max="12769" width="25.5" style="1" customWidth="1"/>
    <col min="12770" max="12770" width="8.5" style="1" bestFit="1" customWidth="1"/>
    <col min="12771" max="12771" width="9.5" style="1" bestFit="1" customWidth="1"/>
    <col min="12772" max="12772" width="6.75" style="1" bestFit="1" customWidth="1"/>
    <col min="12773" max="12773" width="22.25" style="1" bestFit="1" customWidth="1"/>
    <col min="12774" max="12775" width="9.5" style="1" bestFit="1" customWidth="1"/>
    <col min="12776" max="12776" width="7.375" style="1" bestFit="1" customWidth="1"/>
    <col min="12777" max="12777" width="12.625" style="1" bestFit="1" customWidth="1"/>
    <col min="12778" max="13024" width="9" style="1"/>
    <col min="13025" max="13025" width="25.5" style="1" customWidth="1"/>
    <col min="13026" max="13026" width="8.5" style="1" bestFit="1" customWidth="1"/>
    <col min="13027" max="13027" width="9.5" style="1" bestFit="1" customWidth="1"/>
    <col min="13028" max="13028" width="6.75" style="1" bestFit="1" customWidth="1"/>
    <col min="13029" max="13029" width="22.25" style="1" bestFit="1" customWidth="1"/>
    <col min="13030" max="13031" width="9.5" style="1" bestFit="1" customWidth="1"/>
    <col min="13032" max="13032" width="7.375" style="1" bestFit="1" customWidth="1"/>
    <col min="13033" max="13033" width="12.625" style="1" bestFit="1" customWidth="1"/>
    <col min="13034" max="13280" width="9" style="1"/>
    <col min="13281" max="13281" width="25.5" style="1" customWidth="1"/>
    <col min="13282" max="13282" width="8.5" style="1" bestFit="1" customWidth="1"/>
    <col min="13283" max="13283" width="9.5" style="1" bestFit="1" customWidth="1"/>
    <col min="13284" max="13284" width="6.75" style="1" bestFit="1" customWidth="1"/>
    <col min="13285" max="13285" width="22.25" style="1" bestFit="1" customWidth="1"/>
    <col min="13286" max="13287" width="9.5" style="1" bestFit="1" customWidth="1"/>
    <col min="13288" max="13288" width="7.375" style="1" bestFit="1" customWidth="1"/>
    <col min="13289" max="13289" width="12.625" style="1" bestFit="1" customWidth="1"/>
    <col min="13290" max="13536" width="9" style="1"/>
    <col min="13537" max="13537" width="25.5" style="1" customWidth="1"/>
    <col min="13538" max="13538" width="8.5" style="1" bestFit="1" customWidth="1"/>
    <col min="13539" max="13539" width="9.5" style="1" bestFit="1" customWidth="1"/>
    <col min="13540" max="13540" width="6.75" style="1" bestFit="1" customWidth="1"/>
    <col min="13541" max="13541" width="22.25" style="1" bestFit="1" customWidth="1"/>
    <col min="13542" max="13543" width="9.5" style="1" bestFit="1" customWidth="1"/>
    <col min="13544" max="13544" width="7.375" style="1" bestFit="1" customWidth="1"/>
    <col min="13545" max="13545" width="12.625" style="1" bestFit="1" customWidth="1"/>
    <col min="13546" max="13792" width="9" style="1"/>
    <col min="13793" max="13793" width="25.5" style="1" customWidth="1"/>
    <col min="13794" max="13794" width="8.5" style="1" bestFit="1" customWidth="1"/>
    <col min="13795" max="13795" width="9.5" style="1" bestFit="1" customWidth="1"/>
    <col min="13796" max="13796" width="6.75" style="1" bestFit="1" customWidth="1"/>
    <col min="13797" max="13797" width="22.25" style="1" bestFit="1" customWidth="1"/>
    <col min="13798" max="13799" width="9.5" style="1" bestFit="1" customWidth="1"/>
    <col min="13800" max="13800" width="7.375" style="1" bestFit="1" customWidth="1"/>
    <col min="13801" max="13801" width="12.625" style="1" bestFit="1" customWidth="1"/>
    <col min="13802" max="14048" width="9" style="1"/>
    <col min="14049" max="14049" width="25.5" style="1" customWidth="1"/>
    <col min="14050" max="14050" width="8.5" style="1" bestFit="1" customWidth="1"/>
    <col min="14051" max="14051" width="9.5" style="1" bestFit="1" customWidth="1"/>
    <col min="14052" max="14052" width="6.75" style="1" bestFit="1" customWidth="1"/>
    <col min="14053" max="14053" width="22.25" style="1" bestFit="1" customWidth="1"/>
    <col min="14054" max="14055" width="9.5" style="1" bestFit="1" customWidth="1"/>
    <col min="14056" max="14056" width="7.375" style="1" bestFit="1" customWidth="1"/>
    <col min="14057" max="14057" width="12.625" style="1" bestFit="1" customWidth="1"/>
    <col min="14058" max="14304" width="9" style="1"/>
    <col min="14305" max="14305" width="25.5" style="1" customWidth="1"/>
    <col min="14306" max="14306" width="8.5" style="1" bestFit="1" customWidth="1"/>
    <col min="14307" max="14307" width="9.5" style="1" bestFit="1" customWidth="1"/>
    <col min="14308" max="14308" width="6.75" style="1" bestFit="1" customWidth="1"/>
    <col min="14309" max="14309" width="22.25" style="1" bestFit="1" customWidth="1"/>
    <col min="14310" max="14311" width="9.5" style="1" bestFit="1" customWidth="1"/>
    <col min="14312" max="14312" width="7.375" style="1" bestFit="1" customWidth="1"/>
    <col min="14313" max="14313" width="12.625" style="1" bestFit="1" customWidth="1"/>
    <col min="14314" max="14560" width="9" style="1"/>
    <col min="14561" max="14561" width="25.5" style="1" customWidth="1"/>
    <col min="14562" max="14562" width="8.5" style="1" bestFit="1" customWidth="1"/>
    <col min="14563" max="14563" width="9.5" style="1" bestFit="1" customWidth="1"/>
    <col min="14564" max="14564" width="6.75" style="1" bestFit="1" customWidth="1"/>
    <col min="14565" max="14565" width="22.25" style="1" bestFit="1" customWidth="1"/>
    <col min="14566" max="14567" width="9.5" style="1" bestFit="1" customWidth="1"/>
    <col min="14568" max="14568" width="7.375" style="1" bestFit="1" customWidth="1"/>
    <col min="14569" max="14569" width="12.625" style="1" bestFit="1" customWidth="1"/>
    <col min="14570" max="14816" width="9" style="1"/>
    <col min="14817" max="14817" width="25.5" style="1" customWidth="1"/>
    <col min="14818" max="14818" width="8.5" style="1" bestFit="1" customWidth="1"/>
    <col min="14819" max="14819" width="9.5" style="1" bestFit="1" customWidth="1"/>
    <col min="14820" max="14820" width="6.75" style="1" bestFit="1" customWidth="1"/>
    <col min="14821" max="14821" width="22.25" style="1" bestFit="1" customWidth="1"/>
    <col min="14822" max="14823" width="9.5" style="1" bestFit="1" customWidth="1"/>
    <col min="14824" max="14824" width="7.375" style="1" bestFit="1" customWidth="1"/>
    <col min="14825" max="14825" width="12.625" style="1" bestFit="1" customWidth="1"/>
    <col min="14826" max="15072" width="9" style="1"/>
    <col min="15073" max="15073" width="25.5" style="1" customWidth="1"/>
    <col min="15074" max="15074" width="8.5" style="1" bestFit="1" customWidth="1"/>
    <col min="15075" max="15075" width="9.5" style="1" bestFit="1" customWidth="1"/>
    <col min="15076" max="15076" width="6.75" style="1" bestFit="1" customWidth="1"/>
    <col min="15077" max="15077" width="22.25" style="1" bestFit="1" customWidth="1"/>
    <col min="15078" max="15079" width="9.5" style="1" bestFit="1" customWidth="1"/>
    <col min="15080" max="15080" width="7.375" style="1" bestFit="1" customWidth="1"/>
    <col min="15081" max="15081" width="12.625" style="1" bestFit="1" customWidth="1"/>
    <col min="15082" max="15328" width="9" style="1"/>
    <col min="15329" max="15329" width="25.5" style="1" customWidth="1"/>
    <col min="15330" max="15330" width="8.5" style="1" bestFit="1" customWidth="1"/>
    <col min="15331" max="15331" width="9.5" style="1" bestFit="1" customWidth="1"/>
    <col min="15332" max="15332" width="6.75" style="1" bestFit="1" customWidth="1"/>
    <col min="15333" max="15333" width="22.25" style="1" bestFit="1" customWidth="1"/>
    <col min="15334" max="15335" width="9.5" style="1" bestFit="1" customWidth="1"/>
    <col min="15336" max="15336" width="7.375" style="1" bestFit="1" customWidth="1"/>
    <col min="15337" max="15337" width="12.625" style="1" bestFit="1" customWidth="1"/>
    <col min="15338" max="15584" width="9" style="1"/>
    <col min="15585" max="15585" width="25.5" style="1" customWidth="1"/>
    <col min="15586" max="15586" width="8.5" style="1" bestFit="1" customWidth="1"/>
    <col min="15587" max="15587" width="9.5" style="1" bestFit="1" customWidth="1"/>
    <col min="15588" max="15588" width="6.75" style="1" bestFit="1" customWidth="1"/>
    <col min="15589" max="15589" width="22.25" style="1" bestFit="1" customWidth="1"/>
    <col min="15590" max="15591" width="9.5" style="1" bestFit="1" customWidth="1"/>
    <col min="15592" max="15592" width="7.375" style="1" bestFit="1" customWidth="1"/>
    <col min="15593" max="15593" width="12.625" style="1" bestFit="1" customWidth="1"/>
    <col min="15594" max="15840" width="9" style="1"/>
    <col min="15841" max="15841" width="25.5" style="1" customWidth="1"/>
    <col min="15842" max="15842" width="8.5" style="1" bestFit="1" customWidth="1"/>
    <col min="15843" max="15843" width="9.5" style="1" bestFit="1" customWidth="1"/>
    <col min="15844" max="15844" width="6.75" style="1" bestFit="1" customWidth="1"/>
    <col min="15845" max="15845" width="22.25" style="1" bestFit="1" customWidth="1"/>
    <col min="15846" max="15847" width="9.5" style="1" bestFit="1" customWidth="1"/>
    <col min="15848" max="15848" width="7.375" style="1" bestFit="1" customWidth="1"/>
    <col min="15849" max="15849" width="12.625" style="1" bestFit="1" customWidth="1"/>
    <col min="15850" max="16096" width="9" style="1"/>
    <col min="16097" max="16097" width="25.5" style="1" customWidth="1"/>
    <col min="16098" max="16098" width="8.5" style="1" bestFit="1" customWidth="1"/>
    <col min="16099" max="16099" width="9.5" style="1" bestFit="1" customWidth="1"/>
    <col min="16100" max="16100" width="6.75" style="1" bestFit="1" customWidth="1"/>
    <col min="16101" max="16101" width="22.25" style="1" bestFit="1" customWidth="1"/>
    <col min="16102" max="16103" width="9.5" style="1" bestFit="1" customWidth="1"/>
    <col min="16104" max="16104" width="7.375" style="1" bestFit="1" customWidth="1"/>
    <col min="16105" max="16105" width="12.625" style="1" bestFit="1" customWidth="1"/>
    <col min="16106" max="16384" width="9" style="1"/>
  </cols>
  <sheetData>
    <row r="1" spans="1:15" ht="24">
      <c r="A1" s="110" t="s">
        <v>489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5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5" ht="20.25" customHeight="1">
      <c r="A3" s="113" t="s">
        <v>0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5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5" ht="20.25" customHeight="1">
      <c r="A5" s="9" t="s">
        <v>224</v>
      </c>
      <c r="B5" s="97">
        <f>B6+B15</f>
        <v>434975</v>
      </c>
      <c r="C5" s="97">
        <f>C6+C15</f>
        <v>434975</v>
      </c>
      <c r="D5" s="97">
        <f>D6+D15</f>
        <v>3377964.16</v>
      </c>
      <c r="E5" s="97">
        <v>-36.85</v>
      </c>
      <c r="F5" s="75" t="s">
        <v>224</v>
      </c>
      <c r="G5" s="75">
        <f>G6+G14</f>
        <v>434975</v>
      </c>
      <c r="H5" s="75">
        <f>H6+H14</f>
        <v>434975</v>
      </c>
      <c r="I5" s="75">
        <f>I6+I14</f>
        <v>3377964.1599999997</v>
      </c>
      <c r="J5" s="75">
        <v>-36.85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43" t="s">
        <v>48</v>
      </c>
      <c r="B6" s="97"/>
      <c r="C6" s="97"/>
      <c r="D6" s="97"/>
      <c r="E6" s="98"/>
      <c r="F6" s="76" t="s">
        <v>49</v>
      </c>
      <c r="G6" s="75">
        <f>SUM(G7:G13)</f>
        <v>434975</v>
      </c>
      <c r="H6" s="75">
        <f>SUM(H7:H13)</f>
        <v>434975</v>
      </c>
      <c r="I6" s="75">
        <f>SUM(I7:I13)</f>
        <v>3293685.13</v>
      </c>
      <c r="J6" s="75">
        <v>-32.979999999999997</v>
      </c>
      <c r="L6" s="1">
        <v>815260</v>
      </c>
      <c r="M6" s="1">
        <v>250</v>
      </c>
      <c r="N6" s="10">
        <f>SUM(N7:N13)</f>
        <v>855454</v>
      </c>
      <c r="O6" s="1">
        <f>I6/H6</f>
        <v>7.5721251336283695</v>
      </c>
    </row>
    <row r="7" spans="1:15" ht="20.25" customHeight="1">
      <c r="A7" s="14"/>
      <c r="B7" s="98"/>
      <c r="C7" s="98"/>
      <c r="D7" s="98"/>
      <c r="E7" s="98"/>
      <c r="F7" s="79" t="s">
        <v>243</v>
      </c>
      <c r="G7" s="99"/>
      <c r="H7" s="99"/>
      <c r="I7" s="99"/>
      <c r="J7" s="98"/>
      <c r="L7" s="16">
        <v>2402</v>
      </c>
      <c r="N7" s="16">
        <v>122</v>
      </c>
    </row>
    <row r="8" spans="1:15" ht="20.25" customHeight="1">
      <c r="A8" s="44"/>
      <c r="B8" s="98"/>
      <c r="C8" s="98"/>
      <c r="D8" s="98"/>
      <c r="E8" s="98"/>
      <c r="F8" s="79" t="s">
        <v>20</v>
      </c>
      <c r="G8" s="99"/>
      <c r="H8" s="99"/>
      <c r="I8" s="99"/>
      <c r="J8" s="98"/>
      <c r="L8" s="16">
        <v>787420</v>
      </c>
      <c r="N8" s="16">
        <v>1840</v>
      </c>
    </row>
    <row r="9" spans="1:15" ht="20.25" customHeight="1">
      <c r="A9" s="44"/>
      <c r="B9" s="98"/>
      <c r="C9" s="98"/>
      <c r="D9" s="98"/>
      <c r="E9" s="98"/>
      <c r="F9" s="79" t="s">
        <v>25</v>
      </c>
      <c r="G9" s="99"/>
      <c r="H9" s="99"/>
      <c r="I9" s="99">
        <v>1135090</v>
      </c>
      <c r="J9" s="98">
        <v>183.77</v>
      </c>
      <c r="L9" s="16">
        <v>7731</v>
      </c>
      <c r="N9" s="16">
        <v>827720</v>
      </c>
    </row>
    <row r="10" spans="1:15" ht="20.25" customHeight="1">
      <c r="A10" s="44"/>
      <c r="B10" s="98"/>
      <c r="C10" s="98"/>
      <c r="D10" s="98"/>
      <c r="E10" s="98"/>
      <c r="F10" s="79" t="s">
        <v>27</v>
      </c>
      <c r="G10" s="99"/>
      <c r="H10" s="99"/>
      <c r="I10" s="99"/>
      <c r="J10" s="98"/>
      <c r="L10" s="16">
        <v>113</v>
      </c>
      <c r="N10" s="16">
        <v>6198</v>
      </c>
    </row>
    <row r="11" spans="1:15" ht="20.25" customHeight="1">
      <c r="A11" s="44"/>
      <c r="B11" s="98"/>
      <c r="C11" s="98"/>
      <c r="D11" s="98"/>
      <c r="E11" s="98"/>
      <c r="F11" s="79" t="s">
        <v>41</v>
      </c>
      <c r="G11" s="99">
        <v>434975</v>
      </c>
      <c r="H11" s="99">
        <v>434975</v>
      </c>
      <c r="I11" s="99">
        <v>2158595.13</v>
      </c>
      <c r="J11" s="98">
        <v>-52.18</v>
      </c>
      <c r="L11" s="16">
        <v>3437</v>
      </c>
      <c r="N11" s="16">
        <v>3278</v>
      </c>
    </row>
    <row r="12" spans="1:15" ht="20.25" customHeight="1">
      <c r="A12" s="44"/>
      <c r="B12" s="98"/>
      <c r="C12" s="98"/>
      <c r="D12" s="98"/>
      <c r="E12" s="98"/>
      <c r="F12" s="79" t="s">
        <v>43</v>
      </c>
      <c r="G12" s="99"/>
      <c r="H12" s="99"/>
      <c r="I12" s="99"/>
      <c r="J12" s="98"/>
      <c r="L12" s="16">
        <v>14156</v>
      </c>
      <c r="N12" s="16">
        <v>16293</v>
      </c>
    </row>
    <row r="13" spans="1:15" ht="20.25" customHeight="1">
      <c r="A13" s="44"/>
      <c r="B13" s="98"/>
      <c r="C13" s="98"/>
      <c r="D13" s="98"/>
      <c r="E13" s="98"/>
      <c r="F13" s="79" t="s">
        <v>64</v>
      </c>
      <c r="G13" s="99"/>
      <c r="H13" s="99"/>
      <c r="I13" s="99"/>
      <c r="J13" s="98"/>
      <c r="L13" s="16">
        <v>1</v>
      </c>
      <c r="N13" s="1">
        <v>3</v>
      </c>
    </row>
    <row r="14" spans="1:15" ht="20.25" customHeight="1">
      <c r="A14" s="44"/>
      <c r="B14" s="98"/>
      <c r="C14" s="98"/>
      <c r="D14" s="98"/>
      <c r="E14" s="98"/>
      <c r="F14" s="84" t="s">
        <v>51</v>
      </c>
      <c r="G14" s="75">
        <f>G15+G17+G18+G19</f>
        <v>0</v>
      </c>
      <c r="H14" s="75">
        <f>H15+H17+H18+H19</f>
        <v>0</v>
      </c>
      <c r="I14" s="75">
        <f>I15+I17+I18+I19</f>
        <v>84279.03</v>
      </c>
      <c r="J14" s="98">
        <v>-80.62</v>
      </c>
      <c r="L14" s="1">
        <v>113212</v>
      </c>
      <c r="N14" s="1">
        <v>245033</v>
      </c>
    </row>
    <row r="15" spans="1:15" ht="20.25" customHeight="1">
      <c r="A15" s="22" t="s">
        <v>50</v>
      </c>
      <c r="B15" s="97">
        <f>B16+B18+B19</f>
        <v>434975</v>
      </c>
      <c r="C15" s="97">
        <f>C16+C18+C19</f>
        <v>434975</v>
      </c>
      <c r="D15" s="97">
        <f>D16+D18+D19</f>
        <v>3377964.16</v>
      </c>
      <c r="E15" s="98">
        <v>-36.85</v>
      </c>
      <c r="F15" s="81" t="s">
        <v>53</v>
      </c>
      <c r="G15" s="100">
        <f>G16</f>
        <v>0</v>
      </c>
      <c r="H15" s="100">
        <f>H16</f>
        <v>0</v>
      </c>
      <c r="I15" s="100">
        <f>I16</f>
        <v>0</v>
      </c>
      <c r="J15" s="98"/>
      <c r="L15" s="1">
        <v>35</v>
      </c>
      <c r="M15" s="1">
        <v>1100237</v>
      </c>
      <c r="N15" s="1">
        <v>3591</v>
      </c>
    </row>
    <row r="16" spans="1:15" ht="20.25" customHeight="1">
      <c r="A16" s="46" t="s">
        <v>52</v>
      </c>
      <c r="B16" s="98">
        <f>SUM(B17:B17)</f>
        <v>0</v>
      </c>
      <c r="C16" s="98">
        <f>SUM(C17:C17)</f>
        <v>0</v>
      </c>
      <c r="D16" s="98">
        <f>D17</f>
        <v>2942989.16</v>
      </c>
      <c r="E16" s="98">
        <v>-37.14</v>
      </c>
      <c r="F16" s="79" t="s">
        <v>55</v>
      </c>
      <c r="G16" s="100"/>
      <c r="H16" s="100"/>
      <c r="I16" s="100"/>
      <c r="J16" s="98"/>
      <c r="L16" s="1">
        <v>35</v>
      </c>
      <c r="M16" s="1">
        <v>824225</v>
      </c>
      <c r="N16" s="1">
        <v>3591</v>
      </c>
    </row>
    <row r="17" spans="1:14" ht="20.25" customHeight="1">
      <c r="A17" s="14" t="s">
        <v>58</v>
      </c>
      <c r="B17" s="98"/>
      <c r="C17" s="98"/>
      <c r="D17" s="98">
        <v>2942989.16</v>
      </c>
      <c r="E17" s="98">
        <v>-37.14</v>
      </c>
      <c r="F17" s="81" t="s">
        <v>82</v>
      </c>
      <c r="G17" s="100"/>
      <c r="H17" s="100"/>
      <c r="I17" s="100"/>
      <c r="J17" s="98"/>
      <c r="L17" s="1">
        <v>57000</v>
      </c>
      <c r="M17" s="1">
        <v>824225</v>
      </c>
      <c r="N17" s="1">
        <v>155800</v>
      </c>
    </row>
    <row r="18" spans="1:14" ht="20.25" customHeight="1">
      <c r="A18" s="19" t="s">
        <v>60</v>
      </c>
      <c r="B18" s="98"/>
      <c r="C18" s="98"/>
      <c r="D18" s="98"/>
      <c r="E18" s="98"/>
      <c r="F18" s="81" t="s">
        <v>83</v>
      </c>
      <c r="G18" s="100"/>
      <c r="H18" s="100"/>
      <c r="I18" s="100">
        <v>17369.03</v>
      </c>
      <c r="J18" s="98"/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19" t="s">
        <v>312</v>
      </c>
      <c r="B19" s="98">
        <v>434975</v>
      </c>
      <c r="C19" s="98">
        <v>434975</v>
      </c>
      <c r="D19" s="98">
        <v>434975</v>
      </c>
      <c r="E19" s="98">
        <v>-34.799999999999997</v>
      </c>
      <c r="F19" s="81" t="s">
        <v>313</v>
      </c>
      <c r="G19" s="100"/>
      <c r="H19" s="100"/>
      <c r="I19" s="100">
        <v>66910</v>
      </c>
      <c r="J19" s="98">
        <v>-84.62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6">
        <v>19144</v>
      </c>
    </row>
    <row r="21" spans="1:14">
      <c r="B21" s="16"/>
      <c r="D21" s="16"/>
    </row>
    <row r="22" spans="1:14">
      <c r="B22" s="16"/>
      <c r="C22" s="16"/>
    </row>
    <row r="23" spans="1:14">
      <c r="G23" s="16"/>
      <c r="H23" s="16"/>
      <c r="I23" s="16"/>
    </row>
    <row r="24" spans="1:14">
      <c r="D24" s="16"/>
    </row>
    <row r="25" spans="1:14">
      <c r="D25" s="16"/>
    </row>
    <row r="28" spans="1:14">
      <c r="D28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4" orientation="portrait" r:id="rId1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zoomScaleNormal="100" workbookViewId="0">
      <selection activeCell="B8" sqref="B8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10" t="s">
        <v>458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4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4" ht="20.25" customHeight="1">
      <c r="A3" s="113" t="s">
        <v>220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4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4" ht="20.25" customHeight="1">
      <c r="A5" s="9" t="s">
        <v>224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224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43" t="s">
        <v>46</v>
      </c>
      <c r="B6" s="8"/>
      <c r="C6" s="8"/>
      <c r="D6" s="8"/>
      <c r="E6" s="23"/>
      <c r="F6" s="12" t="s">
        <v>47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4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4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4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4" ht="20.25" customHeight="1">
      <c r="A11" s="44"/>
      <c r="B11" s="13"/>
      <c r="C11" s="13"/>
      <c r="D11" s="13"/>
      <c r="E11" s="24"/>
      <c r="F11" s="22" t="s">
        <v>51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3"/>
      <c r="N11" s="1">
        <v>318</v>
      </c>
    </row>
    <row r="12" spans="1:14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9" t="s">
        <v>53</v>
      </c>
      <c r="G12" s="18">
        <f>G13</f>
        <v>0</v>
      </c>
      <c r="H12" s="18">
        <f>H13</f>
        <v>0</v>
      </c>
      <c r="I12" s="18">
        <f>I13</f>
        <v>0</v>
      </c>
      <c r="J12" s="24"/>
      <c r="L12" s="1">
        <v>41547</v>
      </c>
    </row>
    <row r="13" spans="1:14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  <c r="N13" s="1">
        <v>0</v>
      </c>
    </row>
    <row r="14" spans="1:14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4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309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5" orientation="portrait" r:id="rId1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zoomScaleNormal="100" workbookViewId="0">
      <selection activeCell="B8" sqref="B8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10" t="s">
        <v>459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2" ht="20.25" customHeight="1">
      <c r="A3" s="113" t="s">
        <v>219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2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73</v>
      </c>
    </row>
    <row r="5" spans="1:12" ht="20.25" customHeight="1">
      <c r="A5" s="9" t="s">
        <v>221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221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43" t="s">
        <v>245</v>
      </c>
      <c r="B6" s="8"/>
      <c r="C6" s="8"/>
      <c r="D6" s="8"/>
      <c r="E6" s="23"/>
      <c r="F6" s="12" t="s">
        <v>308</v>
      </c>
      <c r="G6" s="10"/>
      <c r="H6" s="10"/>
      <c r="I6" s="10"/>
      <c r="J6" s="23"/>
      <c r="L6" s="1">
        <v>83</v>
      </c>
    </row>
    <row r="7" spans="1:12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2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2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2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2" ht="20.25" customHeight="1">
      <c r="A11" s="44"/>
      <c r="B11" s="13"/>
      <c r="C11" s="13"/>
      <c r="D11" s="13"/>
      <c r="E11" s="24"/>
      <c r="F11" s="22" t="s">
        <v>51</v>
      </c>
      <c r="G11" s="17"/>
      <c r="H11" s="17"/>
      <c r="I11" s="17"/>
      <c r="J11" s="23"/>
    </row>
    <row r="12" spans="1:12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9" t="s">
        <v>53</v>
      </c>
      <c r="G12" s="18"/>
      <c r="H12" s="18"/>
      <c r="I12" s="18"/>
      <c r="J12" s="24"/>
      <c r="L12" s="1">
        <v>41547</v>
      </c>
    </row>
    <row r="13" spans="1:12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</row>
    <row r="14" spans="1:12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2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</row>
    <row r="16" spans="1:12" ht="20.25" customHeight="1">
      <c r="A16" s="63" t="s">
        <v>234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0" orientation="portrait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19"/>
  <sheetViews>
    <sheetView showZeros="0" zoomScaleNormal="100" workbookViewId="0">
      <selection activeCell="F14" sqref="F14"/>
    </sheetView>
  </sheetViews>
  <sheetFormatPr defaultRowHeight="12.75"/>
  <cols>
    <col min="1" max="1" width="25.5" style="20" customWidth="1"/>
    <col min="2" max="4" width="11.875" style="20" customWidth="1"/>
    <col min="5" max="6" width="10" style="20" customWidth="1"/>
    <col min="7" max="7" width="10.875" style="20" customWidth="1"/>
    <col min="8" max="256" width="9" style="20"/>
    <col min="257" max="257" width="25.5" style="20" customWidth="1"/>
    <col min="258" max="258" width="11.125" style="20" customWidth="1"/>
    <col min="259" max="259" width="10.75" style="20" customWidth="1"/>
    <col min="260" max="260" width="11.875" style="20" bestFit="1" customWidth="1"/>
    <col min="261" max="261" width="10" style="20" customWidth="1"/>
    <col min="262" max="262" width="10.875" style="20" customWidth="1"/>
    <col min="263" max="512" width="9" style="20"/>
    <col min="513" max="513" width="25.5" style="20" customWidth="1"/>
    <col min="514" max="514" width="11.125" style="20" customWidth="1"/>
    <col min="515" max="515" width="10.75" style="20" customWidth="1"/>
    <col min="516" max="516" width="11.875" style="20" bestFit="1" customWidth="1"/>
    <col min="517" max="517" width="10" style="20" customWidth="1"/>
    <col min="518" max="518" width="10.875" style="20" customWidth="1"/>
    <col min="519" max="768" width="9" style="20"/>
    <col min="769" max="769" width="25.5" style="20" customWidth="1"/>
    <col min="770" max="770" width="11.125" style="20" customWidth="1"/>
    <col min="771" max="771" width="10.75" style="20" customWidth="1"/>
    <col min="772" max="772" width="11.875" style="20" bestFit="1" customWidth="1"/>
    <col min="773" max="773" width="10" style="20" customWidth="1"/>
    <col min="774" max="774" width="10.875" style="20" customWidth="1"/>
    <col min="775" max="1024" width="9" style="20"/>
    <col min="1025" max="1025" width="25.5" style="20" customWidth="1"/>
    <col min="1026" max="1026" width="11.125" style="20" customWidth="1"/>
    <col min="1027" max="1027" width="10.75" style="20" customWidth="1"/>
    <col min="1028" max="1028" width="11.875" style="20" bestFit="1" customWidth="1"/>
    <col min="1029" max="1029" width="10" style="20" customWidth="1"/>
    <col min="1030" max="1030" width="10.875" style="20" customWidth="1"/>
    <col min="1031" max="1280" width="9" style="20"/>
    <col min="1281" max="1281" width="25.5" style="20" customWidth="1"/>
    <col min="1282" max="1282" width="11.125" style="20" customWidth="1"/>
    <col min="1283" max="1283" width="10.75" style="20" customWidth="1"/>
    <col min="1284" max="1284" width="11.875" style="20" bestFit="1" customWidth="1"/>
    <col min="1285" max="1285" width="10" style="20" customWidth="1"/>
    <col min="1286" max="1286" width="10.875" style="20" customWidth="1"/>
    <col min="1287" max="1536" width="9" style="20"/>
    <col min="1537" max="1537" width="25.5" style="20" customWidth="1"/>
    <col min="1538" max="1538" width="11.125" style="20" customWidth="1"/>
    <col min="1539" max="1539" width="10.75" style="20" customWidth="1"/>
    <col min="1540" max="1540" width="11.875" style="20" bestFit="1" customWidth="1"/>
    <col min="1541" max="1541" width="10" style="20" customWidth="1"/>
    <col min="1542" max="1542" width="10.875" style="20" customWidth="1"/>
    <col min="1543" max="1792" width="9" style="20"/>
    <col min="1793" max="1793" width="25.5" style="20" customWidth="1"/>
    <col min="1794" max="1794" width="11.125" style="20" customWidth="1"/>
    <col min="1795" max="1795" width="10.75" style="20" customWidth="1"/>
    <col min="1796" max="1796" width="11.875" style="20" bestFit="1" customWidth="1"/>
    <col min="1797" max="1797" width="10" style="20" customWidth="1"/>
    <col min="1798" max="1798" width="10.875" style="20" customWidth="1"/>
    <col min="1799" max="2048" width="9" style="20"/>
    <col min="2049" max="2049" width="25.5" style="20" customWidth="1"/>
    <col min="2050" max="2050" width="11.125" style="20" customWidth="1"/>
    <col min="2051" max="2051" width="10.75" style="20" customWidth="1"/>
    <col min="2052" max="2052" width="11.875" style="20" bestFit="1" customWidth="1"/>
    <col min="2053" max="2053" width="10" style="20" customWidth="1"/>
    <col min="2054" max="2054" width="10.875" style="20" customWidth="1"/>
    <col min="2055" max="2304" width="9" style="20"/>
    <col min="2305" max="2305" width="25.5" style="20" customWidth="1"/>
    <col min="2306" max="2306" width="11.125" style="20" customWidth="1"/>
    <col min="2307" max="2307" width="10.75" style="20" customWidth="1"/>
    <col min="2308" max="2308" width="11.875" style="20" bestFit="1" customWidth="1"/>
    <col min="2309" max="2309" width="10" style="20" customWidth="1"/>
    <col min="2310" max="2310" width="10.875" style="20" customWidth="1"/>
    <col min="2311" max="2560" width="9" style="20"/>
    <col min="2561" max="2561" width="25.5" style="20" customWidth="1"/>
    <col min="2562" max="2562" width="11.125" style="20" customWidth="1"/>
    <col min="2563" max="2563" width="10.75" style="20" customWidth="1"/>
    <col min="2564" max="2564" width="11.875" style="20" bestFit="1" customWidth="1"/>
    <col min="2565" max="2565" width="10" style="20" customWidth="1"/>
    <col min="2566" max="2566" width="10.875" style="20" customWidth="1"/>
    <col min="2567" max="2816" width="9" style="20"/>
    <col min="2817" max="2817" width="25.5" style="20" customWidth="1"/>
    <col min="2818" max="2818" width="11.125" style="20" customWidth="1"/>
    <col min="2819" max="2819" width="10.75" style="20" customWidth="1"/>
    <col min="2820" max="2820" width="11.875" style="20" bestFit="1" customWidth="1"/>
    <col min="2821" max="2821" width="10" style="20" customWidth="1"/>
    <col min="2822" max="2822" width="10.875" style="20" customWidth="1"/>
    <col min="2823" max="3072" width="9" style="20"/>
    <col min="3073" max="3073" width="25.5" style="20" customWidth="1"/>
    <col min="3074" max="3074" width="11.125" style="20" customWidth="1"/>
    <col min="3075" max="3075" width="10.75" style="20" customWidth="1"/>
    <col min="3076" max="3076" width="11.875" style="20" bestFit="1" customWidth="1"/>
    <col min="3077" max="3077" width="10" style="20" customWidth="1"/>
    <col min="3078" max="3078" width="10.875" style="20" customWidth="1"/>
    <col min="3079" max="3328" width="9" style="20"/>
    <col min="3329" max="3329" width="25.5" style="20" customWidth="1"/>
    <col min="3330" max="3330" width="11.125" style="20" customWidth="1"/>
    <col min="3331" max="3331" width="10.75" style="20" customWidth="1"/>
    <col min="3332" max="3332" width="11.875" style="20" bestFit="1" customWidth="1"/>
    <col min="3333" max="3333" width="10" style="20" customWidth="1"/>
    <col min="3334" max="3334" width="10.875" style="20" customWidth="1"/>
    <col min="3335" max="3584" width="9" style="20"/>
    <col min="3585" max="3585" width="25.5" style="20" customWidth="1"/>
    <col min="3586" max="3586" width="11.125" style="20" customWidth="1"/>
    <col min="3587" max="3587" width="10.75" style="20" customWidth="1"/>
    <col min="3588" max="3588" width="11.875" style="20" bestFit="1" customWidth="1"/>
    <col min="3589" max="3589" width="10" style="20" customWidth="1"/>
    <col min="3590" max="3590" width="10.875" style="20" customWidth="1"/>
    <col min="3591" max="3840" width="9" style="20"/>
    <col min="3841" max="3841" width="25.5" style="20" customWidth="1"/>
    <col min="3842" max="3842" width="11.125" style="20" customWidth="1"/>
    <col min="3843" max="3843" width="10.75" style="20" customWidth="1"/>
    <col min="3844" max="3844" width="11.875" style="20" bestFit="1" customWidth="1"/>
    <col min="3845" max="3845" width="10" style="20" customWidth="1"/>
    <col min="3846" max="3846" width="10.875" style="20" customWidth="1"/>
    <col min="3847" max="4096" width="9" style="20"/>
    <col min="4097" max="4097" width="25.5" style="20" customWidth="1"/>
    <col min="4098" max="4098" width="11.125" style="20" customWidth="1"/>
    <col min="4099" max="4099" width="10.75" style="20" customWidth="1"/>
    <col min="4100" max="4100" width="11.875" style="20" bestFit="1" customWidth="1"/>
    <col min="4101" max="4101" width="10" style="20" customWidth="1"/>
    <col min="4102" max="4102" width="10.875" style="20" customWidth="1"/>
    <col min="4103" max="4352" width="9" style="20"/>
    <col min="4353" max="4353" width="25.5" style="20" customWidth="1"/>
    <col min="4354" max="4354" width="11.125" style="20" customWidth="1"/>
    <col min="4355" max="4355" width="10.75" style="20" customWidth="1"/>
    <col min="4356" max="4356" width="11.875" style="20" bestFit="1" customWidth="1"/>
    <col min="4357" max="4357" width="10" style="20" customWidth="1"/>
    <col min="4358" max="4358" width="10.875" style="20" customWidth="1"/>
    <col min="4359" max="4608" width="9" style="20"/>
    <col min="4609" max="4609" width="25.5" style="20" customWidth="1"/>
    <col min="4610" max="4610" width="11.125" style="20" customWidth="1"/>
    <col min="4611" max="4611" width="10.75" style="20" customWidth="1"/>
    <col min="4612" max="4612" width="11.875" style="20" bestFit="1" customWidth="1"/>
    <col min="4613" max="4613" width="10" style="20" customWidth="1"/>
    <col min="4614" max="4614" width="10.875" style="20" customWidth="1"/>
    <col min="4615" max="4864" width="9" style="20"/>
    <col min="4865" max="4865" width="25.5" style="20" customWidth="1"/>
    <col min="4866" max="4866" width="11.125" style="20" customWidth="1"/>
    <col min="4867" max="4867" width="10.75" style="20" customWidth="1"/>
    <col min="4868" max="4868" width="11.875" style="20" bestFit="1" customWidth="1"/>
    <col min="4869" max="4869" width="10" style="20" customWidth="1"/>
    <col min="4870" max="4870" width="10.875" style="20" customWidth="1"/>
    <col min="4871" max="5120" width="9" style="20"/>
    <col min="5121" max="5121" width="25.5" style="20" customWidth="1"/>
    <col min="5122" max="5122" width="11.125" style="20" customWidth="1"/>
    <col min="5123" max="5123" width="10.75" style="20" customWidth="1"/>
    <col min="5124" max="5124" width="11.875" style="20" bestFit="1" customWidth="1"/>
    <col min="5125" max="5125" width="10" style="20" customWidth="1"/>
    <col min="5126" max="5126" width="10.875" style="20" customWidth="1"/>
    <col min="5127" max="5376" width="9" style="20"/>
    <col min="5377" max="5377" width="25.5" style="20" customWidth="1"/>
    <col min="5378" max="5378" width="11.125" style="20" customWidth="1"/>
    <col min="5379" max="5379" width="10.75" style="20" customWidth="1"/>
    <col min="5380" max="5380" width="11.875" style="20" bestFit="1" customWidth="1"/>
    <col min="5381" max="5381" width="10" style="20" customWidth="1"/>
    <col min="5382" max="5382" width="10.875" style="20" customWidth="1"/>
    <col min="5383" max="5632" width="9" style="20"/>
    <col min="5633" max="5633" width="25.5" style="20" customWidth="1"/>
    <col min="5634" max="5634" width="11.125" style="20" customWidth="1"/>
    <col min="5635" max="5635" width="10.75" style="20" customWidth="1"/>
    <col min="5636" max="5636" width="11.875" style="20" bestFit="1" customWidth="1"/>
    <col min="5637" max="5637" width="10" style="20" customWidth="1"/>
    <col min="5638" max="5638" width="10.875" style="20" customWidth="1"/>
    <col min="5639" max="5888" width="9" style="20"/>
    <col min="5889" max="5889" width="25.5" style="20" customWidth="1"/>
    <col min="5890" max="5890" width="11.125" style="20" customWidth="1"/>
    <col min="5891" max="5891" width="10.75" style="20" customWidth="1"/>
    <col min="5892" max="5892" width="11.875" style="20" bestFit="1" customWidth="1"/>
    <col min="5893" max="5893" width="10" style="20" customWidth="1"/>
    <col min="5894" max="5894" width="10.875" style="20" customWidth="1"/>
    <col min="5895" max="6144" width="9" style="20"/>
    <col min="6145" max="6145" width="25.5" style="20" customWidth="1"/>
    <col min="6146" max="6146" width="11.125" style="20" customWidth="1"/>
    <col min="6147" max="6147" width="10.75" style="20" customWidth="1"/>
    <col min="6148" max="6148" width="11.875" style="20" bestFit="1" customWidth="1"/>
    <col min="6149" max="6149" width="10" style="20" customWidth="1"/>
    <col min="6150" max="6150" width="10.875" style="20" customWidth="1"/>
    <col min="6151" max="6400" width="9" style="20"/>
    <col min="6401" max="6401" width="25.5" style="20" customWidth="1"/>
    <col min="6402" max="6402" width="11.125" style="20" customWidth="1"/>
    <col min="6403" max="6403" width="10.75" style="20" customWidth="1"/>
    <col min="6404" max="6404" width="11.875" style="20" bestFit="1" customWidth="1"/>
    <col min="6405" max="6405" width="10" style="20" customWidth="1"/>
    <col min="6406" max="6406" width="10.875" style="20" customWidth="1"/>
    <col min="6407" max="6656" width="9" style="20"/>
    <col min="6657" max="6657" width="25.5" style="20" customWidth="1"/>
    <col min="6658" max="6658" width="11.125" style="20" customWidth="1"/>
    <col min="6659" max="6659" width="10.75" style="20" customWidth="1"/>
    <col min="6660" max="6660" width="11.875" style="20" bestFit="1" customWidth="1"/>
    <col min="6661" max="6661" width="10" style="20" customWidth="1"/>
    <col min="6662" max="6662" width="10.875" style="20" customWidth="1"/>
    <col min="6663" max="6912" width="9" style="20"/>
    <col min="6913" max="6913" width="25.5" style="20" customWidth="1"/>
    <col min="6914" max="6914" width="11.125" style="20" customWidth="1"/>
    <col min="6915" max="6915" width="10.75" style="20" customWidth="1"/>
    <col min="6916" max="6916" width="11.875" style="20" bestFit="1" customWidth="1"/>
    <col min="6917" max="6917" width="10" style="20" customWidth="1"/>
    <col min="6918" max="6918" width="10.875" style="20" customWidth="1"/>
    <col min="6919" max="7168" width="9" style="20"/>
    <col min="7169" max="7169" width="25.5" style="20" customWidth="1"/>
    <col min="7170" max="7170" width="11.125" style="20" customWidth="1"/>
    <col min="7171" max="7171" width="10.75" style="20" customWidth="1"/>
    <col min="7172" max="7172" width="11.875" style="20" bestFit="1" customWidth="1"/>
    <col min="7173" max="7173" width="10" style="20" customWidth="1"/>
    <col min="7174" max="7174" width="10.875" style="20" customWidth="1"/>
    <col min="7175" max="7424" width="9" style="20"/>
    <col min="7425" max="7425" width="25.5" style="20" customWidth="1"/>
    <col min="7426" max="7426" width="11.125" style="20" customWidth="1"/>
    <col min="7427" max="7427" width="10.75" style="20" customWidth="1"/>
    <col min="7428" max="7428" width="11.875" style="20" bestFit="1" customWidth="1"/>
    <col min="7429" max="7429" width="10" style="20" customWidth="1"/>
    <col min="7430" max="7430" width="10.875" style="20" customWidth="1"/>
    <col min="7431" max="7680" width="9" style="20"/>
    <col min="7681" max="7681" width="25.5" style="20" customWidth="1"/>
    <col min="7682" max="7682" width="11.125" style="20" customWidth="1"/>
    <col min="7683" max="7683" width="10.75" style="20" customWidth="1"/>
    <col min="7684" max="7684" width="11.875" style="20" bestFit="1" customWidth="1"/>
    <col min="7685" max="7685" width="10" style="20" customWidth="1"/>
    <col min="7686" max="7686" width="10.875" style="20" customWidth="1"/>
    <col min="7687" max="7936" width="9" style="20"/>
    <col min="7937" max="7937" width="25.5" style="20" customWidth="1"/>
    <col min="7938" max="7938" width="11.125" style="20" customWidth="1"/>
    <col min="7939" max="7939" width="10.75" style="20" customWidth="1"/>
    <col min="7940" max="7940" width="11.875" style="20" bestFit="1" customWidth="1"/>
    <col min="7941" max="7941" width="10" style="20" customWidth="1"/>
    <col min="7942" max="7942" width="10.875" style="20" customWidth="1"/>
    <col min="7943" max="8192" width="9" style="20"/>
    <col min="8193" max="8193" width="25.5" style="20" customWidth="1"/>
    <col min="8194" max="8194" width="11.125" style="20" customWidth="1"/>
    <col min="8195" max="8195" width="10.75" style="20" customWidth="1"/>
    <col min="8196" max="8196" width="11.875" style="20" bestFit="1" customWidth="1"/>
    <col min="8197" max="8197" width="10" style="20" customWidth="1"/>
    <col min="8198" max="8198" width="10.875" style="20" customWidth="1"/>
    <col min="8199" max="8448" width="9" style="20"/>
    <col min="8449" max="8449" width="25.5" style="20" customWidth="1"/>
    <col min="8450" max="8450" width="11.125" style="20" customWidth="1"/>
    <col min="8451" max="8451" width="10.75" style="20" customWidth="1"/>
    <col min="8452" max="8452" width="11.875" style="20" bestFit="1" customWidth="1"/>
    <col min="8453" max="8453" width="10" style="20" customWidth="1"/>
    <col min="8454" max="8454" width="10.875" style="20" customWidth="1"/>
    <col min="8455" max="8704" width="9" style="20"/>
    <col min="8705" max="8705" width="25.5" style="20" customWidth="1"/>
    <col min="8706" max="8706" width="11.125" style="20" customWidth="1"/>
    <col min="8707" max="8707" width="10.75" style="20" customWidth="1"/>
    <col min="8708" max="8708" width="11.875" style="20" bestFit="1" customWidth="1"/>
    <col min="8709" max="8709" width="10" style="20" customWidth="1"/>
    <col min="8710" max="8710" width="10.875" style="20" customWidth="1"/>
    <col min="8711" max="8960" width="9" style="20"/>
    <col min="8961" max="8961" width="25.5" style="20" customWidth="1"/>
    <col min="8962" max="8962" width="11.125" style="20" customWidth="1"/>
    <col min="8963" max="8963" width="10.75" style="20" customWidth="1"/>
    <col min="8964" max="8964" width="11.875" style="20" bestFit="1" customWidth="1"/>
    <col min="8965" max="8965" width="10" style="20" customWidth="1"/>
    <col min="8966" max="8966" width="10.875" style="20" customWidth="1"/>
    <col min="8967" max="9216" width="9" style="20"/>
    <col min="9217" max="9217" width="25.5" style="20" customWidth="1"/>
    <col min="9218" max="9218" width="11.125" style="20" customWidth="1"/>
    <col min="9219" max="9219" width="10.75" style="20" customWidth="1"/>
    <col min="9220" max="9220" width="11.875" style="20" bestFit="1" customWidth="1"/>
    <col min="9221" max="9221" width="10" style="20" customWidth="1"/>
    <col min="9222" max="9222" width="10.875" style="20" customWidth="1"/>
    <col min="9223" max="9472" width="9" style="20"/>
    <col min="9473" max="9473" width="25.5" style="20" customWidth="1"/>
    <col min="9474" max="9474" width="11.125" style="20" customWidth="1"/>
    <col min="9475" max="9475" width="10.75" style="20" customWidth="1"/>
    <col min="9476" max="9476" width="11.875" style="20" bestFit="1" customWidth="1"/>
    <col min="9477" max="9477" width="10" style="20" customWidth="1"/>
    <col min="9478" max="9478" width="10.875" style="20" customWidth="1"/>
    <col min="9479" max="9728" width="9" style="20"/>
    <col min="9729" max="9729" width="25.5" style="20" customWidth="1"/>
    <col min="9730" max="9730" width="11.125" style="20" customWidth="1"/>
    <col min="9731" max="9731" width="10.75" style="20" customWidth="1"/>
    <col min="9732" max="9732" width="11.875" style="20" bestFit="1" customWidth="1"/>
    <col min="9733" max="9733" width="10" style="20" customWidth="1"/>
    <col min="9734" max="9734" width="10.875" style="20" customWidth="1"/>
    <col min="9735" max="9984" width="9" style="20"/>
    <col min="9985" max="9985" width="25.5" style="20" customWidth="1"/>
    <col min="9986" max="9986" width="11.125" style="20" customWidth="1"/>
    <col min="9987" max="9987" width="10.75" style="20" customWidth="1"/>
    <col min="9988" max="9988" width="11.875" style="20" bestFit="1" customWidth="1"/>
    <col min="9989" max="9989" width="10" style="20" customWidth="1"/>
    <col min="9990" max="9990" width="10.875" style="20" customWidth="1"/>
    <col min="9991" max="10240" width="9" style="20"/>
    <col min="10241" max="10241" width="25.5" style="20" customWidth="1"/>
    <col min="10242" max="10242" width="11.125" style="20" customWidth="1"/>
    <col min="10243" max="10243" width="10.75" style="20" customWidth="1"/>
    <col min="10244" max="10244" width="11.875" style="20" bestFit="1" customWidth="1"/>
    <col min="10245" max="10245" width="10" style="20" customWidth="1"/>
    <col min="10246" max="10246" width="10.875" style="20" customWidth="1"/>
    <col min="10247" max="10496" width="9" style="20"/>
    <col min="10497" max="10497" width="25.5" style="20" customWidth="1"/>
    <col min="10498" max="10498" width="11.125" style="20" customWidth="1"/>
    <col min="10499" max="10499" width="10.75" style="20" customWidth="1"/>
    <col min="10500" max="10500" width="11.875" style="20" bestFit="1" customWidth="1"/>
    <col min="10501" max="10501" width="10" style="20" customWidth="1"/>
    <col min="10502" max="10502" width="10.875" style="20" customWidth="1"/>
    <col min="10503" max="10752" width="9" style="20"/>
    <col min="10753" max="10753" width="25.5" style="20" customWidth="1"/>
    <col min="10754" max="10754" width="11.125" style="20" customWidth="1"/>
    <col min="10755" max="10755" width="10.75" style="20" customWidth="1"/>
    <col min="10756" max="10756" width="11.875" style="20" bestFit="1" customWidth="1"/>
    <col min="10757" max="10757" width="10" style="20" customWidth="1"/>
    <col min="10758" max="10758" width="10.875" style="20" customWidth="1"/>
    <col min="10759" max="11008" width="9" style="20"/>
    <col min="11009" max="11009" width="25.5" style="20" customWidth="1"/>
    <col min="11010" max="11010" width="11.125" style="20" customWidth="1"/>
    <col min="11011" max="11011" width="10.75" style="20" customWidth="1"/>
    <col min="11012" max="11012" width="11.875" style="20" bestFit="1" customWidth="1"/>
    <col min="11013" max="11013" width="10" style="20" customWidth="1"/>
    <col min="11014" max="11014" width="10.875" style="20" customWidth="1"/>
    <col min="11015" max="11264" width="9" style="20"/>
    <col min="11265" max="11265" width="25.5" style="20" customWidth="1"/>
    <col min="11266" max="11266" width="11.125" style="20" customWidth="1"/>
    <col min="11267" max="11267" width="10.75" style="20" customWidth="1"/>
    <col min="11268" max="11268" width="11.875" style="20" bestFit="1" customWidth="1"/>
    <col min="11269" max="11269" width="10" style="20" customWidth="1"/>
    <col min="11270" max="11270" width="10.875" style="20" customWidth="1"/>
    <col min="11271" max="11520" width="9" style="20"/>
    <col min="11521" max="11521" width="25.5" style="20" customWidth="1"/>
    <col min="11522" max="11522" width="11.125" style="20" customWidth="1"/>
    <col min="11523" max="11523" width="10.75" style="20" customWidth="1"/>
    <col min="11524" max="11524" width="11.875" style="20" bestFit="1" customWidth="1"/>
    <col min="11525" max="11525" width="10" style="20" customWidth="1"/>
    <col min="11526" max="11526" width="10.875" style="20" customWidth="1"/>
    <col min="11527" max="11776" width="9" style="20"/>
    <col min="11777" max="11777" width="25.5" style="20" customWidth="1"/>
    <col min="11778" max="11778" width="11.125" style="20" customWidth="1"/>
    <col min="11779" max="11779" width="10.75" style="20" customWidth="1"/>
    <col min="11780" max="11780" width="11.875" style="20" bestFit="1" customWidth="1"/>
    <col min="11781" max="11781" width="10" style="20" customWidth="1"/>
    <col min="11782" max="11782" width="10.875" style="20" customWidth="1"/>
    <col min="11783" max="12032" width="9" style="20"/>
    <col min="12033" max="12033" width="25.5" style="20" customWidth="1"/>
    <col min="12034" max="12034" width="11.125" style="20" customWidth="1"/>
    <col min="12035" max="12035" width="10.75" style="20" customWidth="1"/>
    <col min="12036" max="12036" width="11.875" style="20" bestFit="1" customWidth="1"/>
    <col min="12037" max="12037" width="10" style="20" customWidth="1"/>
    <col min="12038" max="12038" width="10.875" style="20" customWidth="1"/>
    <col min="12039" max="12288" width="9" style="20"/>
    <col min="12289" max="12289" width="25.5" style="20" customWidth="1"/>
    <col min="12290" max="12290" width="11.125" style="20" customWidth="1"/>
    <col min="12291" max="12291" width="10.75" style="20" customWidth="1"/>
    <col min="12292" max="12292" width="11.875" style="20" bestFit="1" customWidth="1"/>
    <col min="12293" max="12293" width="10" style="20" customWidth="1"/>
    <col min="12294" max="12294" width="10.875" style="20" customWidth="1"/>
    <col min="12295" max="12544" width="9" style="20"/>
    <col min="12545" max="12545" width="25.5" style="20" customWidth="1"/>
    <col min="12546" max="12546" width="11.125" style="20" customWidth="1"/>
    <col min="12547" max="12547" width="10.75" style="20" customWidth="1"/>
    <col min="12548" max="12548" width="11.875" style="20" bestFit="1" customWidth="1"/>
    <col min="12549" max="12549" width="10" style="20" customWidth="1"/>
    <col min="12550" max="12550" width="10.875" style="20" customWidth="1"/>
    <col min="12551" max="12800" width="9" style="20"/>
    <col min="12801" max="12801" width="25.5" style="20" customWidth="1"/>
    <col min="12802" max="12802" width="11.125" style="20" customWidth="1"/>
    <col min="12803" max="12803" width="10.75" style="20" customWidth="1"/>
    <col min="12804" max="12804" width="11.875" style="20" bestFit="1" customWidth="1"/>
    <col min="12805" max="12805" width="10" style="20" customWidth="1"/>
    <col min="12806" max="12806" width="10.875" style="20" customWidth="1"/>
    <col min="12807" max="13056" width="9" style="20"/>
    <col min="13057" max="13057" width="25.5" style="20" customWidth="1"/>
    <col min="13058" max="13058" width="11.125" style="20" customWidth="1"/>
    <col min="13059" max="13059" width="10.75" style="20" customWidth="1"/>
    <col min="13060" max="13060" width="11.875" style="20" bestFit="1" customWidth="1"/>
    <col min="13061" max="13061" width="10" style="20" customWidth="1"/>
    <col min="13062" max="13062" width="10.875" style="20" customWidth="1"/>
    <col min="13063" max="13312" width="9" style="20"/>
    <col min="13313" max="13313" width="25.5" style="20" customWidth="1"/>
    <col min="13314" max="13314" width="11.125" style="20" customWidth="1"/>
    <col min="13315" max="13315" width="10.75" style="20" customWidth="1"/>
    <col min="13316" max="13316" width="11.875" style="20" bestFit="1" customWidth="1"/>
    <col min="13317" max="13317" width="10" style="20" customWidth="1"/>
    <col min="13318" max="13318" width="10.875" style="20" customWidth="1"/>
    <col min="13319" max="13568" width="9" style="20"/>
    <col min="13569" max="13569" width="25.5" style="20" customWidth="1"/>
    <col min="13570" max="13570" width="11.125" style="20" customWidth="1"/>
    <col min="13571" max="13571" width="10.75" style="20" customWidth="1"/>
    <col min="13572" max="13572" width="11.875" style="20" bestFit="1" customWidth="1"/>
    <col min="13573" max="13573" width="10" style="20" customWidth="1"/>
    <col min="13574" max="13574" width="10.875" style="20" customWidth="1"/>
    <col min="13575" max="13824" width="9" style="20"/>
    <col min="13825" max="13825" width="25.5" style="20" customWidth="1"/>
    <col min="13826" max="13826" width="11.125" style="20" customWidth="1"/>
    <col min="13827" max="13827" width="10.75" style="20" customWidth="1"/>
    <col min="13828" max="13828" width="11.875" style="20" bestFit="1" customWidth="1"/>
    <col min="13829" max="13829" width="10" style="20" customWidth="1"/>
    <col min="13830" max="13830" width="10.875" style="20" customWidth="1"/>
    <col min="13831" max="14080" width="9" style="20"/>
    <col min="14081" max="14081" width="25.5" style="20" customWidth="1"/>
    <col min="14082" max="14082" width="11.125" style="20" customWidth="1"/>
    <col min="14083" max="14083" width="10.75" style="20" customWidth="1"/>
    <col min="14084" max="14084" width="11.875" style="20" bestFit="1" customWidth="1"/>
    <col min="14085" max="14085" width="10" style="20" customWidth="1"/>
    <col min="14086" max="14086" width="10.875" style="20" customWidth="1"/>
    <col min="14087" max="14336" width="9" style="20"/>
    <col min="14337" max="14337" width="25.5" style="20" customWidth="1"/>
    <col min="14338" max="14338" width="11.125" style="20" customWidth="1"/>
    <col min="14339" max="14339" width="10.75" style="20" customWidth="1"/>
    <col min="14340" max="14340" width="11.875" style="20" bestFit="1" customWidth="1"/>
    <col min="14341" max="14341" width="10" style="20" customWidth="1"/>
    <col min="14342" max="14342" width="10.875" style="20" customWidth="1"/>
    <col min="14343" max="14592" width="9" style="20"/>
    <col min="14593" max="14593" width="25.5" style="20" customWidth="1"/>
    <col min="14594" max="14594" width="11.125" style="20" customWidth="1"/>
    <col min="14595" max="14595" width="10.75" style="20" customWidth="1"/>
    <col min="14596" max="14596" width="11.875" style="20" bestFit="1" customWidth="1"/>
    <col min="14597" max="14597" width="10" style="20" customWidth="1"/>
    <col min="14598" max="14598" width="10.875" style="20" customWidth="1"/>
    <col min="14599" max="14848" width="9" style="20"/>
    <col min="14849" max="14849" width="25.5" style="20" customWidth="1"/>
    <col min="14850" max="14850" width="11.125" style="20" customWidth="1"/>
    <col min="14851" max="14851" width="10.75" style="20" customWidth="1"/>
    <col min="14852" max="14852" width="11.875" style="20" bestFit="1" customWidth="1"/>
    <col min="14853" max="14853" width="10" style="20" customWidth="1"/>
    <col min="14854" max="14854" width="10.875" style="20" customWidth="1"/>
    <col min="14855" max="15104" width="9" style="20"/>
    <col min="15105" max="15105" width="25.5" style="20" customWidth="1"/>
    <col min="15106" max="15106" width="11.125" style="20" customWidth="1"/>
    <col min="15107" max="15107" width="10.75" style="20" customWidth="1"/>
    <col min="15108" max="15108" width="11.875" style="20" bestFit="1" customWidth="1"/>
    <col min="15109" max="15109" width="10" style="20" customWidth="1"/>
    <col min="15110" max="15110" width="10.875" style="20" customWidth="1"/>
    <col min="15111" max="15360" width="9" style="20"/>
    <col min="15361" max="15361" width="25.5" style="20" customWidth="1"/>
    <col min="15362" max="15362" width="11.125" style="20" customWidth="1"/>
    <col min="15363" max="15363" width="10.75" style="20" customWidth="1"/>
    <col min="15364" max="15364" width="11.875" style="20" bestFit="1" customWidth="1"/>
    <col min="15365" max="15365" width="10" style="20" customWidth="1"/>
    <col min="15366" max="15366" width="10.875" style="20" customWidth="1"/>
    <col min="15367" max="15616" width="9" style="20"/>
    <col min="15617" max="15617" width="25.5" style="20" customWidth="1"/>
    <col min="15618" max="15618" width="11.125" style="20" customWidth="1"/>
    <col min="15619" max="15619" width="10.75" style="20" customWidth="1"/>
    <col min="15620" max="15620" width="11.875" style="20" bestFit="1" customWidth="1"/>
    <col min="15621" max="15621" width="10" style="20" customWidth="1"/>
    <col min="15622" max="15622" width="10.875" style="20" customWidth="1"/>
    <col min="15623" max="15872" width="9" style="20"/>
    <col min="15873" max="15873" width="25.5" style="20" customWidth="1"/>
    <col min="15874" max="15874" width="11.125" style="20" customWidth="1"/>
    <col min="15875" max="15875" width="10.75" style="20" customWidth="1"/>
    <col min="15876" max="15876" width="11.875" style="20" bestFit="1" customWidth="1"/>
    <col min="15877" max="15877" width="10" style="20" customWidth="1"/>
    <col min="15878" max="15878" width="10.875" style="20" customWidth="1"/>
    <col min="15879" max="16128" width="9" style="20"/>
    <col min="16129" max="16129" width="25.5" style="20" customWidth="1"/>
    <col min="16130" max="16130" width="11.125" style="20" customWidth="1"/>
    <col min="16131" max="16131" width="10.75" style="20" customWidth="1"/>
    <col min="16132" max="16132" width="11.875" style="20" bestFit="1" customWidth="1"/>
    <col min="16133" max="16133" width="10" style="20" customWidth="1"/>
    <col min="16134" max="16134" width="10.875" style="20" customWidth="1"/>
    <col min="16135" max="16384" width="9" style="20"/>
  </cols>
  <sheetData>
    <row r="1" spans="1:8" ht="23.25" customHeight="1">
      <c r="A1" s="114" t="s">
        <v>490</v>
      </c>
      <c r="B1" s="114"/>
      <c r="C1" s="114"/>
      <c r="D1" s="114"/>
      <c r="E1" s="114"/>
      <c r="F1" s="114"/>
      <c r="G1" s="114"/>
    </row>
    <row r="2" spans="1:8" ht="23.25" customHeight="1">
      <c r="A2" s="2"/>
      <c r="B2" s="3"/>
      <c r="C2" s="3"/>
      <c r="E2" s="3"/>
      <c r="F2" s="3"/>
      <c r="G2" s="21" t="s">
        <v>315</v>
      </c>
    </row>
    <row r="3" spans="1:8" ht="41.25" customHeight="1">
      <c r="A3" s="50" t="s">
        <v>65</v>
      </c>
      <c r="B3" s="51" t="s">
        <v>488</v>
      </c>
      <c r="C3" s="51" t="s">
        <v>487</v>
      </c>
      <c r="D3" s="52" t="s">
        <v>72</v>
      </c>
      <c r="E3" s="51" t="s">
        <v>486</v>
      </c>
      <c r="F3" s="53" t="s">
        <v>485</v>
      </c>
      <c r="G3" s="50" t="s">
        <v>66</v>
      </c>
    </row>
    <row r="4" spans="1:8" ht="27.95" customHeight="1">
      <c r="A4" s="54" t="s">
        <v>232</v>
      </c>
      <c r="B4" s="104">
        <f>SUM(B5:B6,B9)</f>
        <v>174321.84</v>
      </c>
      <c r="C4" s="104">
        <f>SUM(C5:C6,C9)</f>
        <v>628000</v>
      </c>
      <c r="D4" s="104">
        <f>B4-C4</f>
        <v>-453678.16000000003</v>
      </c>
      <c r="E4" s="104">
        <f>E5+E6+E9</f>
        <v>179118.4</v>
      </c>
      <c r="F4" s="105">
        <f>B4-E4</f>
        <v>-4796.5599999999977</v>
      </c>
      <c r="G4" s="92"/>
      <c r="H4" s="67"/>
    </row>
    <row r="5" spans="1:8" ht="27.95" customHeight="1">
      <c r="A5" s="54" t="s">
        <v>67</v>
      </c>
      <c r="B5" s="104"/>
      <c r="C5" s="104"/>
      <c r="D5" s="104"/>
      <c r="E5" s="104"/>
      <c r="F5" s="105"/>
      <c r="G5" s="92"/>
      <c r="H5" s="67"/>
    </row>
    <row r="6" spans="1:8" ht="27.95" customHeight="1">
      <c r="A6" s="54" t="s">
        <v>68</v>
      </c>
      <c r="B6" s="104">
        <f>B7+B8</f>
        <v>110907.84</v>
      </c>
      <c r="C6" s="104">
        <f>C7+C8</f>
        <v>279000</v>
      </c>
      <c r="D6" s="104">
        <f t="shared" ref="D6:D9" si="0">B6-C6</f>
        <v>-168092.16</v>
      </c>
      <c r="E6" s="104">
        <f t="shared" ref="E6" si="1">E7+E8</f>
        <v>111074.4</v>
      </c>
      <c r="F6" s="105">
        <f t="shared" ref="F6:F9" si="2">B6-E6</f>
        <v>-166.55999999999767</v>
      </c>
      <c r="G6" s="92"/>
      <c r="H6" s="67"/>
    </row>
    <row r="7" spans="1:8" ht="27.95" customHeight="1">
      <c r="A7" s="54" t="s">
        <v>69</v>
      </c>
      <c r="B7" s="104"/>
      <c r="C7" s="104"/>
      <c r="D7" s="104">
        <f t="shared" si="0"/>
        <v>0</v>
      </c>
      <c r="E7" s="104"/>
      <c r="F7" s="105">
        <f t="shared" si="2"/>
        <v>0</v>
      </c>
      <c r="G7" s="92"/>
      <c r="H7" s="67"/>
    </row>
    <row r="8" spans="1:8" ht="27.95" customHeight="1">
      <c r="A8" s="54" t="s">
        <v>70</v>
      </c>
      <c r="B8" s="104">
        <v>110907.84</v>
      </c>
      <c r="C8" s="104">
        <v>279000</v>
      </c>
      <c r="D8" s="104">
        <f t="shared" si="0"/>
        <v>-168092.16</v>
      </c>
      <c r="E8" s="104">
        <v>111074.4</v>
      </c>
      <c r="F8" s="105">
        <f t="shared" si="2"/>
        <v>-166.55999999999767</v>
      </c>
      <c r="G8" s="92"/>
      <c r="H8" s="67"/>
    </row>
    <row r="9" spans="1:8" ht="27.95" customHeight="1">
      <c r="A9" s="54" t="s">
        <v>71</v>
      </c>
      <c r="B9" s="104">
        <v>63414</v>
      </c>
      <c r="C9" s="104">
        <v>349000</v>
      </c>
      <c r="D9" s="104">
        <f t="shared" si="0"/>
        <v>-285586</v>
      </c>
      <c r="E9" s="104">
        <v>68044</v>
      </c>
      <c r="F9" s="105">
        <f t="shared" si="2"/>
        <v>-4630</v>
      </c>
      <c r="G9" s="92"/>
      <c r="H9" s="67"/>
    </row>
    <row r="12" spans="1:8">
      <c r="F12" s="109"/>
    </row>
    <row r="13" spans="1:8">
      <c r="F13" s="109"/>
    </row>
    <row r="17" spans="10:16">
      <c r="J17" s="21"/>
      <c r="P17" s="21"/>
    </row>
    <row r="18" spans="10:16">
      <c r="J18" s="21"/>
      <c r="M18" s="21"/>
      <c r="O18" s="21"/>
      <c r="P18" s="21"/>
    </row>
    <row r="19" spans="10:16">
      <c r="J19" s="21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Footer>&amp;C第 &amp;P+5 页</oddFooter>
  </headerFooter>
  <ignoredErrors>
    <ignoredError sqref="D4 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B148"/>
  <sheetViews>
    <sheetView zoomScaleNormal="100" workbookViewId="0">
      <selection activeCell="B5" sqref="B5"/>
    </sheetView>
  </sheetViews>
  <sheetFormatPr defaultRowHeight="13.5"/>
  <cols>
    <col min="1" max="1" width="57" customWidth="1"/>
    <col min="2" max="2" width="17.75" customWidth="1"/>
  </cols>
  <sheetData>
    <row r="1" spans="1:2" ht="24">
      <c r="A1" s="115" t="s">
        <v>462</v>
      </c>
      <c r="B1" s="115"/>
    </row>
    <row r="2" spans="1:2" ht="21" customHeight="1">
      <c r="A2" s="25"/>
      <c r="B2" s="29" t="s">
        <v>311</v>
      </c>
    </row>
    <row r="3" spans="1:2" s="69" customFormat="1" ht="20.100000000000001" customHeight="1">
      <c r="A3" s="55" t="s">
        <v>203</v>
      </c>
      <c r="B3" s="55" t="s">
        <v>218</v>
      </c>
    </row>
    <row r="4" spans="1:2" s="69" customFormat="1" ht="20.100000000000001" customHeight="1">
      <c r="A4" s="55" t="s">
        <v>492</v>
      </c>
      <c r="B4" s="85">
        <v>78399464.459999993</v>
      </c>
    </row>
    <row r="5" spans="1:2" s="69" customFormat="1" ht="18" customHeight="1">
      <c r="A5" s="70" t="s">
        <v>9</v>
      </c>
      <c r="B5" s="85">
        <v>17111799.219999999</v>
      </c>
    </row>
    <row r="6" spans="1:2" s="69" customFormat="1" ht="18" customHeight="1">
      <c r="A6" s="70" t="s">
        <v>322</v>
      </c>
      <c r="B6" s="85">
        <v>665119.28</v>
      </c>
    </row>
    <row r="7" spans="1:2" s="69" customFormat="1" ht="18" customHeight="1">
      <c r="A7" s="70" t="s">
        <v>323</v>
      </c>
      <c r="B7" s="85">
        <v>402795.04</v>
      </c>
    </row>
    <row r="8" spans="1:2" s="69" customFormat="1" ht="18" customHeight="1">
      <c r="A8" s="70" t="s">
        <v>327</v>
      </c>
      <c r="B8" s="85">
        <v>7420</v>
      </c>
    </row>
    <row r="9" spans="1:2" s="69" customFormat="1" ht="18" customHeight="1">
      <c r="A9" s="70" t="s">
        <v>324</v>
      </c>
      <c r="B9" s="85">
        <v>62732</v>
      </c>
    </row>
    <row r="10" spans="1:2" s="69" customFormat="1" ht="18" customHeight="1">
      <c r="A10" s="70" t="s">
        <v>325</v>
      </c>
      <c r="B10" s="85">
        <v>192172.24</v>
      </c>
    </row>
    <row r="11" spans="1:2" s="69" customFormat="1" ht="18" customHeight="1">
      <c r="A11" s="70" t="s">
        <v>463</v>
      </c>
      <c r="B11" s="85">
        <v>54000</v>
      </c>
    </row>
    <row r="12" spans="1:2">
      <c r="A12" s="70" t="s">
        <v>464</v>
      </c>
      <c r="B12" s="86">
        <v>54000</v>
      </c>
    </row>
    <row r="13" spans="1:2">
      <c r="A13" s="70" t="s">
        <v>326</v>
      </c>
      <c r="B13" s="86">
        <v>8023677.04</v>
      </c>
    </row>
    <row r="14" spans="1:2">
      <c r="A14" s="70" t="s">
        <v>323</v>
      </c>
      <c r="B14" s="86">
        <v>7720993.3399999999</v>
      </c>
    </row>
    <row r="15" spans="1:2">
      <c r="A15" s="68" t="s">
        <v>327</v>
      </c>
      <c r="B15" s="86">
        <v>302683.7</v>
      </c>
    </row>
    <row r="16" spans="1:2">
      <c r="A16" s="68" t="s">
        <v>328</v>
      </c>
      <c r="B16" s="86">
        <v>981967.13</v>
      </c>
    </row>
    <row r="17" spans="1:2">
      <c r="A17" s="68" t="s">
        <v>323</v>
      </c>
      <c r="B17" s="86">
        <v>932128.13</v>
      </c>
    </row>
    <row r="18" spans="1:2">
      <c r="A18" s="68" t="s">
        <v>327</v>
      </c>
      <c r="B18" s="86">
        <v>49839</v>
      </c>
    </row>
    <row r="19" spans="1:2">
      <c r="A19" s="68" t="s">
        <v>329</v>
      </c>
      <c r="B19" s="86">
        <v>96339</v>
      </c>
    </row>
    <row r="20" spans="1:2">
      <c r="A20" s="68" t="s">
        <v>330</v>
      </c>
      <c r="B20" s="86">
        <v>96339</v>
      </c>
    </row>
    <row r="21" spans="1:2">
      <c r="A21" s="68" t="s">
        <v>331</v>
      </c>
      <c r="B21" s="86">
        <v>757797.04</v>
      </c>
    </row>
    <row r="22" spans="1:2">
      <c r="A22" s="68" t="s">
        <v>323</v>
      </c>
      <c r="B22" s="86">
        <v>568024.24</v>
      </c>
    </row>
    <row r="23" spans="1:2">
      <c r="A23" s="68" t="s">
        <v>327</v>
      </c>
      <c r="B23" s="86">
        <v>189772.79999999999</v>
      </c>
    </row>
    <row r="24" spans="1:2">
      <c r="A24" s="68" t="s">
        <v>332</v>
      </c>
      <c r="B24" s="86">
        <v>46138</v>
      </c>
    </row>
    <row r="25" spans="1:2">
      <c r="A25" s="68" t="s">
        <v>333</v>
      </c>
      <c r="B25" s="86">
        <v>46138</v>
      </c>
    </row>
    <row r="26" spans="1:2">
      <c r="A26" s="68" t="s">
        <v>334</v>
      </c>
      <c r="B26" s="86">
        <v>255136.69</v>
      </c>
    </row>
    <row r="27" spans="1:2">
      <c r="A27" s="68" t="s">
        <v>465</v>
      </c>
      <c r="B27" s="86">
        <v>255136.69</v>
      </c>
    </row>
    <row r="28" spans="1:2">
      <c r="A28" s="68" t="s">
        <v>335</v>
      </c>
      <c r="B28" s="86">
        <v>583680.39</v>
      </c>
    </row>
    <row r="29" spans="1:2">
      <c r="A29" s="68" t="s">
        <v>323</v>
      </c>
      <c r="B29" s="86">
        <v>583680.39</v>
      </c>
    </row>
    <row r="30" spans="1:2">
      <c r="A30" s="68" t="s">
        <v>336</v>
      </c>
      <c r="B30" s="86">
        <v>425919.48</v>
      </c>
    </row>
    <row r="31" spans="1:2">
      <c r="A31" s="68" t="s">
        <v>337</v>
      </c>
      <c r="B31" s="86">
        <v>425919.48</v>
      </c>
    </row>
    <row r="32" spans="1:2">
      <c r="A32" s="68" t="s">
        <v>338</v>
      </c>
      <c r="B32" s="86">
        <v>789702.47</v>
      </c>
    </row>
    <row r="33" spans="1:2">
      <c r="A33" s="68" t="s">
        <v>466</v>
      </c>
      <c r="B33" s="86">
        <v>789702.47</v>
      </c>
    </row>
    <row r="34" spans="1:2">
      <c r="A34" s="68" t="s">
        <v>339</v>
      </c>
      <c r="B34" s="86">
        <v>74935.33</v>
      </c>
    </row>
    <row r="35" spans="1:2">
      <c r="A35" s="68" t="s">
        <v>340</v>
      </c>
      <c r="B35" s="86">
        <v>74935.33</v>
      </c>
    </row>
    <row r="36" spans="1:2">
      <c r="A36" s="68" t="s">
        <v>341</v>
      </c>
      <c r="B36" s="86">
        <v>2557387.37</v>
      </c>
    </row>
    <row r="37" spans="1:2">
      <c r="A37" s="68" t="s">
        <v>323</v>
      </c>
      <c r="B37" s="86">
        <v>1091251.93</v>
      </c>
    </row>
    <row r="38" spans="1:2">
      <c r="A38" s="68" t="s">
        <v>342</v>
      </c>
      <c r="B38" s="86">
        <v>1466135.44</v>
      </c>
    </row>
    <row r="39" spans="1:2">
      <c r="A39" s="68" t="s">
        <v>343</v>
      </c>
      <c r="B39" s="86">
        <v>1800000</v>
      </c>
    </row>
    <row r="40" spans="1:2">
      <c r="A40" s="68" t="s">
        <v>344</v>
      </c>
      <c r="B40" s="86">
        <v>1800000</v>
      </c>
    </row>
    <row r="41" spans="1:2">
      <c r="A41" s="68" t="s">
        <v>11</v>
      </c>
      <c r="B41" s="86">
        <v>597591</v>
      </c>
    </row>
    <row r="42" spans="1:2">
      <c r="A42" s="68" t="s">
        <v>345</v>
      </c>
      <c r="B42" s="86">
        <v>597591</v>
      </c>
    </row>
    <row r="43" spans="1:2">
      <c r="A43" s="68" t="s">
        <v>346</v>
      </c>
      <c r="B43" s="86">
        <v>522777</v>
      </c>
    </row>
    <row r="44" spans="1:2">
      <c r="A44" s="68" t="s">
        <v>347</v>
      </c>
      <c r="B44" s="86">
        <v>74814</v>
      </c>
    </row>
    <row r="45" spans="1:2">
      <c r="A45" s="68" t="s">
        <v>13</v>
      </c>
      <c r="B45" s="86">
        <v>4099148.26</v>
      </c>
    </row>
    <row r="46" spans="1:2">
      <c r="A46" s="68" t="s">
        <v>348</v>
      </c>
      <c r="B46" s="86">
        <v>1111857.49</v>
      </c>
    </row>
    <row r="47" spans="1:2">
      <c r="A47" s="68" t="s">
        <v>323</v>
      </c>
      <c r="B47" s="86">
        <v>381902.24</v>
      </c>
    </row>
    <row r="48" spans="1:2">
      <c r="A48" s="68" t="s">
        <v>327</v>
      </c>
      <c r="B48" s="86">
        <v>19600</v>
      </c>
    </row>
    <row r="49" spans="1:2">
      <c r="A49" s="68" t="s">
        <v>349</v>
      </c>
      <c r="B49" s="86">
        <v>615925.25</v>
      </c>
    </row>
    <row r="50" spans="1:2">
      <c r="A50" s="68" t="s">
        <v>350</v>
      </c>
      <c r="B50" s="86">
        <v>94430</v>
      </c>
    </row>
    <row r="51" spans="1:2">
      <c r="A51" s="68" t="s">
        <v>351</v>
      </c>
      <c r="B51" s="86">
        <v>2987290.77</v>
      </c>
    </row>
    <row r="52" spans="1:2">
      <c r="A52" s="68" t="s">
        <v>352</v>
      </c>
      <c r="B52" s="86">
        <v>2987290.77</v>
      </c>
    </row>
    <row r="53" spans="1:2">
      <c r="A53" s="68" t="s">
        <v>243</v>
      </c>
      <c r="B53" s="86">
        <v>1465470.37</v>
      </c>
    </row>
    <row r="54" spans="1:2">
      <c r="A54" s="68" t="s">
        <v>353</v>
      </c>
      <c r="B54" s="86">
        <v>1465470.37</v>
      </c>
    </row>
    <row r="55" spans="1:2">
      <c r="A55" s="68" t="s">
        <v>354</v>
      </c>
      <c r="B55" s="86">
        <v>1208456.68</v>
      </c>
    </row>
    <row r="56" spans="1:2">
      <c r="A56" s="68" t="s">
        <v>355</v>
      </c>
      <c r="B56" s="86">
        <v>257013.69</v>
      </c>
    </row>
    <row r="57" spans="1:2">
      <c r="A57" s="68" t="s">
        <v>20</v>
      </c>
      <c r="B57" s="86">
        <v>29993020.260000002</v>
      </c>
    </row>
    <row r="58" spans="1:2">
      <c r="A58" s="68" t="s">
        <v>356</v>
      </c>
      <c r="B58" s="86">
        <v>757343.24</v>
      </c>
    </row>
    <row r="59" spans="1:2">
      <c r="A59" s="68" t="s">
        <v>357</v>
      </c>
      <c r="B59" s="86">
        <v>757343.24</v>
      </c>
    </row>
    <row r="60" spans="1:2">
      <c r="A60" s="68" t="s">
        <v>358</v>
      </c>
      <c r="B60" s="86">
        <v>20268053.190000001</v>
      </c>
    </row>
    <row r="61" spans="1:2">
      <c r="A61" s="68" t="s">
        <v>323</v>
      </c>
      <c r="B61" s="86">
        <v>608000.94999999995</v>
      </c>
    </row>
    <row r="62" spans="1:2">
      <c r="A62" s="68" t="s">
        <v>327</v>
      </c>
      <c r="B62" s="86">
        <v>225469</v>
      </c>
    </row>
    <row r="63" spans="1:2">
      <c r="A63" s="68" t="s">
        <v>467</v>
      </c>
      <c r="B63" s="86">
        <v>19374583.239999998</v>
      </c>
    </row>
    <row r="64" spans="1:2">
      <c r="A64" s="68" t="s">
        <v>359</v>
      </c>
      <c r="B64" s="86">
        <v>60000</v>
      </c>
    </row>
    <row r="65" spans="1:2">
      <c r="A65" s="68" t="s">
        <v>468</v>
      </c>
      <c r="B65" s="86">
        <v>1698260.2</v>
      </c>
    </row>
    <row r="66" spans="1:2">
      <c r="A66" s="68" t="s">
        <v>360</v>
      </c>
      <c r="B66" s="86">
        <v>818284.8</v>
      </c>
    </row>
    <row r="67" spans="1:2">
      <c r="A67" s="68" t="s">
        <v>361</v>
      </c>
      <c r="B67" s="86">
        <v>409142.4</v>
      </c>
    </row>
    <row r="68" spans="1:2">
      <c r="A68" s="68" t="s">
        <v>469</v>
      </c>
      <c r="B68" s="86">
        <v>470833</v>
      </c>
    </row>
    <row r="69" spans="1:2">
      <c r="A69" s="68" t="s">
        <v>362</v>
      </c>
      <c r="B69" s="86">
        <v>2184220.15</v>
      </c>
    </row>
    <row r="70" spans="1:2">
      <c r="A70" s="68" t="s">
        <v>363</v>
      </c>
      <c r="B70" s="86">
        <v>298814.46999999997</v>
      </c>
    </row>
    <row r="71" spans="1:2">
      <c r="A71" s="68" t="s">
        <v>364</v>
      </c>
      <c r="B71" s="86">
        <v>800000</v>
      </c>
    </row>
    <row r="72" spans="1:2">
      <c r="A72" s="68" t="s">
        <v>365</v>
      </c>
      <c r="B72" s="86">
        <v>483314.29</v>
      </c>
    </row>
    <row r="73" spans="1:2">
      <c r="A73" s="68" t="s">
        <v>366</v>
      </c>
      <c r="B73" s="86">
        <v>413100</v>
      </c>
    </row>
    <row r="74" spans="1:2">
      <c r="A74" s="68" t="s">
        <v>367</v>
      </c>
      <c r="B74" s="86">
        <v>65000</v>
      </c>
    </row>
    <row r="75" spans="1:2">
      <c r="A75" s="68" t="s">
        <v>368</v>
      </c>
      <c r="B75" s="86">
        <v>123991.39</v>
      </c>
    </row>
    <row r="76" spans="1:2">
      <c r="A76" s="68" t="s">
        <v>369</v>
      </c>
      <c r="B76" s="86">
        <v>786959.57</v>
      </c>
    </row>
    <row r="77" spans="1:2">
      <c r="A77" s="68" t="s">
        <v>470</v>
      </c>
      <c r="B77" s="86">
        <v>480000</v>
      </c>
    </row>
    <row r="78" spans="1:2">
      <c r="A78" s="68" t="s">
        <v>370</v>
      </c>
      <c r="B78" s="86">
        <v>306959.57</v>
      </c>
    </row>
    <row r="79" spans="1:2">
      <c r="A79" s="68" t="s">
        <v>371</v>
      </c>
      <c r="B79" s="86">
        <v>681120.2</v>
      </c>
    </row>
    <row r="80" spans="1:2">
      <c r="A80" s="68" t="s">
        <v>372</v>
      </c>
      <c r="B80" s="86">
        <v>681120.2</v>
      </c>
    </row>
    <row r="81" spans="1:2">
      <c r="A81" s="68" t="s">
        <v>373</v>
      </c>
      <c r="B81" s="86">
        <v>580878.56000000006</v>
      </c>
    </row>
    <row r="82" spans="1:2">
      <c r="A82" s="68" t="s">
        <v>374</v>
      </c>
      <c r="B82" s="86">
        <v>63500</v>
      </c>
    </row>
    <row r="83" spans="1:2">
      <c r="A83" s="68" t="s">
        <v>375</v>
      </c>
      <c r="B83" s="86">
        <v>370363</v>
      </c>
    </row>
    <row r="84" spans="1:2">
      <c r="A84" s="68" t="s">
        <v>376</v>
      </c>
      <c r="B84" s="86">
        <v>147015.56</v>
      </c>
    </row>
    <row r="85" spans="1:2">
      <c r="A85" s="68" t="s">
        <v>377</v>
      </c>
      <c r="B85" s="86">
        <v>1522425</v>
      </c>
    </row>
    <row r="86" spans="1:2">
      <c r="A86" s="68" t="s">
        <v>378</v>
      </c>
      <c r="B86" s="86">
        <v>1522425</v>
      </c>
    </row>
    <row r="87" spans="1:2">
      <c r="A87" s="68" t="s">
        <v>379</v>
      </c>
      <c r="B87" s="86">
        <v>221629.41</v>
      </c>
    </row>
    <row r="88" spans="1:2">
      <c r="A88" s="68" t="s">
        <v>380</v>
      </c>
      <c r="B88" s="86">
        <v>221629.41</v>
      </c>
    </row>
    <row r="89" spans="1:2">
      <c r="A89" s="68" t="s">
        <v>381</v>
      </c>
      <c r="B89" s="86">
        <v>589572.07999999996</v>
      </c>
    </row>
    <row r="90" spans="1:2">
      <c r="A90" s="68" t="s">
        <v>382</v>
      </c>
      <c r="B90" s="86">
        <v>444185.26</v>
      </c>
    </row>
    <row r="91" spans="1:2">
      <c r="A91" s="68" t="s">
        <v>471</v>
      </c>
      <c r="B91" s="86">
        <v>145386.82</v>
      </c>
    </row>
    <row r="92" spans="1:2">
      <c r="A92" s="68" t="s">
        <v>383</v>
      </c>
      <c r="B92" s="86">
        <v>702558.66</v>
      </c>
    </row>
    <row r="93" spans="1:2">
      <c r="A93" s="68" t="s">
        <v>384</v>
      </c>
      <c r="B93" s="86">
        <v>702558.66</v>
      </c>
    </row>
    <row r="94" spans="1:2">
      <c r="A94" s="68" t="s">
        <v>385</v>
      </c>
      <c r="B94" s="86">
        <v>7673645.1900000004</v>
      </c>
    </row>
    <row r="95" spans="1:2">
      <c r="A95" s="68" t="s">
        <v>386</v>
      </c>
      <c r="B95" s="86">
        <v>437710</v>
      </c>
    </row>
    <row r="96" spans="1:2">
      <c r="A96" s="68" t="s">
        <v>387</v>
      </c>
      <c r="B96" s="86">
        <v>437710</v>
      </c>
    </row>
    <row r="97" spans="1:2">
      <c r="A97" s="68" t="s">
        <v>472</v>
      </c>
      <c r="B97" s="86">
        <v>4511801.0199999996</v>
      </c>
    </row>
    <row r="98" spans="1:2">
      <c r="A98" s="68" t="s">
        <v>473</v>
      </c>
      <c r="B98" s="86">
        <v>24475</v>
      </c>
    </row>
    <row r="99" spans="1:2">
      <c r="A99" s="68" t="s">
        <v>474</v>
      </c>
      <c r="B99" s="86">
        <v>4468326.0199999996</v>
      </c>
    </row>
    <row r="100" spans="1:2">
      <c r="A100" s="68" t="s">
        <v>475</v>
      </c>
      <c r="B100" s="86">
        <v>19000</v>
      </c>
    </row>
    <row r="101" spans="1:2">
      <c r="A101" s="68" t="s">
        <v>388</v>
      </c>
      <c r="B101" s="86">
        <v>1892840</v>
      </c>
    </row>
    <row r="102" spans="1:2">
      <c r="A102" s="68" t="s">
        <v>389</v>
      </c>
      <c r="B102" s="86">
        <v>1892840</v>
      </c>
    </row>
    <row r="103" spans="1:2">
      <c r="A103" s="68" t="s">
        <v>390</v>
      </c>
      <c r="B103" s="86">
        <v>685519.17</v>
      </c>
    </row>
    <row r="104" spans="1:2">
      <c r="A104" s="68" t="s">
        <v>391</v>
      </c>
      <c r="B104" s="86">
        <v>471155.75</v>
      </c>
    </row>
    <row r="105" spans="1:2">
      <c r="A105" s="68" t="s">
        <v>392</v>
      </c>
      <c r="B105" s="86">
        <v>214363.42</v>
      </c>
    </row>
    <row r="106" spans="1:2">
      <c r="A106" s="68" t="s">
        <v>393</v>
      </c>
      <c r="B106" s="86">
        <v>145775</v>
      </c>
    </row>
    <row r="107" spans="1:2">
      <c r="A107" s="68" t="s">
        <v>394</v>
      </c>
      <c r="B107" s="86">
        <v>145775</v>
      </c>
    </row>
    <row r="108" spans="1:2">
      <c r="A108" s="68" t="s">
        <v>23</v>
      </c>
      <c r="B108" s="86">
        <v>1629105.4</v>
      </c>
    </row>
    <row r="109" spans="1:2">
      <c r="A109" s="68" t="s">
        <v>395</v>
      </c>
      <c r="B109" s="86">
        <v>1441477.79</v>
      </c>
    </row>
    <row r="110" spans="1:2">
      <c r="A110" s="68" t="s">
        <v>396</v>
      </c>
      <c r="B110" s="86">
        <v>16755</v>
      </c>
    </row>
    <row r="111" spans="1:2">
      <c r="A111" s="68" t="s">
        <v>476</v>
      </c>
      <c r="B111" s="86">
        <v>1300000</v>
      </c>
    </row>
    <row r="112" spans="1:2">
      <c r="A112" s="68" t="s">
        <v>397</v>
      </c>
      <c r="B112" s="86">
        <v>124722.79</v>
      </c>
    </row>
    <row r="113" spans="1:2">
      <c r="A113" s="68" t="s">
        <v>398</v>
      </c>
      <c r="B113" s="86">
        <v>187627.61</v>
      </c>
    </row>
    <row r="114" spans="1:2">
      <c r="A114" s="68" t="s">
        <v>399</v>
      </c>
      <c r="B114" s="86">
        <v>187627.61</v>
      </c>
    </row>
    <row r="115" spans="1:2">
      <c r="A115" s="68" t="s">
        <v>25</v>
      </c>
      <c r="B115" s="86">
        <v>9447089.4600000009</v>
      </c>
    </row>
    <row r="116" spans="1:2">
      <c r="A116" s="68" t="s">
        <v>400</v>
      </c>
      <c r="B116" s="86">
        <v>5551032.75</v>
      </c>
    </row>
    <row r="117" spans="1:2">
      <c r="A117" s="68" t="s">
        <v>323</v>
      </c>
      <c r="B117" s="86">
        <v>463420.47</v>
      </c>
    </row>
    <row r="118" spans="1:2">
      <c r="A118" s="68" t="s">
        <v>327</v>
      </c>
      <c r="B118" s="86">
        <v>3752851.45</v>
      </c>
    </row>
    <row r="119" spans="1:2">
      <c r="A119" s="68" t="s">
        <v>401</v>
      </c>
      <c r="B119" s="86">
        <v>649274.66</v>
      </c>
    </row>
    <row r="120" spans="1:2">
      <c r="A120" s="68" t="s">
        <v>402</v>
      </c>
      <c r="B120" s="86">
        <v>685486.17</v>
      </c>
    </row>
    <row r="121" spans="1:2">
      <c r="A121" s="68" t="s">
        <v>403</v>
      </c>
      <c r="B121" s="86">
        <v>780830.12</v>
      </c>
    </row>
    <row r="122" spans="1:2">
      <c r="A122" s="68" t="s">
        <v>404</v>
      </c>
      <c r="B122" s="86">
        <v>780830.12</v>
      </c>
    </row>
    <row r="123" spans="1:2">
      <c r="A123" s="68" t="s">
        <v>405</v>
      </c>
      <c r="B123" s="86">
        <v>3115226.59</v>
      </c>
    </row>
    <row r="124" spans="1:2">
      <c r="A124" s="68" t="s">
        <v>406</v>
      </c>
      <c r="B124" s="86">
        <v>3115226.59</v>
      </c>
    </row>
    <row r="125" spans="1:2">
      <c r="A125" s="68" t="s">
        <v>27</v>
      </c>
      <c r="B125" s="86">
        <v>1769647.06</v>
      </c>
    </row>
    <row r="126" spans="1:2">
      <c r="A126" s="68" t="s">
        <v>477</v>
      </c>
      <c r="B126" s="86">
        <v>1755767.06</v>
      </c>
    </row>
    <row r="127" spans="1:2" ht="11.25" customHeight="1">
      <c r="A127" s="68" t="s">
        <v>323</v>
      </c>
      <c r="B127" s="86">
        <v>208736.46</v>
      </c>
    </row>
    <row r="128" spans="1:2">
      <c r="A128" s="68" t="s">
        <v>327</v>
      </c>
      <c r="B128" s="86">
        <v>680925</v>
      </c>
    </row>
    <row r="129" spans="1:2">
      <c r="A129" s="68" t="s">
        <v>382</v>
      </c>
      <c r="B129" s="86">
        <v>866105.6</v>
      </c>
    </row>
    <row r="130" spans="1:2">
      <c r="A130" s="68" t="s">
        <v>407</v>
      </c>
      <c r="B130" s="86">
        <v>13880</v>
      </c>
    </row>
    <row r="131" spans="1:2">
      <c r="A131" s="68" t="s">
        <v>408</v>
      </c>
      <c r="B131" s="86">
        <v>13880</v>
      </c>
    </row>
    <row r="132" spans="1:2">
      <c r="A132" s="68" t="s">
        <v>33</v>
      </c>
      <c r="B132" s="86">
        <v>515041.37</v>
      </c>
    </row>
    <row r="133" spans="1:2">
      <c r="A133" s="68" t="s">
        <v>409</v>
      </c>
      <c r="B133" s="86">
        <v>515041.37</v>
      </c>
    </row>
    <row r="134" spans="1:2">
      <c r="A134" s="68" t="s">
        <v>410</v>
      </c>
      <c r="B134" s="86">
        <v>515041.37</v>
      </c>
    </row>
    <row r="135" spans="1:2">
      <c r="A135" s="68" t="s">
        <v>37</v>
      </c>
      <c r="B135" s="86">
        <v>1004574</v>
      </c>
    </row>
    <row r="136" spans="1:2">
      <c r="A136" s="68" t="s">
        <v>411</v>
      </c>
      <c r="B136" s="86">
        <v>5334</v>
      </c>
    </row>
    <row r="137" spans="1:2">
      <c r="A137" s="68" t="s">
        <v>412</v>
      </c>
      <c r="B137" s="86">
        <v>5334</v>
      </c>
    </row>
    <row r="138" spans="1:2">
      <c r="A138" s="68" t="s">
        <v>413</v>
      </c>
      <c r="B138" s="86">
        <v>999240</v>
      </c>
    </row>
    <row r="139" spans="1:2">
      <c r="A139" s="68" t="s">
        <v>414</v>
      </c>
      <c r="B139" s="86">
        <v>805380</v>
      </c>
    </row>
    <row r="140" spans="1:2">
      <c r="A140" s="68" t="s">
        <v>415</v>
      </c>
      <c r="B140" s="86">
        <v>193860</v>
      </c>
    </row>
    <row r="141" spans="1:2">
      <c r="A141" s="68" t="s">
        <v>241</v>
      </c>
      <c r="B141" s="86">
        <v>3093332.87</v>
      </c>
    </row>
    <row r="142" spans="1:2">
      <c r="A142" s="68" t="s">
        <v>416</v>
      </c>
      <c r="B142" s="86">
        <v>303904.18</v>
      </c>
    </row>
    <row r="143" spans="1:2">
      <c r="A143" s="68" t="s">
        <v>417</v>
      </c>
      <c r="B143" s="86">
        <v>1000</v>
      </c>
    </row>
    <row r="144" spans="1:2">
      <c r="A144" s="68" t="s">
        <v>478</v>
      </c>
      <c r="B144" s="86">
        <v>302904.18</v>
      </c>
    </row>
    <row r="145" spans="1:2">
      <c r="A145" s="68" t="s">
        <v>418</v>
      </c>
      <c r="B145" s="86">
        <v>559280</v>
      </c>
    </row>
    <row r="146" spans="1:2">
      <c r="A146" s="68" t="s">
        <v>419</v>
      </c>
      <c r="B146" s="86">
        <v>559280</v>
      </c>
    </row>
    <row r="147" spans="1:2">
      <c r="A147" s="68" t="s">
        <v>479</v>
      </c>
      <c r="B147" s="86">
        <v>2230148.69</v>
      </c>
    </row>
    <row r="148" spans="1:2">
      <c r="A148" s="68" t="s">
        <v>480</v>
      </c>
      <c r="B148" s="86">
        <v>2230148.69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&amp;C第 &amp;P+8 页</oddFooter>
  </headerFooter>
  <rowBreaks count="1" manualBreakCount="1">
    <brk id="98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13"/>
  <sheetViews>
    <sheetView showZero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4" sqref="B84"/>
    </sheetView>
  </sheetViews>
  <sheetFormatPr defaultRowHeight="13.5"/>
  <cols>
    <col min="1" max="1" width="38.25" customWidth="1"/>
    <col min="2" max="2" width="12.75" customWidth="1"/>
    <col min="3" max="3" width="35" customWidth="1"/>
    <col min="4" max="4" width="13.75" customWidth="1"/>
    <col min="5" max="5" width="38.25" bestFit="1" customWidth="1"/>
  </cols>
  <sheetData>
    <row r="1" spans="1:5" ht="22.5" customHeight="1">
      <c r="A1" s="115" t="s">
        <v>491</v>
      </c>
      <c r="B1" s="115"/>
      <c r="C1" s="115"/>
      <c r="D1" s="115"/>
    </row>
    <row r="2" spans="1:5" ht="15.75" customHeight="1">
      <c r="A2" s="25"/>
      <c r="B2" s="116" t="s">
        <v>311</v>
      </c>
      <c r="C2" s="116"/>
      <c r="D2" s="116"/>
    </row>
    <row r="3" spans="1:5" ht="13.35" customHeight="1">
      <c r="A3" s="27" t="s">
        <v>198</v>
      </c>
      <c r="B3" s="55" t="s">
        <v>84</v>
      </c>
      <c r="C3" s="27" t="s">
        <v>199</v>
      </c>
      <c r="D3" s="55" t="s">
        <v>84</v>
      </c>
    </row>
    <row r="4" spans="1:5" ht="13.35" customHeight="1">
      <c r="A4" s="27" t="s">
        <v>200</v>
      </c>
      <c r="B4" s="96">
        <f>B5+B76+B81+B82+B83+B87+B94+B100+B101+B102+B103+B104+B108+B109</f>
        <v>60718564.740000002</v>
      </c>
      <c r="C4" s="88" t="s">
        <v>201</v>
      </c>
      <c r="D4" s="96">
        <f>D5+D76+D83+D87+D94+D100+D101+D102+D103+D104+D108+D109+D110+D111</f>
        <v>155866793.28</v>
      </c>
      <c r="E4" s="59"/>
    </row>
    <row r="5" spans="1:5" ht="13.35" customHeight="1">
      <c r="A5" s="26" t="s">
        <v>52</v>
      </c>
      <c r="B5" s="96">
        <f>B6+B13+B54</f>
        <v>35458922.710000001</v>
      </c>
      <c r="C5" s="89" t="s">
        <v>85</v>
      </c>
      <c r="D5" s="96">
        <f>D6+D13+D54</f>
        <v>0</v>
      </c>
    </row>
    <row r="6" spans="1:5" ht="13.35" customHeight="1">
      <c r="A6" s="26" t="s">
        <v>86</v>
      </c>
      <c r="B6" s="96">
        <f>SUM(B7:B12)</f>
        <v>0</v>
      </c>
      <c r="C6" s="89" t="s">
        <v>87</v>
      </c>
      <c r="D6" s="96">
        <v>0</v>
      </c>
      <c r="E6" s="59"/>
    </row>
    <row r="7" spans="1:5" ht="13.35" customHeight="1">
      <c r="A7" s="26" t="s">
        <v>88</v>
      </c>
      <c r="B7" s="96"/>
      <c r="C7" s="89" t="s">
        <v>88</v>
      </c>
      <c r="D7" s="96"/>
    </row>
    <row r="8" spans="1:5" ht="13.35" customHeight="1">
      <c r="A8" s="26" t="s">
        <v>246</v>
      </c>
      <c r="B8" s="96"/>
      <c r="C8" s="89" t="s">
        <v>246</v>
      </c>
      <c r="D8" s="96"/>
    </row>
    <row r="9" spans="1:5" ht="13.35" customHeight="1">
      <c r="A9" s="26" t="s">
        <v>247</v>
      </c>
      <c r="B9" s="96"/>
      <c r="C9" s="89" t="s">
        <v>247</v>
      </c>
      <c r="D9" s="96"/>
    </row>
    <row r="10" spans="1:5" ht="13.35" customHeight="1">
      <c r="A10" s="26" t="s">
        <v>248</v>
      </c>
      <c r="B10" s="96"/>
      <c r="C10" s="89" t="s">
        <v>248</v>
      </c>
      <c r="D10" s="96"/>
    </row>
    <row r="11" spans="1:5" ht="13.35" customHeight="1">
      <c r="A11" s="26" t="s">
        <v>249</v>
      </c>
      <c r="B11" s="96"/>
      <c r="C11" s="89" t="s">
        <v>249</v>
      </c>
      <c r="D11" s="96"/>
    </row>
    <row r="12" spans="1:5" ht="13.35" customHeight="1">
      <c r="A12" s="26" t="s">
        <v>250</v>
      </c>
      <c r="B12" s="96"/>
      <c r="C12" s="89" t="s">
        <v>250</v>
      </c>
      <c r="D12" s="96"/>
    </row>
    <row r="13" spans="1:5" ht="13.35" customHeight="1">
      <c r="A13" s="26" t="s">
        <v>89</v>
      </c>
      <c r="B13" s="96">
        <f>SUM(B14:B53)</f>
        <v>19612658</v>
      </c>
      <c r="C13" s="89" t="s">
        <v>90</v>
      </c>
      <c r="D13" s="96"/>
    </row>
    <row r="14" spans="1:5" ht="13.35" customHeight="1">
      <c r="A14" s="26" t="s">
        <v>91</v>
      </c>
      <c r="B14" s="96"/>
      <c r="C14" s="89" t="s">
        <v>92</v>
      </c>
      <c r="D14" s="96"/>
    </row>
    <row r="15" spans="1:5" ht="13.35" customHeight="1">
      <c r="A15" s="26" t="s">
        <v>93</v>
      </c>
      <c r="B15" s="96">
        <v>6780000</v>
      </c>
      <c r="C15" s="89" t="s">
        <v>94</v>
      </c>
      <c r="D15" s="96"/>
    </row>
    <row r="16" spans="1:5" ht="13.35" customHeight="1">
      <c r="A16" s="26" t="s">
        <v>95</v>
      </c>
      <c r="B16" s="96">
        <v>4988700</v>
      </c>
      <c r="C16" s="89" t="s">
        <v>96</v>
      </c>
      <c r="D16" s="96"/>
    </row>
    <row r="17" spans="1:5" ht="13.35" customHeight="1">
      <c r="A17" s="26" t="s">
        <v>97</v>
      </c>
      <c r="B17" s="96"/>
      <c r="C17" s="89" t="s">
        <v>98</v>
      </c>
      <c r="D17" s="96"/>
    </row>
    <row r="18" spans="1:5" ht="13.35" customHeight="1">
      <c r="A18" s="26" t="s">
        <v>99</v>
      </c>
      <c r="B18" s="96"/>
      <c r="C18" s="89" t="s">
        <v>100</v>
      </c>
      <c r="D18" s="96"/>
    </row>
    <row r="19" spans="1:5" ht="13.35" customHeight="1">
      <c r="A19" s="26" t="s">
        <v>101</v>
      </c>
      <c r="B19" s="96"/>
      <c r="C19" s="89" t="s">
        <v>102</v>
      </c>
      <c r="D19" s="96"/>
    </row>
    <row r="20" spans="1:5" ht="13.35" customHeight="1">
      <c r="A20" s="26" t="s">
        <v>226</v>
      </c>
      <c r="B20" s="96"/>
      <c r="C20" s="89" t="s">
        <v>103</v>
      </c>
      <c r="D20" s="96"/>
    </row>
    <row r="21" spans="1:5" ht="13.35" customHeight="1">
      <c r="A21" s="26" t="s">
        <v>104</v>
      </c>
      <c r="B21" s="96"/>
      <c r="C21" s="89" t="s">
        <v>105</v>
      </c>
      <c r="D21" s="96"/>
    </row>
    <row r="22" spans="1:5" ht="13.35" customHeight="1">
      <c r="A22" s="26" t="s">
        <v>227</v>
      </c>
      <c r="B22" s="96"/>
      <c r="C22" s="89" t="s">
        <v>106</v>
      </c>
      <c r="D22" s="96"/>
    </row>
    <row r="23" spans="1:5" ht="13.35" customHeight="1">
      <c r="A23" s="26" t="s">
        <v>228</v>
      </c>
      <c r="B23" s="96"/>
      <c r="C23" s="89" t="s">
        <v>107</v>
      </c>
      <c r="D23" s="96"/>
    </row>
    <row r="24" spans="1:5" ht="13.35" customHeight="1">
      <c r="A24" s="26" t="s">
        <v>251</v>
      </c>
      <c r="B24" s="96"/>
      <c r="C24" s="90" t="s">
        <v>108</v>
      </c>
      <c r="D24" s="96"/>
    </row>
    <row r="25" spans="1:5" ht="13.35" customHeight="1">
      <c r="A25" s="26" t="s">
        <v>109</v>
      </c>
      <c r="B25" s="96"/>
      <c r="C25" s="89" t="s">
        <v>110</v>
      </c>
      <c r="D25" s="96"/>
    </row>
    <row r="26" spans="1:5" ht="13.35" customHeight="1">
      <c r="A26" s="26" t="s">
        <v>111</v>
      </c>
      <c r="B26" s="96"/>
      <c r="C26" s="89" t="s">
        <v>112</v>
      </c>
      <c r="D26" s="96"/>
    </row>
    <row r="27" spans="1:5" ht="13.35" customHeight="1">
      <c r="A27" s="26" t="s">
        <v>113</v>
      </c>
      <c r="B27" s="96"/>
      <c r="C27" s="89" t="s">
        <v>114</v>
      </c>
      <c r="D27" s="96"/>
    </row>
    <row r="28" spans="1:5" ht="13.35" customHeight="1">
      <c r="A28" s="26" t="s">
        <v>115</v>
      </c>
      <c r="B28" s="96">
        <v>2005600</v>
      </c>
      <c r="C28" s="89" t="s">
        <v>278</v>
      </c>
      <c r="D28" s="96"/>
    </row>
    <row r="29" spans="1:5" ht="13.35" customHeight="1">
      <c r="A29" s="26" t="s">
        <v>252</v>
      </c>
      <c r="B29" s="96"/>
      <c r="C29" s="89" t="s">
        <v>279</v>
      </c>
      <c r="D29" s="96"/>
    </row>
    <row r="30" spans="1:5" ht="13.35" customHeight="1">
      <c r="A30" s="26" t="s">
        <v>253</v>
      </c>
      <c r="B30" s="96"/>
      <c r="C30" s="89" t="s">
        <v>280</v>
      </c>
      <c r="D30" s="96"/>
      <c r="E30" s="60"/>
    </row>
    <row r="31" spans="1:5" ht="13.35" customHeight="1">
      <c r="A31" s="26" t="s">
        <v>254</v>
      </c>
      <c r="B31" s="96"/>
      <c r="C31" s="89" t="s">
        <v>281</v>
      </c>
      <c r="D31" s="96"/>
    </row>
    <row r="32" spans="1:5" ht="13.35" customHeight="1">
      <c r="A32" s="26" t="s">
        <v>229</v>
      </c>
      <c r="B32" s="96"/>
      <c r="C32" s="89" t="s">
        <v>282</v>
      </c>
      <c r="D32" s="96"/>
    </row>
    <row r="33" spans="1:4" ht="13.35" customHeight="1">
      <c r="A33" s="26" t="s">
        <v>255</v>
      </c>
      <c r="B33" s="96"/>
      <c r="C33" s="89" t="s">
        <v>283</v>
      </c>
      <c r="D33" s="96"/>
    </row>
    <row r="34" spans="1:4" ht="13.35" customHeight="1">
      <c r="A34" s="26" t="s">
        <v>256</v>
      </c>
      <c r="B34" s="96"/>
      <c r="C34" s="89" t="s">
        <v>284</v>
      </c>
      <c r="D34" s="96"/>
    </row>
    <row r="35" spans="1:4" ht="13.35" customHeight="1">
      <c r="A35" s="26" t="s">
        <v>257</v>
      </c>
      <c r="B35" s="96"/>
      <c r="C35" s="89" t="s">
        <v>285</v>
      </c>
      <c r="D35" s="96"/>
    </row>
    <row r="36" spans="1:4" ht="13.35" customHeight="1">
      <c r="A36" s="26" t="s">
        <v>258</v>
      </c>
      <c r="B36" s="96"/>
      <c r="C36" s="89" t="s">
        <v>286</v>
      </c>
      <c r="D36" s="96"/>
    </row>
    <row r="37" spans="1:4" ht="13.35" customHeight="1">
      <c r="A37" s="26" t="s">
        <v>259</v>
      </c>
      <c r="B37" s="96"/>
      <c r="C37" s="89" t="s">
        <v>287</v>
      </c>
      <c r="D37" s="96"/>
    </row>
    <row r="38" spans="1:4" ht="13.35" customHeight="1">
      <c r="A38" s="26" t="s">
        <v>260</v>
      </c>
      <c r="B38" s="96"/>
      <c r="C38" s="89" t="s">
        <v>288</v>
      </c>
      <c r="D38" s="96"/>
    </row>
    <row r="39" spans="1:4" ht="13.35" customHeight="1">
      <c r="A39" s="26" t="s">
        <v>261</v>
      </c>
      <c r="B39" s="96"/>
      <c r="C39" s="89" t="s">
        <v>289</v>
      </c>
      <c r="D39" s="96"/>
    </row>
    <row r="40" spans="1:4" ht="13.35" customHeight="1">
      <c r="A40" s="26" t="s">
        <v>262</v>
      </c>
      <c r="B40" s="96"/>
      <c r="C40" s="89" t="s">
        <v>290</v>
      </c>
      <c r="D40" s="96"/>
    </row>
    <row r="41" spans="1:4" ht="13.35" customHeight="1">
      <c r="A41" s="26" t="s">
        <v>263</v>
      </c>
      <c r="B41" s="96"/>
      <c r="C41" s="89" t="s">
        <v>291</v>
      </c>
      <c r="D41" s="96"/>
    </row>
    <row r="42" spans="1:4" ht="13.35" customHeight="1">
      <c r="A42" s="26" t="s">
        <v>264</v>
      </c>
      <c r="B42" s="96"/>
      <c r="C42" s="89" t="s">
        <v>292</v>
      </c>
      <c r="D42" s="96"/>
    </row>
    <row r="43" spans="1:4" ht="13.35" customHeight="1">
      <c r="A43" s="26" t="s">
        <v>265</v>
      </c>
      <c r="B43" s="96"/>
      <c r="C43" s="89" t="s">
        <v>293</v>
      </c>
      <c r="D43" s="96"/>
    </row>
    <row r="44" spans="1:4" ht="13.35" customHeight="1">
      <c r="A44" s="26" t="s">
        <v>266</v>
      </c>
      <c r="B44" s="96"/>
      <c r="C44" s="89" t="s">
        <v>294</v>
      </c>
      <c r="D44" s="96"/>
    </row>
    <row r="45" spans="1:4" ht="13.35" customHeight="1">
      <c r="A45" s="26" t="s">
        <v>267</v>
      </c>
      <c r="B45" s="96"/>
      <c r="C45" s="89" t="s">
        <v>295</v>
      </c>
      <c r="D45" s="96"/>
    </row>
    <row r="46" spans="1:4" ht="13.35" customHeight="1">
      <c r="A46" s="26" t="s">
        <v>268</v>
      </c>
      <c r="B46" s="96"/>
      <c r="C46" s="89" t="s">
        <v>296</v>
      </c>
      <c r="D46" s="96"/>
    </row>
    <row r="47" spans="1:4" ht="13.35" customHeight="1">
      <c r="A47" s="26" t="s">
        <v>269</v>
      </c>
      <c r="B47" s="96"/>
      <c r="C47" s="89" t="s">
        <v>297</v>
      </c>
      <c r="D47" s="96"/>
    </row>
    <row r="48" spans="1:4" ht="13.35" customHeight="1">
      <c r="A48" s="26" t="s">
        <v>270</v>
      </c>
      <c r="B48" s="96"/>
      <c r="C48" s="89" t="s">
        <v>298</v>
      </c>
      <c r="D48" s="96"/>
    </row>
    <row r="49" spans="1:4" ht="13.35" customHeight="1">
      <c r="A49" s="26" t="s">
        <v>271</v>
      </c>
      <c r="B49" s="96"/>
      <c r="C49" s="89" t="s">
        <v>299</v>
      </c>
      <c r="D49" s="96"/>
    </row>
    <row r="50" spans="1:4" ht="13.35" customHeight="1">
      <c r="A50" s="26" t="s">
        <v>272</v>
      </c>
      <c r="B50" s="96"/>
      <c r="C50" s="89" t="s">
        <v>300</v>
      </c>
      <c r="D50" s="96"/>
    </row>
    <row r="51" spans="1:4" ht="13.35" customHeight="1">
      <c r="A51" s="26" t="s">
        <v>273</v>
      </c>
      <c r="B51" s="96"/>
      <c r="C51" s="89" t="s">
        <v>301</v>
      </c>
      <c r="D51" s="96"/>
    </row>
    <row r="52" spans="1:4" ht="13.35" customHeight="1">
      <c r="A52" s="26" t="s">
        <v>274</v>
      </c>
      <c r="B52" s="96"/>
      <c r="C52" s="89" t="s">
        <v>302</v>
      </c>
      <c r="D52" s="96"/>
    </row>
    <row r="53" spans="1:4" ht="13.35" customHeight="1">
      <c r="A53" s="26" t="s">
        <v>116</v>
      </c>
      <c r="B53" s="96">
        <v>5838358</v>
      </c>
      <c r="C53" s="89" t="s">
        <v>117</v>
      </c>
      <c r="D53" s="96"/>
    </row>
    <row r="54" spans="1:4" ht="13.35" customHeight="1">
      <c r="A54" s="26" t="s">
        <v>118</v>
      </c>
      <c r="B54" s="96">
        <f>SUM(B55:B75)</f>
        <v>15846264.709999999</v>
      </c>
      <c r="C54" s="89" t="s">
        <v>119</v>
      </c>
      <c r="D54" s="96">
        <f>SUM(D55:D75)</f>
        <v>0</v>
      </c>
    </row>
    <row r="55" spans="1:4" ht="13.35" customHeight="1">
      <c r="A55" s="26" t="s">
        <v>120</v>
      </c>
      <c r="B55" s="96">
        <v>1802207</v>
      </c>
      <c r="C55" s="89" t="s">
        <v>120</v>
      </c>
      <c r="D55" s="96"/>
    </row>
    <row r="56" spans="1:4" ht="13.35" customHeight="1">
      <c r="A56" s="26" t="s">
        <v>121</v>
      </c>
      <c r="B56" s="96"/>
      <c r="C56" s="89" t="s">
        <v>121</v>
      </c>
      <c r="D56" s="96"/>
    </row>
    <row r="57" spans="1:4" ht="13.35" customHeight="1">
      <c r="A57" s="26" t="s">
        <v>122</v>
      </c>
      <c r="B57" s="96">
        <v>139999.99999999997</v>
      </c>
      <c r="C57" s="89" t="s">
        <v>122</v>
      </c>
      <c r="D57" s="96"/>
    </row>
    <row r="58" spans="1:4" ht="13.35" customHeight="1">
      <c r="A58" s="26" t="s">
        <v>123</v>
      </c>
      <c r="B58" s="96">
        <v>813165</v>
      </c>
      <c r="C58" s="89" t="s">
        <v>123</v>
      </c>
      <c r="D58" s="96"/>
    </row>
    <row r="59" spans="1:4" ht="13.35" customHeight="1">
      <c r="A59" s="26" t="s">
        <v>124</v>
      </c>
      <c r="B59" s="96"/>
      <c r="C59" s="89" t="s">
        <v>124</v>
      </c>
      <c r="D59" s="96"/>
    </row>
    <row r="60" spans="1:4" ht="13.35" customHeight="1">
      <c r="A60" s="26" t="s">
        <v>125</v>
      </c>
      <c r="B60" s="96"/>
      <c r="C60" s="89" t="s">
        <v>125</v>
      </c>
      <c r="D60" s="96"/>
    </row>
    <row r="61" spans="1:4" ht="13.35" customHeight="1">
      <c r="A61" s="26" t="s">
        <v>275</v>
      </c>
      <c r="B61" s="96">
        <v>377273</v>
      </c>
      <c r="C61" s="89" t="s">
        <v>126</v>
      </c>
      <c r="D61" s="96"/>
    </row>
    <row r="62" spans="1:4" ht="13.35" customHeight="1">
      <c r="A62" s="26" t="s">
        <v>127</v>
      </c>
      <c r="B62" s="96">
        <v>3397659.86</v>
      </c>
      <c r="C62" s="89" t="s">
        <v>127</v>
      </c>
      <c r="D62" s="96"/>
    </row>
    <row r="63" spans="1:4" ht="13.35" customHeight="1">
      <c r="A63" s="26" t="s">
        <v>276</v>
      </c>
      <c r="B63" s="96">
        <v>1994625</v>
      </c>
      <c r="C63" s="89" t="s">
        <v>128</v>
      </c>
      <c r="D63" s="96"/>
    </row>
    <row r="64" spans="1:4" ht="13.35" customHeight="1">
      <c r="A64" s="26" t="s">
        <v>129</v>
      </c>
      <c r="B64" s="96">
        <v>1420000</v>
      </c>
      <c r="C64" s="89" t="s">
        <v>129</v>
      </c>
      <c r="D64" s="96"/>
    </row>
    <row r="65" spans="1:4" ht="13.35" customHeight="1">
      <c r="A65" s="26" t="s">
        <v>130</v>
      </c>
      <c r="B65" s="96">
        <v>4867274.8499999996</v>
      </c>
      <c r="C65" s="89" t="s">
        <v>130</v>
      </c>
      <c r="D65" s="96"/>
    </row>
    <row r="66" spans="1:4" ht="13.35" customHeight="1">
      <c r="A66" s="26" t="s">
        <v>131</v>
      </c>
      <c r="B66" s="96">
        <v>13880</v>
      </c>
      <c r="C66" s="89" t="s">
        <v>131</v>
      </c>
      <c r="D66" s="96"/>
    </row>
    <row r="67" spans="1:4" ht="13.35" customHeight="1">
      <c r="A67" s="26" t="s">
        <v>132</v>
      </c>
      <c r="B67" s="96"/>
      <c r="C67" s="89" t="s">
        <v>132</v>
      </c>
      <c r="D67" s="96"/>
    </row>
    <row r="68" spans="1:4" ht="13.35" customHeight="1">
      <c r="A68" s="26" t="s">
        <v>133</v>
      </c>
      <c r="B68" s="96">
        <v>617040</v>
      </c>
      <c r="C68" s="89" t="s">
        <v>133</v>
      </c>
      <c r="D68" s="96"/>
    </row>
    <row r="69" spans="1:4" ht="13.35" customHeight="1">
      <c r="A69" s="26" t="s">
        <v>134</v>
      </c>
      <c r="B69" s="96"/>
      <c r="C69" s="89" t="s">
        <v>134</v>
      </c>
      <c r="D69" s="96"/>
    </row>
    <row r="70" spans="1:4" ht="13.35" customHeight="1">
      <c r="A70" s="26" t="s">
        <v>135</v>
      </c>
      <c r="B70" s="96"/>
      <c r="C70" s="89" t="s">
        <v>135</v>
      </c>
      <c r="D70" s="96"/>
    </row>
    <row r="71" spans="1:4" ht="13.35" customHeight="1">
      <c r="A71" s="26" t="s">
        <v>277</v>
      </c>
      <c r="B71" s="96"/>
      <c r="C71" s="89" t="s">
        <v>136</v>
      </c>
      <c r="D71" s="96"/>
    </row>
    <row r="72" spans="1:4" ht="13.35" customHeight="1">
      <c r="A72" s="26" t="s">
        <v>137</v>
      </c>
      <c r="B72" s="96">
        <v>197340</v>
      </c>
      <c r="C72" s="89" t="s">
        <v>137</v>
      </c>
      <c r="D72" s="96"/>
    </row>
    <row r="73" spans="1:4" ht="13.35" customHeight="1">
      <c r="A73" s="26" t="s">
        <v>138</v>
      </c>
      <c r="B73" s="96"/>
      <c r="C73" s="89" t="s">
        <v>138</v>
      </c>
      <c r="D73" s="96"/>
    </row>
    <row r="74" spans="1:4" ht="13.35" customHeight="1">
      <c r="A74" s="26" t="s">
        <v>303</v>
      </c>
      <c r="B74" s="96">
        <v>205800</v>
      </c>
      <c r="C74" s="91" t="s">
        <v>304</v>
      </c>
      <c r="D74" s="96"/>
    </row>
    <row r="75" spans="1:4" ht="13.35" customHeight="1">
      <c r="A75" s="26" t="s">
        <v>139</v>
      </c>
      <c r="B75" s="96"/>
      <c r="C75" s="89" t="s">
        <v>140</v>
      </c>
      <c r="D75" s="96">
        <v>0</v>
      </c>
    </row>
    <row r="76" spans="1:4" ht="13.35" customHeight="1">
      <c r="A76" s="26" t="s">
        <v>141</v>
      </c>
      <c r="B76" s="96"/>
      <c r="C76" s="89" t="s">
        <v>53</v>
      </c>
      <c r="D76" s="96">
        <f>SUM(D77:D80)</f>
        <v>132895237.56999999</v>
      </c>
    </row>
    <row r="77" spans="1:4" ht="13.35" customHeight="1">
      <c r="A77" s="26" t="s">
        <v>142</v>
      </c>
      <c r="B77" s="96"/>
      <c r="C77" s="89" t="s">
        <v>143</v>
      </c>
      <c r="D77" s="96">
        <v>132735222</v>
      </c>
    </row>
    <row r="78" spans="1:4" ht="13.35" customHeight="1">
      <c r="A78" s="26" t="s">
        <v>144</v>
      </c>
      <c r="B78" s="96"/>
      <c r="C78" s="89" t="s">
        <v>145</v>
      </c>
      <c r="D78" s="96"/>
    </row>
    <row r="79" spans="1:4" ht="13.35" customHeight="1">
      <c r="A79" s="26" t="s">
        <v>146</v>
      </c>
      <c r="B79" s="96"/>
      <c r="C79" s="89" t="s">
        <v>147</v>
      </c>
      <c r="D79" s="96"/>
    </row>
    <row r="80" spans="1:4" ht="13.35" customHeight="1">
      <c r="A80" s="26" t="s">
        <v>148</v>
      </c>
      <c r="B80" s="96"/>
      <c r="C80" s="89" t="s">
        <v>149</v>
      </c>
      <c r="D80" s="96">
        <v>160015.57</v>
      </c>
    </row>
    <row r="81" spans="1:4" ht="13.35" customHeight="1">
      <c r="A81" s="26" t="s">
        <v>150</v>
      </c>
      <c r="B81" s="96"/>
      <c r="C81" s="89"/>
      <c r="D81" s="96"/>
    </row>
    <row r="82" spans="1:4" ht="13.35" customHeight="1">
      <c r="A82" s="26" t="s">
        <v>316</v>
      </c>
      <c r="B82" s="96">
        <v>454679</v>
      </c>
      <c r="C82" s="89"/>
      <c r="D82" s="96"/>
    </row>
    <row r="83" spans="1:4" ht="13.35" customHeight="1">
      <c r="A83" s="26" t="s">
        <v>151</v>
      </c>
      <c r="B83" s="96">
        <f>SUM(B84:B86)</f>
        <v>17369.03</v>
      </c>
      <c r="C83" s="89" t="s">
        <v>152</v>
      </c>
      <c r="D83" s="96">
        <v>0</v>
      </c>
    </row>
    <row r="84" spans="1:4" ht="13.35" customHeight="1">
      <c r="A84" s="26" t="s">
        <v>153</v>
      </c>
      <c r="B84" s="96">
        <v>17369.03</v>
      </c>
      <c r="C84" s="89"/>
      <c r="D84" s="96"/>
    </row>
    <row r="85" spans="1:4" ht="13.35" customHeight="1">
      <c r="A85" s="26" t="s">
        <v>154</v>
      </c>
      <c r="B85" s="96"/>
      <c r="C85" s="89"/>
      <c r="D85" s="96"/>
    </row>
    <row r="86" spans="1:4" ht="13.35" customHeight="1">
      <c r="A86" s="26" t="s">
        <v>155</v>
      </c>
      <c r="B86" s="96">
        <v>0</v>
      </c>
      <c r="C86" s="89"/>
      <c r="D86" s="96"/>
    </row>
    <row r="87" spans="1:4" ht="13.35" customHeight="1">
      <c r="A87" s="26" t="s">
        <v>156</v>
      </c>
      <c r="B87" s="96">
        <v>0</v>
      </c>
      <c r="C87" s="89" t="s">
        <v>157</v>
      </c>
      <c r="D87" s="96">
        <f>D88</f>
        <v>0</v>
      </c>
    </row>
    <row r="88" spans="1:4" ht="13.35" customHeight="1">
      <c r="A88" s="26" t="s">
        <v>158</v>
      </c>
      <c r="B88" s="96">
        <v>0</v>
      </c>
      <c r="C88" s="89" t="s">
        <v>159</v>
      </c>
      <c r="D88" s="96">
        <f>SUM(D89:D92)</f>
        <v>0</v>
      </c>
    </row>
    <row r="89" spans="1:4" ht="13.35" customHeight="1">
      <c r="A89" s="26" t="s">
        <v>160</v>
      </c>
      <c r="B89" s="96">
        <v>0</v>
      </c>
      <c r="C89" s="89" t="s">
        <v>161</v>
      </c>
      <c r="D89" s="96"/>
    </row>
    <row r="90" spans="1:4" ht="13.35" customHeight="1">
      <c r="A90" s="26" t="s">
        <v>162</v>
      </c>
      <c r="B90" s="96">
        <v>0</v>
      </c>
      <c r="C90" s="89" t="s">
        <v>163</v>
      </c>
      <c r="D90" s="96"/>
    </row>
    <row r="91" spans="1:4" ht="13.35" customHeight="1">
      <c r="A91" s="26" t="s">
        <v>164</v>
      </c>
      <c r="B91" s="96">
        <v>0</v>
      </c>
      <c r="C91" s="89" t="s">
        <v>165</v>
      </c>
      <c r="D91" s="96"/>
    </row>
    <row r="92" spans="1:4" ht="13.35" customHeight="1">
      <c r="A92" s="26" t="s">
        <v>166</v>
      </c>
      <c r="B92" s="96">
        <v>0</v>
      </c>
      <c r="C92" s="89" t="s">
        <v>167</v>
      </c>
      <c r="D92" s="96"/>
    </row>
    <row r="93" spans="1:4" ht="13.35" customHeight="1">
      <c r="A93" s="26" t="s">
        <v>168</v>
      </c>
      <c r="B93" s="96">
        <v>0</v>
      </c>
      <c r="C93" s="89"/>
      <c r="D93" s="96"/>
    </row>
    <row r="94" spans="1:4" ht="13.35" customHeight="1">
      <c r="A94" s="26" t="s">
        <v>60</v>
      </c>
      <c r="B94" s="96"/>
      <c r="C94" s="89" t="s">
        <v>57</v>
      </c>
      <c r="D94" s="96">
        <v>0</v>
      </c>
    </row>
    <row r="95" spans="1:4" ht="13.35" customHeight="1">
      <c r="A95" s="26" t="s">
        <v>169</v>
      </c>
      <c r="B95" s="96">
        <f>SUM(B96:B99)</f>
        <v>0</v>
      </c>
      <c r="C95" s="89" t="s">
        <v>170</v>
      </c>
      <c r="D95" s="96">
        <v>0</v>
      </c>
    </row>
    <row r="96" spans="1:4" ht="13.35" customHeight="1">
      <c r="A96" s="26" t="s">
        <v>171</v>
      </c>
      <c r="B96" s="96"/>
      <c r="C96" s="89" t="s">
        <v>172</v>
      </c>
      <c r="D96" s="96">
        <v>0</v>
      </c>
    </row>
    <row r="97" spans="1:4" ht="13.35" customHeight="1">
      <c r="A97" s="26" t="s">
        <v>173</v>
      </c>
      <c r="B97" s="96">
        <v>0</v>
      </c>
      <c r="C97" s="89" t="s">
        <v>174</v>
      </c>
      <c r="D97" s="96">
        <v>0</v>
      </c>
    </row>
    <row r="98" spans="1:4" ht="13.35" customHeight="1">
      <c r="A98" s="26" t="s">
        <v>175</v>
      </c>
      <c r="B98" s="96">
        <v>0</v>
      </c>
      <c r="C98" s="89" t="s">
        <v>176</v>
      </c>
      <c r="D98" s="96">
        <v>0</v>
      </c>
    </row>
    <row r="99" spans="1:4" ht="13.35" customHeight="1">
      <c r="A99" s="26" t="s">
        <v>177</v>
      </c>
      <c r="B99" s="96">
        <v>0</v>
      </c>
      <c r="C99" s="89"/>
      <c r="D99" s="96"/>
    </row>
    <row r="100" spans="1:4" ht="13.35" customHeight="1">
      <c r="A100" s="26" t="s">
        <v>178</v>
      </c>
      <c r="B100" s="96">
        <v>0</v>
      </c>
      <c r="C100" s="89" t="s">
        <v>179</v>
      </c>
      <c r="D100" s="96">
        <v>0</v>
      </c>
    </row>
    <row r="101" spans="1:4" ht="13.35" customHeight="1">
      <c r="A101" s="26" t="s">
        <v>180</v>
      </c>
      <c r="B101" s="96">
        <v>0</v>
      </c>
      <c r="C101" s="89" t="s">
        <v>181</v>
      </c>
      <c r="D101" s="96">
        <v>0</v>
      </c>
    </row>
    <row r="102" spans="1:4" ht="13.35" customHeight="1">
      <c r="A102" s="26" t="s">
        <v>182</v>
      </c>
      <c r="B102" s="96">
        <v>0</v>
      </c>
      <c r="C102" s="89" t="s">
        <v>183</v>
      </c>
      <c r="D102" s="96">
        <v>0</v>
      </c>
    </row>
    <row r="103" spans="1:4" ht="13.35" customHeight="1">
      <c r="A103" s="26" t="s">
        <v>305</v>
      </c>
      <c r="B103" s="96">
        <v>24787594</v>
      </c>
      <c r="C103" s="89" t="s">
        <v>59</v>
      </c>
      <c r="D103" s="96">
        <v>22298043.399999999</v>
      </c>
    </row>
    <row r="104" spans="1:4" ht="13.35" customHeight="1">
      <c r="A104" s="26" t="s">
        <v>184</v>
      </c>
      <c r="B104" s="96">
        <v>0</v>
      </c>
      <c r="C104" s="89" t="s">
        <v>63</v>
      </c>
      <c r="D104" s="96"/>
    </row>
    <row r="105" spans="1:4" ht="13.35" customHeight="1">
      <c r="A105" s="26" t="s">
        <v>185</v>
      </c>
      <c r="B105" s="96">
        <v>0</v>
      </c>
      <c r="C105" s="89" t="s">
        <v>186</v>
      </c>
      <c r="D105" s="96"/>
    </row>
    <row r="106" spans="1:4" ht="13.35" customHeight="1">
      <c r="A106" s="26" t="s">
        <v>187</v>
      </c>
      <c r="B106" s="96">
        <v>0</v>
      </c>
      <c r="C106" s="89" t="s">
        <v>188</v>
      </c>
      <c r="D106" s="96"/>
    </row>
    <row r="107" spans="1:4" ht="13.35" customHeight="1">
      <c r="A107" s="26" t="s">
        <v>189</v>
      </c>
      <c r="B107" s="96">
        <v>0</v>
      </c>
      <c r="C107" s="89" t="s">
        <v>190</v>
      </c>
      <c r="D107" s="96"/>
    </row>
    <row r="108" spans="1:4" ht="13.35" customHeight="1">
      <c r="A108" s="26" t="s">
        <v>191</v>
      </c>
      <c r="B108" s="96">
        <v>0</v>
      </c>
      <c r="C108" s="89" t="s">
        <v>192</v>
      </c>
      <c r="D108" s="96"/>
    </row>
    <row r="109" spans="1:4" ht="13.35" customHeight="1">
      <c r="A109" s="26" t="s">
        <v>193</v>
      </c>
      <c r="B109" s="96">
        <v>0</v>
      </c>
      <c r="C109" s="89" t="s">
        <v>194</v>
      </c>
      <c r="D109" s="96"/>
    </row>
    <row r="110" spans="1:4" ht="13.35" customHeight="1">
      <c r="A110" s="68"/>
      <c r="B110" s="86"/>
      <c r="C110" s="89" t="s">
        <v>195</v>
      </c>
      <c r="D110" s="96"/>
    </row>
    <row r="111" spans="1:4" ht="13.35" customHeight="1">
      <c r="A111" s="68"/>
      <c r="B111" s="86"/>
      <c r="C111" s="89" t="s">
        <v>317</v>
      </c>
      <c r="D111" s="96">
        <v>673512.31</v>
      </c>
    </row>
    <row r="112" spans="1:4" ht="13.35" customHeight="1">
      <c r="A112" s="68"/>
      <c r="B112" s="86"/>
      <c r="C112" s="89" t="s">
        <v>196</v>
      </c>
      <c r="D112" s="96">
        <v>673512.31</v>
      </c>
    </row>
    <row r="113" spans="1:4" ht="13.35" customHeight="1">
      <c r="A113" s="68"/>
      <c r="B113" s="86"/>
      <c r="C113" s="89" t="s">
        <v>197</v>
      </c>
      <c r="D113" s="96"/>
    </row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&amp;P+24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27" sqref="A27"/>
    </sheetView>
  </sheetViews>
  <sheetFormatPr defaultRowHeight="13.5"/>
  <cols>
    <col min="1" max="1" width="67.25" customWidth="1"/>
    <col min="2" max="2" width="12.625" customWidth="1"/>
  </cols>
  <sheetData>
    <row r="1" spans="1:2" ht="20.25" customHeight="1">
      <c r="A1" s="115" t="s">
        <v>483</v>
      </c>
      <c r="B1" s="115"/>
    </row>
    <row r="2" spans="1:2" ht="17.25" customHeight="1">
      <c r="A2" s="25"/>
      <c r="B2" s="28" t="s">
        <v>311</v>
      </c>
    </row>
    <row r="3" spans="1:2" ht="14.65" customHeight="1">
      <c r="A3" s="36" t="s">
        <v>203</v>
      </c>
      <c r="B3" s="55" t="s">
        <v>84</v>
      </c>
    </row>
    <row r="4" spans="1:2" ht="14.65" customHeight="1">
      <c r="A4" s="36" t="s">
        <v>492</v>
      </c>
      <c r="B4" s="55">
        <v>3293685.13</v>
      </c>
    </row>
    <row r="5" spans="1:2" ht="14.65" customHeight="1">
      <c r="A5" s="56" t="s">
        <v>25</v>
      </c>
      <c r="B5" s="96">
        <v>1135090</v>
      </c>
    </row>
    <row r="6" spans="1:2" ht="14.65" customHeight="1">
      <c r="A6" s="56" t="s">
        <v>481</v>
      </c>
      <c r="B6" s="96">
        <v>1135090</v>
      </c>
    </row>
    <row r="7" spans="1:2" ht="14.65" customHeight="1">
      <c r="A7" s="56" t="s">
        <v>482</v>
      </c>
      <c r="B7" s="96">
        <v>1135090</v>
      </c>
    </row>
    <row r="8" spans="1:2" ht="14.65" customHeight="1">
      <c r="A8" s="56" t="s">
        <v>41</v>
      </c>
      <c r="B8" s="96">
        <v>2158595.13</v>
      </c>
    </row>
    <row r="9" spans="1:2" ht="14.65" customHeight="1">
      <c r="A9" s="56" t="s">
        <v>450</v>
      </c>
      <c r="B9" s="96">
        <v>2158595.13</v>
      </c>
    </row>
    <row r="10" spans="1:2" ht="14.65" customHeight="1">
      <c r="A10" s="56" t="s">
        <v>451</v>
      </c>
      <c r="B10" s="96">
        <v>2028200.13</v>
      </c>
    </row>
    <row r="11" spans="1:2" ht="14.65" customHeight="1">
      <c r="A11" s="56" t="s">
        <v>452</v>
      </c>
      <c r="B11" s="96">
        <v>30395</v>
      </c>
    </row>
    <row r="12" spans="1:2" ht="14.65" customHeight="1">
      <c r="A12" s="56" t="s">
        <v>453</v>
      </c>
      <c r="B12" s="96">
        <v>100000</v>
      </c>
    </row>
    <row r="13" spans="1:2" ht="14.65" customHeight="1">
      <c r="A13" s="56"/>
      <c r="B13" s="87"/>
    </row>
    <row r="14" spans="1:2" ht="14.65" customHeight="1">
      <c r="A14" s="56"/>
      <c r="B14" s="87"/>
    </row>
    <row r="15" spans="1:2">
      <c r="A15" s="94"/>
      <c r="B15" s="87"/>
    </row>
    <row r="16" spans="1:2">
      <c r="A16" s="94"/>
      <c r="B16" s="87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0" orientation="portrait" useFirstPageNumber="1" r:id="rId1"/>
  <headerFooter>
    <oddFooter>&amp;C第 29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64"/>
  <sheetViews>
    <sheetView showZeros="0" workbookViewId="0">
      <pane xSplit="2" ySplit="4" topLeftCell="C5" activePane="bottomRight" state="frozen"/>
      <selection activeCell="B24" sqref="B24"/>
      <selection pane="topRight" activeCell="B24" sqref="B24"/>
      <selection pane="bottomLeft" activeCell="B24" sqref="B24"/>
      <selection pane="bottomRight" activeCell="D23" sqref="D23"/>
    </sheetView>
  </sheetViews>
  <sheetFormatPr defaultColWidth="6.875" defaultRowHeight="12.75" customHeight="1"/>
  <cols>
    <col min="1" max="1" width="10.875" style="30" customWidth="1"/>
    <col min="2" max="2" width="24.625" style="30" customWidth="1"/>
    <col min="3" max="5" width="15.625" style="30" customWidth="1"/>
    <col min="6" max="6" width="12.625" style="30" customWidth="1"/>
    <col min="7" max="7" width="10.125" style="30" customWidth="1"/>
    <col min="8" max="8" width="4.625" style="30" customWidth="1"/>
    <col min="9" max="10" width="6.875" style="30"/>
    <col min="11" max="11" width="18.75" style="30" customWidth="1"/>
    <col min="12" max="12" width="13.125" style="30" customWidth="1"/>
    <col min="13" max="256" width="6.875" style="30"/>
    <col min="257" max="257" width="10.625" style="30" customWidth="1"/>
    <col min="258" max="258" width="12.625" style="30" customWidth="1"/>
    <col min="259" max="261" width="14.25" style="30" customWidth="1"/>
    <col min="262" max="262" width="12.625" style="30" customWidth="1"/>
    <col min="263" max="264" width="4.625" style="30" customWidth="1"/>
    <col min="265" max="512" width="6.875" style="30"/>
    <col min="513" max="513" width="10.625" style="30" customWidth="1"/>
    <col min="514" max="514" width="12.625" style="30" customWidth="1"/>
    <col min="515" max="517" width="14.25" style="30" customWidth="1"/>
    <col min="518" max="518" width="12.625" style="30" customWidth="1"/>
    <col min="519" max="520" width="4.625" style="30" customWidth="1"/>
    <col min="521" max="768" width="6.875" style="30"/>
    <col min="769" max="769" width="10.625" style="30" customWidth="1"/>
    <col min="770" max="770" width="12.625" style="30" customWidth="1"/>
    <col min="771" max="773" width="14.25" style="30" customWidth="1"/>
    <col min="774" max="774" width="12.625" style="30" customWidth="1"/>
    <col min="775" max="776" width="4.625" style="30" customWidth="1"/>
    <col min="777" max="1024" width="6.875" style="30"/>
    <col min="1025" max="1025" width="10.625" style="30" customWidth="1"/>
    <col min="1026" max="1026" width="12.625" style="30" customWidth="1"/>
    <col min="1027" max="1029" width="14.25" style="30" customWidth="1"/>
    <col min="1030" max="1030" width="12.625" style="30" customWidth="1"/>
    <col min="1031" max="1032" width="4.625" style="30" customWidth="1"/>
    <col min="1033" max="1280" width="6.875" style="30"/>
    <col min="1281" max="1281" width="10.625" style="30" customWidth="1"/>
    <col min="1282" max="1282" width="12.625" style="30" customWidth="1"/>
    <col min="1283" max="1285" width="14.25" style="30" customWidth="1"/>
    <col min="1286" max="1286" width="12.625" style="30" customWidth="1"/>
    <col min="1287" max="1288" width="4.625" style="30" customWidth="1"/>
    <col min="1289" max="1536" width="6.875" style="30"/>
    <col min="1537" max="1537" width="10.625" style="30" customWidth="1"/>
    <col min="1538" max="1538" width="12.625" style="30" customWidth="1"/>
    <col min="1539" max="1541" width="14.25" style="30" customWidth="1"/>
    <col min="1542" max="1542" width="12.625" style="30" customWidth="1"/>
    <col min="1543" max="1544" width="4.625" style="30" customWidth="1"/>
    <col min="1545" max="1792" width="6.875" style="30"/>
    <col min="1793" max="1793" width="10.625" style="30" customWidth="1"/>
    <col min="1794" max="1794" width="12.625" style="30" customWidth="1"/>
    <col min="1795" max="1797" width="14.25" style="30" customWidth="1"/>
    <col min="1798" max="1798" width="12.625" style="30" customWidth="1"/>
    <col min="1799" max="1800" width="4.625" style="30" customWidth="1"/>
    <col min="1801" max="2048" width="6.875" style="30"/>
    <col min="2049" max="2049" width="10.625" style="30" customWidth="1"/>
    <col min="2050" max="2050" width="12.625" style="30" customWidth="1"/>
    <col min="2051" max="2053" width="14.25" style="30" customWidth="1"/>
    <col min="2054" max="2054" width="12.625" style="30" customWidth="1"/>
    <col min="2055" max="2056" width="4.625" style="30" customWidth="1"/>
    <col min="2057" max="2304" width="6.875" style="30"/>
    <col min="2305" max="2305" width="10.625" style="30" customWidth="1"/>
    <col min="2306" max="2306" width="12.625" style="30" customWidth="1"/>
    <col min="2307" max="2309" width="14.25" style="30" customWidth="1"/>
    <col min="2310" max="2310" width="12.625" style="30" customWidth="1"/>
    <col min="2311" max="2312" width="4.625" style="30" customWidth="1"/>
    <col min="2313" max="2560" width="6.875" style="30"/>
    <col min="2561" max="2561" width="10.625" style="30" customWidth="1"/>
    <col min="2562" max="2562" width="12.625" style="30" customWidth="1"/>
    <col min="2563" max="2565" width="14.25" style="30" customWidth="1"/>
    <col min="2566" max="2566" width="12.625" style="30" customWidth="1"/>
    <col min="2567" max="2568" width="4.625" style="30" customWidth="1"/>
    <col min="2569" max="2816" width="6.875" style="30"/>
    <col min="2817" max="2817" width="10.625" style="30" customWidth="1"/>
    <col min="2818" max="2818" width="12.625" style="30" customWidth="1"/>
    <col min="2819" max="2821" width="14.25" style="30" customWidth="1"/>
    <col min="2822" max="2822" width="12.625" style="30" customWidth="1"/>
    <col min="2823" max="2824" width="4.625" style="30" customWidth="1"/>
    <col min="2825" max="3072" width="6.875" style="30"/>
    <col min="3073" max="3073" width="10.625" style="30" customWidth="1"/>
    <col min="3074" max="3074" width="12.625" style="30" customWidth="1"/>
    <col min="3075" max="3077" width="14.25" style="30" customWidth="1"/>
    <col min="3078" max="3078" width="12.625" style="30" customWidth="1"/>
    <col min="3079" max="3080" width="4.625" style="30" customWidth="1"/>
    <col min="3081" max="3328" width="6.875" style="30"/>
    <col min="3329" max="3329" width="10.625" style="30" customWidth="1"/>
    <col min="3330" max="3330" width="12.625" style="30" customWidth="1"/>
    <col min="3331" max="3333" width="14.25" style="30" customWidth="1"/>
    <col min="3334" max="3334" width="12.625" style="30" customWidth="1"/>
    <col min="3335" max="3336" width="4.625" style="30" customWidth="1"/>
    <col min="3337" max="3584" width="6.875" style="30"/>
    <col min="3585" max="3585" width="10.625" style="30" customWidth="1"/>
    <col min="3586" max="3586" width="12.625" style="30" customWidth="1"/>
    <col min="3587" max="3589" width="14.25" style="30" customWidth="1"/>
    <col min="3590" max="3590" width="12.625" style="30" customWidth="1"/>
    <col min="3591" max="3592" width="4.625" style="30" customWidth="1"/>
    <col min="3593" max="3840" width="6.875" style="30"/>
    <col min="3841" max="3841" width="10.625" style="30" customWidth="1"/>
    <col min="3842" max="3842" width="12.625" style="30" customWidth="1"/>
    <col min="3843" max="3845" width="14.25" style="30" customWidth="1"/>
    <col min="3846" max="3846" width="12.625" style="30" customWidth="1"/>
    <col min="3847" max="3848" width="4.625" style="30" customWidth="1"/>
    <col min="3849" max="4096" width="6.875" style="30"/>
    <col min="4097" max="4097" width="10.625" style="30" customWidth="1"/>
    <col min="4098" max="4098" width="12.625" style="30" customWidth="1"/>
    <col min="4099" max="4101" width="14.25" style="30" customWidth="1"/>
    <col min="4102" max="4102" width="12.625" style="30" customWidth="1"/>
    <col min="4103" max="4104" width="4.625" style="30" customWidth="1"/>
    <col min="4105" max="4352" width="6.875" style="30"/>
    <col min="4353" max="4353" width="10.625" style="30" customWidth="1"/>
    <col min="4354" max="4354" width="12.625" style="30" customWidth="1"/>
    <col min="4355" max="4357" width="14.25" style="30" customWidth="1"/>
    <col min="4358" max="4358" width="12.625" style="30" customWidth="1"/>
    <col min="4359" max="4360" width="4.625" style="30" customWidth="1"/>
    <col min="4361" max="4608" width="6.875" style="30"/>
    <col min="4609" max="4609" width="10.625" style="30" customWidth="1"/>
    <col min="4610" max="4610" width="12.625" style="30" customWidth="1"/>
    <col min="4611" max="4613" width="14.25" style="30" customWidth="1"/>
    <col min="4614" max="4614" width="12.625" style="30" customWidth="1"/>
    <col min="4615" max="4616" width="4.625" style="30" customWidth="1"/>
    <col min="4617" max="4864" width="6.875" style="30"/>
    <col min="4865" max="4865" width="10.625" style="30" customWidth="1"/>
    <col min="4866" max="4866" width="12.625" style="30" customWidth="1"/>
    <col min="4867" max="4869" width="14.25" style="30" customWidth="1"/>
    <col min="4870" max="4870" width="12.625" style="30" customWidth="1"/>
    <col min="4871" max="4872" width="4.625" style="30" customWidth="1"/>
    <col min="4873" max="5120" width="6.875" style="30"/>
    <col min="5121" max="5121" width="10.625" style="30" customWidth="1"/>
    <col min="5122" max="5122" width="12.625" style="30" customWidth="1"/>
    <col min="5123" max="5125" width="14.25" style="30" customWidth="1"/>
    <col min="5126" max="5126" width="12.625" style="30" customWidth="1"/>
    <col min="5127" max="5128" width="4.625" style="30" customWidth="1"/>
    <col min="5129" max="5376" width="6.875" style="30"/>
    <col min="5377" max="5377" width="10.625" style="30" customWidth="1"/>
    <col min="5378" max="5378" width="12.625" style="30" customWidth="1"/>
    <col min="5379" max="5381" width="14.25" style="30" customWidth="1"/>
    <col min="5382" max="5382" width="12.625" style="30" customWidth="1"/>
    <col min="5383" max="5384" width="4.625" style="30" customWidth="1"/>
    <col min="5385" max="5632" width="6.875" style="30"/>
    <col min="5633" max="5633" width="10.625" style="30" customWidth="1"/>
    <col min="5634" max="5634" width="12.625" style="30" customWidth="1"/>
    <col min="5635" max="5637" width="14.25" style="30" customWidth="1"/>
    <col min="5638" max="5638" width="12.625" style="30" customWidth="1"/>
    <col min="5639" max="5640" width="4.625" style="30" customWidth="1"/>
    <col min="5641" max="5888" width="6.875" style="30"/>
    <col min="5889" max="5889" width="10.625" style="30" customWidth="1"/>
    <col min="5890" max="5890" width="12.625" style="30" customWidth="1"/>
    <col min="5891" max="5893" width="14.25" style="30" customWidth="1"/>
    <col min="5894" max="5894" width="12.625" style="30" customWidth="1"/>
    <col min="5895" max="5896" width="4.625" style="30" customWidth="1"/>
    <col min="5897" max="6144" width="6.875" style="30"/>
    <col min="6145" max="6145" width="10.625" style="30" customWidth="1"/>
    <col min="6146" max="6146" width="12.625" style="30" customWidth="1"/>
    <col min="6147" max="6149" width="14.25" style="30" customWidth="1"/>
    <col min="6150" max="6150" width="12.625" style="30" customWidth="1"/>
    <col min="6151" max="6152" width="4.625" style="30" customWidth="1"/>
    <col min="6153" max="6400" width="6.875" style="30"/>
    <col min="6401" max="6401" width="10.625" style="30" customWidth="1"/>
    <col min="6402" max="6402" width="12.625" style="30" customWidth="1"/>
    <col min="6403" max="6405" width="14.25" style="30" customWidth="1"/>
    <col min="6406" max="6406" width="12.625" style="30" customWidth="1"/>
    <col min="6407" max="6408" width="4.625" style="30" customWidth="1"/>
    <col min="6409" max="6656" width="6.875" style="30"/>
    <col min="6657" max="6657" width="10.625" style="30" customWidth="1"/>
    <col min="6658" max="6658" width="12.625" style="30" customWidth="1"/>
    <col min="6659" max="6661" width="14.25" style="30" customWidth="1"/>
    <col min="6662" max="6662" width="12.625" style="30" customWidth="1"/>
    <col min="6663" max="6664" width="4.625" style="30" customWidth="1"/>
    <col min="6665" max="6912" width="6.875" style="30"/>
    <col min="6913" max="6913" width="10.625" style="30" customWidth="1"/>
    <col min="6914" max="6914" width="12.625" style="30" customWidth="1"/>
    <col min="6915" max="6917" width="14.25" style="30" customWidth="1"/>
    <col min="6918" max="6918" width="12.625" style="30" customWidth="1"/>
    <col min="6919" max="6920" width="4.625" style="30" customWidth="1"/>
    <col min="6921" max="7168" width="6.875" style="30"/>
    <col min="7169" max="7169" width="10.625" style="30" customWidth="1"/>
    <col min="7170" max="7170" width="12.625" style="30" customWidth="1"/>
    <col min="7171" max="7173" width="14.25" style="30" customWidth="1"/>
    <col min="7174" max="7174" width="12.625" style="30" customWidth="1"/>
    <col min="7175" max="7176" width="4.625" style="30" customWidth="1"/>
    <col min="7177" max="7424" width="6.875" style="30"/>
    <col min="7425" max="7425" width="10.625" style="30" customWidth="1"/>
    <col min="7426" max="7426" width="12.625" style="30" customWidth="1"/>
    <col min="7427" max="7429" width="14.25" style="30" customWidth="1"/>
    <col min="7430" max="7430" width="12.625" style="30" customWidth="1"/>
    <col min="7431" max="7432" width="4.625" style="30" customWidth="1"/>
    <col min="7433" max="7680" width="6.875" style="30"/>
    <col min="7681" max="7681" width="10.625" style="30" customWidth="1"/>
    <col min="7682" max="7682" width="12.625" style="30" customWidth="1"/>
    <col min="7683" max="7685" width="14.25" style="30" customWidth="1"/>
    <col min="7686" max="7686" width="12.625" style="30" customWidth="1"/>
    <col min="7687" max="7688" width="4.625" style="30" customWidth="1"/>
    <col min="7689" max="7936" width="6.875" style="30"/>
    <col min="7937" max="7937" width="10.625" style="30" customWidth="1"/>
    <col min="7938" max="7938" width="12.625" style="30" customWidth="1"/>
    <col min="7939" max="7941" width="14.25" style="30" customWidth="1"/>
    <col min="7942" max="7942" width="12.625" style="30" customWidth="1"/>
    <col min="7943" max="7944" width="4.625" style="30" customWidth="1"/>
    <col min="7945" max="8192" width="6.875" style="30"/>
    <col min="8193" max="8193" width="10.625" style="30" customWidth="1"/>
    <col min="8194" max="8194" width="12.625" style="30" customWidth="1"/>
    <col min="8195" max="8197" width="14.25" style="30" customWidth="1"/>
    <col min="8198" max="8198" width="12.625" style="30" customWidth="1"/>
    <col min="8199" max="8200" width="4.625" style="30" customWidth="1"/>
    <col min="8201" max="8448" width="6.875" style="30"/>
    <col min="8449" max="8449" width="10.625" style="30" customWidth="1"/>
    <col min="8450" max="8450" width="12.625" style="30" customWidth="1"/>
    <col min="8451" max="8453" width="14.25" style="30" customWidth="1"/>
    <col min="8454" max="8454" width="12.625" style="30" customWidth="1"/>
    <col min="8455" max="8456" width="4.625" style="30" customWidth="1"/>
    <col min="8457" max="8704" width="6.875" style="30"/>
    <col min="8705" max="8705" width="10.625" style="30" customWidth="1"/>
    <col min="8706" max="8706" width="12.625" style="30" customWidth="1"/>
    <col min="8707" max="8709" width="14.25" style="30" customWidth="1"/>
    <col min="8710" max="8710" width="12.625" style="30" customWidth="1"/>
    <col min="8711" max="8712" width="4.625" style="30" customWidth="1"/>
    <col min="8713" max="8960" width="6.875" style="30"/>
    <col min="8961" max="8961" width="10.625" style="30" customWidth="1"/>
    <col min="8962" max="8962" width="12.625" style="30" customWidth="1"/>
    <col min="8963" max="8965" width="14.25" style="30" customWidth="1"/>
    <col min="8966" max="8966" width="12.625" style="30" customWidth="1"/>
    <col min="8967" max="8968" width="4.625" style="30" customWidth="1"/>
    <col min="8969" max="9216" width="6.875" style="30"/>
    <col min="9217" max="9217" width="10.625" style="30" customWidth="1"/>
    <col min="9218" max="9218" width="12.625" style="30" customWidth="1"/>
    <col min="9219" max="9221" width="14.25" style="30" customWidth="1"/>
    <col min="9222" max="9222" width="12.625" style="30" customWidth="1"/>
    <col min="9223" max="9224" width="4.625" style="30" customWidth="1"/>
    <col min="9225" max="9472" width="6.875" style="30"/>
    <col min="9473" max="9473" width="10.625" style="30" customWidth="1"/>
    <col min="9474" max="9474" width="12.625" style="30" customWidth="1"/>
    <col min="9475" max="9477" width="14.25" style="30" customWidth="1"/>
    <col min="9478" max="9478" width="12.625" style="30" customWidth="1"/>
    <col min="9479" max="9480" width="4.625" style="30" customWidth="1"/>
    <col min="9481" max="9728" width="6.875" style="30"/>
    <col min="9729" max="9729" width="10.625" style="30" customWidth="1"/>
    <col min="9730" max="9730" width="12.625" style="30" customWidth="1"/>
    <col min="9731" max="9733" width="14.25" style="30" customWidth="1"/>
    <col min="9734" max="9734" width="12.625" style="30" customWidth="1"/>
    <col min="9735" max="9736" width="4.625" style="30" customWidth="1"/>
    <col min="9737" max="9984" width="6.875" style="30"/>
    <col min="9985" max="9985" width="10.625" style="30" customWidth="1"/>
    <col min="9986" max="9986" width="12.625" style="30" customWidth="1"/>
    <col min="9987" max="9989" width="14.25" style="30" customWidth="1"/>
    <col min="9990" max="9990" width="12.625" style="30" customWidth="1"/>
    <col min="9991" max="9992" width="4.625" style="30" customWidth="1"/>
    <col min="9993" max="10240" width="6.875" style="30"/>
    <col min="10241" max="10241" width="10.625" style="30" customWidth="1"/>
    <col min="10242" max="10242" width="12.625" style="30" customWidth="1"/>
    <col min="10243" max="10245" width="14.25" style="30" customWidth="1"/>
    <col min="10246" max="10246" width="12.625" style="30" customWidth="1"/>
    <col min="10247" max="10248" width="4.625" style="30" customWidth="1"/>
    <col min="10249" max="10496" width="6.875" style="30"/>
    <col min="10497" max="10497" width="10.625" style="30" customWidth="1"/>
    <col min="10498" max="10498" width="12.625" style="30" customWidth="1"/>
    <col min="10499" max="10501" width="14.25" style="30" customWidth="1"/>
    <col min="10502" max="10502" width="12.625" style="30" customWidth="1"/>
    <col min="10503" max="10504" width="4.625" style="30" customWidth="1"/>
    <col min="10505" max="10752" width="6.875" style="30"/>
    <col min="10753" max="10753" width="10.625" style="30" customWidth="1"/>
    <col min="10754" max="10754" width="12.625" style="30" customWidth="1"/>
    <col min="10755" max="10757" width="14.25" style="30" customWidth="1"/>
    <col min="10758" max="10758" width="12.625" style="30" customWidth="1"/>
    <col min="10759" max="10760" width="4.625" style="30" customWidth="1"/>
    <col min="10761" max="11008" width="6.875" style="30"/>
    <col min="11009" max="11009" width="10.625" style="30" customWidth="1"/>
    <col min="11010" max="11010" width="12.625" style="30" customWidth="1"/>
    <col min="11011" max="11013" width="14.25" style="30" customWidth="1"/>
    <col min="11014" max="11014" width="12.625" style="30" customWidth="1"/>
    <col min="11015" max="11016" width="4.625" style="30" customWidth="1"/>
    <col min="11017" max="11264" width="6.875" style="30"/>
    <col min="11265" max="11265" width="10.625" style="30" customWidth="1"/>
    <col min="11266" max="11266" width="12.625" style="30" customWidth="1"/>
    <col min="11267" max="11269" width="14.25" style="30" customWidth="1"/>
    <col min="11270" max="11270" width="12.625" style="30" customWidth="1"/>
    <col min="11271" max="11272" width="4.625" style="30" customWidth="1"/>
    <col min="11273" max="11520" width="6.875" style="30"/>
    <col min="11521" max="11521" width="10.625" style="30" customWidth="1"/>
    <col min="11522" max="11522" width="12.625" style="30" customWidth="1"/>
    <col min="11523" max="11525" width="14.25" style="30" customWidth="1"/>
    <col min="11526" max="11526" width="12.625" style="30" customWidth="1"/>
    <col min="11527" max="11528" width="4.625" style="30" customWidth="1"/>
    <col min="11529" max="11776" width="6.875" style="30"/>
    <col min="11777" max="11777" width="10.625" style="30" customWidth="1"/>
    <col min="11778" max="11778" width="12.625" style="30" customWidth="1"/>
    <col min="11779" max="11781" width="14.25" style="30" customWidth="1"/>
    <col min="11782" max="11782" width="12.625" style="30" customWidth="1"/>
    <col min="11783" max="11784" width="4.625" style="30" customWidth="1"/>
    <col min="11785" max="12032" width="6.875" style="30"/>
    <col min="12033" max="12033" width="10.625" style="30" customWidth="1"/>
    <col min="12034" max="12034" width="12.625" style="30" customWidth="1"/>
    <col min="12035" max="12037" width="14.25" style="30" customWidth="1"/>
    <col min="12038" max="12038" width="12.625" style="30" customWidth="1"/>
    <col min="12039" max="12040" width="4.625" style="30" customWidth="1"/>
    <col min="12041" max="12288" width="6.875" style="30"/>
    <col min="12289" max="12289" width="10.625" style="30" customWidth="1"/>
    <col min="12290" max="12290" width="12.625" style="30" customWidth="1"/>
    <col min="12291" max="12293" width="14.25" style="30" customWidth="1"/>
    <col min="12294" max="12294" width="12.625" style="30" customWidth="1"/>
    <col min="12295" max="12296" width="4.625" style="30" customWidth="1"/>
    <col min="12297" max="12544" width="6.875" style="30"/>
    <col min="12545" max="12545" width="10.625" style="30" customWidth="1"/>
    <col min="12546" max="12546" width="12.625" style="30" customWidth="1"/>
    <col min="12547" max="12549" width="14.25" style="30" customWidth="1"/>
    <col min="12550" max="12550" width="12.625" style="30" customWidth="1"/>
    <col min="12551" max="12552" width="4.625" style="30" customWidth="1"/>
    <col min="12553" max="12800" width="6.875" style="30"/>
    <col min="12801" max="12801" width="10.625" style="30" customWidth="1"/>
    <col min="12802" max="12802" width="12.625" style="30" customWidth="1"/>
    <col min="12803" max="12805" width="14.25" style="30" customWidth="1"/>
    <col min="12806" max="12806" width="12.625" style="30" customWidth="1"/>
    <col min="12807" max="12808" width="4.625" style="30" customWidth="1"/>
    <col min="12809" max="13056" width="6.875" style="30"/>
    <col min="13057" max="13057" width="10.625" style="30" customWidth="1"/>
    <col min="13058" max="13058" width="12.625" style="30" customWidth="1"/>
    <col min="13059" max="13061" width="14.25" style="30" customWidth="1"/>
    <col min="13062" max="13062" width="12.625" style="30" customWidth="1"/>
    <col min="13063" max="13064" width="4.625" style="30" customWidth="1"/>
    <col min="13065" max="13312" width="6.875" style="30"/>
    <col min="13313" max="13313" width="10.625" style="30" customWidth="1"/>
    <col min="13314" max="13314" width="12.625" style="30" customWidth="1"/>
    <col min="13315" max="13317" width="14.25" style="30" customWidth="1"/>
    <col min="13318" max="13318" width="12.625" style="30" customWidth="1"/>
    <col min="13319" max="13320" width="4.625" style="30" customWidth="1"/>
    <col min="13321" max="13568" width="6.875" style="30"/>
    <col min="13569" max="13569" width="10.625" style="30" customWidth="1"/>
    <col min="13570" max="13570" width="12.625" style="30" customWidth="1"/>
    <col min="13571" max="13573" width="14.25" style="30" customWidth="1"/>
    <col min="13574" max="13574" width="12.625" style="30" customWidth="1"/>
    <col min="13575" max="13576" width="4.625" style="30" customWidth="1"/>
    <col min="13577" max="13824" width="6.875" style="30"/>
    <col min="13825" max="13825" width="10.625" style="30" customWidth="1"/>
    <col min="13826" max="13826" width="12.625" style="30" customWidth="1"/>
    <col min="13827" max="13829" width="14.25" style="30" customWidth="1"/>
    <col min="13830" max="13830" width="12.625" style="30" customWidth="1"/>
    <col min="13831" max="13832" width="4.625" style="30" customWidth="1"/>
    <col min="13833" max="14080" width="6.875" style="30"/>
    <col min="14081" max="14081" width="10.625" style="30" customWidth="1"/>
    <col min="14082" max="14082" width="12.625" style="30" customWidth="1"/>
    <col min="14083" max="14085" width="14.25" style="30" customWidth="1"/>
    <col min="14086" max="14086" width="12.625" style="30" customWidth="1"/>
    <col min="14087" max="14088" width="4.625" style="30" customWidth="1"/>
    <col min="14089" max="14336" width="6.875" style="30"/>
    <col min="14337" max="14337" width="10.625" style="30" customWidth="1"/>
    <col min="14338" max="14338" width="12.625" style="30" customWidth="1"/>
    <col min="14339" max="14341" width="14.25" style="30" customWidth="1"/>
    <col min="14342" max="14342" width="12.625" style="30" customWidth="1"/>
    <col min="14343" max="14344" width="4.625" style="30" customWidth="1"/>
    <col min="14345" max="14592" width="6.875" style="30"/>
    <col min="14593" max="14593" width="10.625" style="30" customWidth="1"/>
    <col min="14594" max="14594" width="12.625" style="30" customWidth="1"/>
    <col min="14595" max="14597" width="14.25" style="30" customWidth="1"/>
    <col min="14598" max="14598" width="12.625" style="30" customWidth="1"/>
    <col min="14599" max="14600" width="4.625" style="30" customWidth="1"/>
    <col min="14601" max="14848" width="6.875" style="30"/>
    <col min="14849" max="14849" width="10.625" style="30" customWidth="1"/>
    <col min="14850" max="14850" width="12.625" style="30" customWidth="1"/>
    <col min="14851" max="14853" width="14.25" style="30" customWidth="1"/>
    <col min="14854" max="14854" width="12.625" style="30" customWidth="1"/>
    <col min="14855" max="14856" width="4.625" style="30" customWidth="1"/>
    <col min="14857" max="15104" width="6.875" style="30"/>
    <col min="15105" max="15105" width="10.625" style="30" customWidth="1"/>
    <col min="15106" max="15106" width="12.625" style="30" customWidth="1"/>
    <col min="15107" max="15109" width="14.25" style="30" customWidth="1"/>
    <col min="15110" max="15110" width="12.625" style="30" customWidth="1"/>
    <col min="15111" max="15112" width="4.625" style="30" customWidth="1"/>
    <col min="15113" max="15360" width="6.875" style="30"/>
    <col min="15361" max="15361" width="10.625" style="30" customWidth="1"/>
    <col min="15362" max="15362" width="12.625" style="30" customWidth="1"/>
    <col min="15363" max="15365" width="14.25" style="30" customWidth="1"/>
    <col min="15366" max="15366" width="12.625" style="30" customWidth="1"/>
    <col min="15367" max="15368" width="4.625" style="30" customWidth="1"/>
    <col min="15369" max="15616" width="6.875" style="30"/>
    <col min="15617" max="15617" width="10.625" style="30" customWidth="1"/>
    <col min="15618" max="15618" width="12.625" style="30" customWidth="1"/>
    <col min="15619" max="15621" width="14.25" style="30" customWidth="1"/>
    <col min="15622" max="15622" width="12.625" style="30" customWidth="1"/>
    <col min="15623" max="15624" width="4.625" style="30" customWidth="1"/>
    <col min="15625" max="15872" width="6.875" style="30"/>
    <col min="15873" max="15873" width="10.625" style="30" customWidth="1"/>
    <col min="15874" max="15874" width="12.625" style="30" customWidth="1"/>
    <col min="15875" max="15877" width="14.25" style="30" customWidth="1"/>
    <col min="15878" max="15878" width="12.625" style="30" customWidth="1"/>
    <col min="15879" max="15880" width="4.625" style="30" customWidth="1"/>
    <col min="15881" max="16128" width="6.875" style="30"/>
    <col min="16129" max="16129" width="10.625" style="30" customWidth="1"/>
    <col min="16130" max="16130" width="12.625" style="30" customWidth="1"/>
    <col min="16131" max="16133" width="14.25" style="30" customWidth="1"/>
    <col min="16134" max="16134" width="12.625" style="30" customWidth="1"/>
    <col min="16135" max="16136" width="4.625" style="30" customWidth="1"/>
    <col min="16137" max="16384" width="6.875" style="30"/>
  </cols>
  <sheetData>
    <row r="1" spans="1:12" ht="30" customHeight="1">
      <c r="A1" s="117" t="s">
        <v>484</v>
      </c>
      <c r="B1" s="117"/>
      <c r="C1" s="117"/>
      <c r="D1" s="117"/>
      <c r="E1" s="117"/>
    </row>
    <row r="2" spans="1:12" ht="17.25" customHeight="1">
      <c r="A2" s="31"/>
      <c r="B2" s="31"/>
      <c r="C2" s="31"/>
      <c r="D2" s="31"/>
      <c r="E2" s="32" t="s">
        <v>311</v>
      </c>
    </row>
    <row r="3" spans="1:12" ht="23.25" customHeight="1">
      <c r="A3" s="118" t="s">
        <v>212</v>
      </c>
      <c r="B3" s="118"/>
      <c r="C3" s="119" t="s">
        <v>494</v>
      </c>
      <c r="D3" s="119"/>
      <c r="E3" s="119"/>
    </row>
    <row r="4" spans="1:12" ht="14.1" customHeight="1">
      <c r="A4" s="33" t="s">
        <v>213</v>
      </c>
      <c r="B4" s="33" t="s">
        <v>2</v>
      </c>
      <c r="C4" s="33" t="s">
        <v>214</v>
      </c>
      <c r="D4" s="33" t="s">
        <v>215</v>
      </c>
      <c r="E4" s="33" t="s">
        <v>216</v>
      </c>
    </row>
    <row r="5" spans="1:12" ht="14.1" customHeight="1">
      <c r="A5" s="61"/>
      <c r="B5" s="62" t="s">
        <v>202</v>
      </c>
      <c r="C5" s="106">
        <f>C6+C11+C19+C22</f>
        <v>34467120.030000001</v>
      </c>
      <c r="D5" s="106">
        <f>D6+D11+D19+D22</f>
        <v>25369957.399999999</v>
      </c>
      <c r="E5" s="106">
        <f>E6+E11+E19+E22</f>
        <v>9097162.6300000008</v>
      </c>
    </row>
    <row r="6" spans="1:12" ht="14.1" customHeight="1">
      <c r="A6" s="57">
        <v>501</v>
      </c>
      <c r="B6" s="34" t="s">
        <v>420</v>
      </c>
      <c r="C6" s="106">
        <f>D6+E6</f>
        <v>7982086.2700000014</v>
      </c>
      <c r="D6" s="106">
        <f>SUM(D7:D10)</f>
        <v>7982086.2700000014</v>
      </c>
      <c r="E6" s="106">
        <f>SUM(E7:E10)</f>
        <v>0</v>
      </c>
    </row>
    <row r="7" spans="1:12" ht="14.1" customHeight="1">
      <c r="A7" s="58">
        <v>50101</v>
      </c>
      <c r="B7" s="34" t="s">
        <v>421</v>
      </c>
      <c r="C7" s="106">
        <f t="shared" ref="C7:C23" si="0">D7+E7</f>
        <v>5210469.1600000011</v>
      </c>
      <c r="D7" s="106">
        <v>5210469.1600000011</v>
      </c>
      <c r="E7" s="106"/>
    </row>
    <row r="8" spans="1:12" ht="14.1" customHeight="1">
      <c r="A8" s="58">
        <v>50102</v>
      </c>
      <c r="B8" s="34" t="s">
        <v>422</v>
      </c>
      <c r="C8" s="106">
        <f t="shared" si="0"/>
        <v>1209654.71</v>
      </c>
      <c r="D8" s="106">
        <v>1209654.71</v>
      </c>
      <c r="E8" s="106"/>
    </row>
    <row r="9" spans="1:12" ht="14.1" customHeight="1">
      <c r="A9" s="58">
        <v>50103</v>
      </c>
      <c r="B9" s="34" t="s">
        <v>423</v>
      </c>
      <c r="C9" s="106">
        <f t="shared" si="0"/>
        <v>419279.4</v>
      </c>
      <c r="D9" s="106">
        <v>419279.4</v>
      </c>
      <c r="E9" s="106"/>
    </row>
    <row r="10" spans="1:12" ht="14.1" customHeight="1">
      <c r="A10" s="58">
        <v>50199</v>
      </c>
      <c r="B10" s="34" t="s">
        <v>424</v>
      </c>
      <c r="C10" s="106">
        <f t="shared" si="0"/>
        <v>1142683</v>
      </c>
      <c r="D10" s="106">
        <v>1142683</v>
      </c>
      <c r="E10" s="106"/>
    </row>
    <row r="11" spans="1:12" ht="14.1" customHeight="1">
      <c r="A11" s="58" t="s">
        <v>425</v>
      </c>
      <c r="B11" s="34" t="s">
        <v>426</v>
      </c>
      <c r="C11" s="106">
        <f t="shared" si="0"/>
        <v>8464780.870000001</v>
      </c>
      <c r="D11" s="106">
        <f>SUM(D12:D18)</f>
        <v>0</v>
      </c>
      <c r="E11" s="106">
        <f>SUM(E12:E18)</f>
        <v>8464780.870000001</v>
      </c>
      <c r="K11" s="37"/>
      <c r="L11" s="37"/>
    </row>
    <row r="12" spans="1:12" ht="14.1" customHeight="1">
      <c r="A12" s="58" t="s">
        <v>427</v>
      </c>
      <c r="B12" s="34" t="s">
        <v>428</v>
      </c>
      <c r="C12" s="106">
        <f t="shared" si="0"/>
        <v>5805100.7300000004</v>
      </c>
      <c r="D12" s="106"/>
      <c r="E12" s="106">
        <v>5805100.7300000004</v>
      </c>
      <c r="K12" s="37"/>
      <c r="L12" s="37"/>
    </row>
    <row r="13" spans="1:12" ht="14.1" customHeight="1">
      <c r="A13" s="58" t="s">
        <v>429</v>
      </c>
      <c r="B13" s="34" t="s">
        <v>430</v>
      </c>
      <c r="C13" s="106">
        <f t="shared" si="0"/>
        <v>60742</v>
      </c>
      <c r="D13" s="106"/>
      <c r="E13" s="106">
        <v>60742</v>
      </c>
      <c r="K13" s="38"/>
      <c r="L13" s="38"/>
    </row>
    <row r="14" spans="1:12" ht="14.1" customHeight="1">
      <c r="A14" s="58" t="s">
        <v>431</v>
      </c>
      <c r="B14" s="34" t="s">
        <v>432</v>
      </c>
      <c r="C14" s="106">
        <f t="shared" si="0"/>
        <v>26901.719999999998</v>
      </c>
      <c r="D14" s="106"/>
      <c r="E14" s="106">
        <v>26901.719999999998</v>
      </c>
    </row>
    <row r="15" spans="1:12" ht="14.1" customHeight="1">
      <c r="A15" s="58" t="s">
        <v>433</v>
      </c>
      <c r="B15" s="34" t="s">
        <v>434</v>
      </c>
      <c r="C15" s="106">
        <f t="shared" si="0"/>
        <v>174074.88</v>
      </c>
      <c r="D15" s="106"/>
      <c r="E15" s="106">
        <v>174074.88</v>
      </c>
    </row>
    <row r="16" spans="1:12" ht="14.1" customHeight="1">
      <c r="A16" s="58" t="s">
        <v>435</v>
      </c>
      <c r="B16" s="34" t="s">
        <v>436</v>
      </c>
      <c r="C16" s="106">
        <f t="shared" si="0"/>
        <v>63414</v>
      </c>
      <c r="D16" s="106"/>
      <c r="E16" s="107">
        <v>63414</v>
      </c>
    </row>
    <row r="17" spans="1:11" ht="14.1" customHeight="1">
      <c r="A17" s="58" t="s">
        <v>449</v>
      </c>
      <c r="B17" s="34" t="s">
        <v>437</v>
      </c>
      <c r="C17" s="106">
        <f t="shared" si="0"/>
        <v>110907.84</v>
      </c>
      <c r="D17" s="106"/>
      <c r="E17" s="107">
        <v>110907.84</v>
      </c>
      <c r="K17" s="39"/>
    </row>
    <row r="18" spans="1:11" ht="14.1" customHeight="1">
      <c r="A18" s="58" t="s">
        <v>438</v>
      </c>
      <c r="B18" s="34" t="s">
        <v>439</v>
      </c>
      <c r="C18" s="106">
        <f t="shared" si="0"/>
        <v>2223639.7000000002</v>
      </c>
      <c r="D18" s="106"/>
      <c r="E18" s="107">
        <v>2223639.7000000002</v>
      </c>
    </row>
    <row r="19" spans="1:11" ht="14.1" customHeight="1">
      <c r="A19" s="93" t="s">
        <v>440</v>
      </c>
      <c r="B19" s="34" t="s">
        <v>441</v>
      </c>
      <c r="C19" s="106">
        <f t="shared" si="0"/>
        <v>4638388.6100000003</v>
      </c>
      <c r="D19" s="106">
        <f>SUM(D20:D21)</f>
        <v>4006006.8500000006</v>
      </c>
      <c r="E19" s="106">
        <f>SUM(E20:E21)</f>
        <v>632381.76</v>
      </c>
    </row>
    <row r="20" spans="1:11" ht="14.1" customHeight="1">
      <c r="A20" s="58" t="s">
        <v>442</v>
      </c>
      <c r="B20" s="34" t="s">
        <v>443</v>
      </c>
      <c r="C20" s="106">
        <f t="shared" si="0"/>
        <v>4006006.8500000006</v>
      </c>
      <c r="D20" s="106">
        <v>4006006.8500000006</v>
      </c>
      <c r="E20" s="106"/>
    </row>
    <row r="21" spans="1:11" ht="14.1" customHeight="1">
      <c r="A21" s="58" t="s">
        <v>444</v>
      </c>
      <c r="B21" s="34" t="s">
        <v>445</v>
      </c>
      <c r="C21" s="106">
        <f t="shared" si="0"/>
        <v>632381.76</v>
      </c>
      <c r="D21" s="106"/>
      <c r="E21" s="106">
        <v>632381.76</v>
      </c>
    </row>
    <row r="22" spans="1:11" ht="12.75" customHeight="1">
      <c r="A22" s="93" t="s">
        <v>446</v>
      </c>
      <c r="B22" s="93" t="s">
        <v>447</v>
      </c>
      <c r="C22" s="106">
        <f t="shared" si="0"/>
        <v>13381864.279999999</v>
      </c>
      <c r="D22" s="108">
        <f>D23</f>
        <v>13381864.279999999</v>
      </c>
      <c r="E22" s="108">
        <f>E23</f>
        <v>0</v>
      </c>
    </row>
    <row r="23" spans="1:11" ht="12.75" customHeight="1">
      <c r="A23" s="58">
        <v>50901</v>
      </c>
      <c r="B23" s="93" t="s">
        <v>448</v>
      </c>
      <c r="C23" s="106">
        <f t="shared" si="0"/>
        <v>13381864.279999999</v>
      </c>
      <c r="D23" s="108">
        <v>13381864.279999999</v>
      </c>
      <c r="E23" s="108"/>
    </row>
    <row r="24" spans="1:11" ht="12.75" customHeight="1">
      <c r="C24" s="35"/>
      <c r="D24" s="35"/>
      <c r="E24" s="35"/>
    </row>
    <row r="25" spans="1:11" ht="12.75" customHeight="1">
      <c r="C25" s="35"/>
      <c r="D25" s="35"/>
      <c r="E25" s="35"/>
    </row>
    <row r="26" spans="1:11" ht="12.75" customHeight="1">
      <c r="C26" s="35"/>
      <c r="D26" s="35"/>
      <c r="E26" s="35"/>
    </row>
    <row r="27" spans="1:11" ht="12.75" customHeight="1">
      <c r="C27" s="35"/>
      <c r="D27" s="35"/>
      <c r="E27" s="35"/>
    </row>
    <row r="28" spans="1:11" ht="12.75" customHeight="1">
      <c r="C28" s="35"/>
      <c r="D28" s="35"/>
      <c r="E28" s="35"/>
    </row>
    <row r="29" spans="1:11" ht="12.75" customHeight="1">
      <c r="C29" s="35"/>
      <c r="D29" s="35"/>
      <c r="E29" s="35"/>
    </row>
    <row r="30" spans="1:11" ht="12.75" customHeight="1">
      <c r="C30" s="35"/>
      <c r="D30" s="35"/>
      <c r="E30" s="35"/>
    </row>
    <row r="31" spans="1:11" ht="12.75" customHeight="1">
      <c r="C31" s="35"/>
      <c r="D31" s="35"/>
      <c r="E31" s="35"/>
    </row>
    <row r="32" spans="1:11" ht="12.75" customHeight="1">
      <c r="C32" s="35"/>
      <c r="D32" s="35"/>
      <c r="E32" s="35"/>
    </row>
    <row r="33" spans="3:5" ht="12.75" customHeight="1">
      <c r="C33" s="35"/>
      <c r="D33" s="35"/>
      <c r="E33" s="35"/>
    </row>
    <row r="34" spans="3:5" ht="12.75" customHeight="1">
      <c r="C34" s="35"/>
      <c r="D34" s="35"/>
      <c r="E34" s="35"/>
    </row>
    <row r="35" spans="3:5" ht="12.75" customHeight="1">
      <c r="C35" s="35"/>
      <c r="D35" s="35"/>
      <c r="E35" s="35"/>
    </row>
    <row r="36" spans="3:5" ht="12.75" customHeight="1">
      <c r="C36" s="35"/>
      <c r="D36" s="35"/>
      <c r="E36" s="35"/>
    </row>
    <row r="37" spans="3:5" ht="12.75" customHeight="1">
      <c r="C37" s="35"/>
      <c r="D37" s="35"/>
      <c r="E37" s="35"/>
    </row>
    <row r="38" spans="3:5" ht="12.75" customHeight="1">
      <c r="C38" s="35"/>
      <c r="D38" s="35"/>
      <c r="E38" s="35"/>
    </row>
    <row r="39" spans="3:5" ht="12.75" customHeight="1">
      <c r="C39" s="35"/>
      <c r="D39" s="35"/>
      <c r="E39" s="35"/>
    </row>
    <row r="40" spans="3:5" ht="12.75" customHeight="1">
      <c r="C40" s="35"/>
      <c r="D40" s="35"/>
      <c r="E40" s="35"/>
    </row>
    <row r="41" spans="3:5" ht="12.75" customHeight="1">
      <c r="C41" s="35"/>
      <c r="D41" s="35"/>
      <c r="E41" s="35"/>
    </row>
    <row r="42" spans="3:5" ht="12.75" customHeight="1">
      <c r="C42" s="35"/>
      <c r="D42" s="35"/>
      <c r="E42" s="35"/>
    </row>
    <row r="43" spans="3:5" ht="12.75" customHeight="1">
      <c r="C43" s="35"/>
      <c r="D43" s="35"/>
      <c r="E43" s="35"/>
    </row>
    <row r="44" spans="3:5" ht="12.75" customHeight="1">
      <c r="C44" s="35"/>
      <c r="D44" s="35"/>
      <c r="E44" s="35"/>
    </row>
    <row r="45" spans="3:5" ht="12.75" customHeight="1">
      <c r="C45" s="35"/>
      <c r="D45" s="35"/>
      <c r="E45" s="35"/>
    </row>
    <row r="46" spans="3:5" ht="12.75" customHeight="1">
      <c r="C46" s="35"/>
      <c r="D46" s="35"/>
      <c r="E46" s="35"/>
    </row>
    <row r="47" spans="3:5" ht="12.75" customHeight="1">
      <c r="C47" s="35"/>
      <c r="D47" s="35"/>
      <c r="E47" s="35"/>
    </row>
    <row r="48" spans="3:5" ht="12.75" customHeight="1">
      <c r="C48" s="35"/>
      <c r="D48" s="35"/>
      <c r="E48" s="35"/>
    </row>
    <row r="49" spans="3:5" ht="12.75" customHeight="1">
      <c r="C49" s="35"/>
      <c r="D49" s="35"/>
      <c r="E49" s="35"/>
    </row>
    <row r="50" spans="3:5" ht="12.75" customHeight="1">
      <c r="C50" s="35"/>
      <c r="D50" s="35"/>
      <c r="E50" s="35"/>
    </row>
    <row r="51" spans="3:5" ht="12.75" customHeight="1">
      <c r="C51" s="35"/>
      <c r="D51" s="35"/>
      <c r="E51" s="35"/>
    </row>
    <row r="52" spans="3:5" ht="12.75" customHeight="1">
      <c r="C52" s="35"/>
      <c r="D52" s="35"/>
      <c r="E52" s="35"/>
    </row>
    <row r="53" spans="3:5" ht="12.75" customHeight="1">
      <c r="C53" s="35"/>
      <c r="D53" s="35"/>
      <c r="E53" s="35"/>
    </row>
    <row r="54" spans="3:5" ht="12.75" customHeight="1">
      <c r="C54" s="35"/>
      <c r="D54" s="35"/>
      <c r="E54" s="35"/>
    </row>
    <row r="55" spans="3:5" ht="12.75" customHeight="1">
      <c r="C55" s="35"/>
      <c r="D55" s="35"/>
      <c r="E55" s="35"/>
    </row>
    <row r="56" spans="3:5" ht="12.75" customHeight="1">
      <c r="C56" s="35"/>
      <c r="D56" s="35"/>
      <c r="E56" s="35"/>
    </row>
    <row r="57" spans="3:5" ht="12.75" customHeight="1">
      <c r="C57" s="35"/>
      <c r="D57" s="35"/>
      <c r="E57" s="35"/>
    </row>
    <row r="58" spans="3:5" ht="12.75" customHeight="1">
      <c r="C58" s="35"/>
      <c r="D58" s="35"/>
      <c r="E58" s="35"/>
    </row>
    <row r="59" spans="3:5" ht="12.75" customHeight="1">
      <c r="C59" s="35"/>
      <c r="D59" s="35"/>
      <c r="E59" s="35"/>
    </row>
    <row r="60" spans="3:5" ht="12.75" customHeight="1">
      <c r="C60" s="35"/>
      <c r="D60" s="35"/>
      <c r="E60" s="35"/>
    </row>
    <row r="61" spans="3:5" ht="12.75" customHeight="1">
      <c r="C61" s="35"/>
      <c r="D61" s="35"/>
      <c r="E61" s="35"/>
    </row>
    <row r="62" spans="3:5" ht="12.75" customHeight="1">
      <c r="C62" s="35"/>
      <c r="D62" s="35"/>
      <c r="E62" s="35"/>
    </row>
    <row r="63" spans="3:5" ht="12.75" customHeight="1">
      <c r="C63" s="35"/>
      <c r="D63" s="35"/>
      <c r="E63" s="35"/>
    </row>
    <row r="64" spans="3:5" ht="12.75" customHeight="1">
      <c r="C64" s="35"/>
      <c r="D64" s="35"/>
      <c r="E64" s="35"/>
    </row>
  </sheetData>
  <mergeCells count="3">
    <mergeCell ref="A1:E1"/>
    <mergeCell ref="A3:B3"/>
    <mergeCell ref="C3:E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 32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workbookViewId="0">
      <pane ySplit="4" topLeftCell="A5" activePane="bottomLeft" state="frozen"/>
      <selection activeCell="A8" sqref="A8:G8"/>
      <selection pane="bottomLeft" activeCell="E13" sqref="E13"/>
    </sheetView>
  </sheetViews>
  <sheetFormatPr defaultColWidth="10" defaultRowHeight="13.5"/>
  <cols>
    <col min="1" max="1" width="20.25" style="64" customWidth="1"/>
    <col min="2" max="7" width="11.5" style="64" customWidth="1"/>
    <col min="8" max="9" width="9.75" style="64" customWidth="1"/>
    <col min="10" max="16384" width="10" style="64"/>
  </cols>
  <sheetData>
    <row r="1" spans="1:7" ht="28.7" customHeight="1">
      <c r="A1" s="120" t="s">
        <v>498</v>
      </c>
      <c r="B1" s="120"/>
      <c r="C1" s="120"/>
      <c r="D1" s="120"/>
      <c r="E1" s="120"/>
      <c r="F1" s="120"/>
      <c r="G1" s="120"/>
    </row>
    <row r="2" spans="1:7" ht="25.5" customHeight="1">
      <c r="A2" s="72"/>
      <c r="B2" s="72"/>
      <c r="G2" s="66" t="s">
        <v>493</v>
      </c>
    </row>
    <row r="3" spans="1:7" ht="33.75" customHeight="1">
      <c r="A3" s="121" t="s">
        <v>235</v>
      </c>
      <c r="B3" s="121" t="s">
        <v>460</v>
      </c>
      <c r="C3" s="121"/>
      <c r="D3" s="121"/>
      <c r="E3" s="121" t="s">
        <v>461</v>
      </c>
      <c r="F3" s="121"/>
      <c r="G3" s="121"/>
    </row>
    <row r="4" spans="1:7" ht="33.75" customHeight="1">
      <c r="A4" s="121"/>
      <c r="B4" s="71" t="s">
        <v>318</v>
      </c>
      <c r="C4" s="71" t="s">
        <v>236</v>
      </c>
      <c r="D4" s="71" t="s">
        <v>237</v>
      </c>
      <c r="E4" s="71" t="s">
        <v>318</v>
      </c>
      <c r="F4" s="71" t="s">
        <v>236</v>
      </c>
      <c r="G4" s="71" t="s">
        <v>237</v>
      </c>
    </row>
    <row r="5" spans="1:7" ht="38.25" customHeight="1">
      <c r="A5" s="71" t="s">
        <v>319</v>
      </c>
      <c r="B5" s="65"/>
      <c r="C5" s="65"/>
      <c r="D5" s="65"/>
      <c r="E5" s="65"/>
      <c r="F5" s="65"/>
      <c r="G5" s="65"/>
    </row>
    <row r="6" spans="1:7">
      <c r="A6" s="64" t="s">
        <v>234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portrait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夏伟</cp:lastModifiedBy>
  <cp:lastPrinted>2021-09-22T08:51:03Z</cp:lastPrinted>
  <dcterms:created xsi:type="dcterms:W3CDTF">2017-07-04T02:20:36Z</dcterms:created>
  <dcterms:modified xsi:type="dcterms:W3CDTF">2021-09-26T07:52:59Z</dcterms:modified>
</cp:coreProperties>
</file>