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90" windowWidth="12945" windowHeight="10845" tabRatio="796" activeTab="1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7" hidden="1">'F7'!$A$4:$B$10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24519"/>
</workbook>
</file>

<file path=xl/calcChain.xml><?xml version="1.0" encoding="utf-8"?>
<calcChain xmlns="http://schemas.openxmlformats.org/spreadsheetml/2006/main">
  <c r="D9" i="5"/>
  <c r="D8"/>
  <c r="D38" i="4" l="1"/>
  <c r="D34"/>
  <c r="D51" i="25"/>
  <c r="H6" i="4"/>
  <c r="E37" i="25"/>
  <c r="E5" s="1"/>
  <c r="D37"/>
  <c r="C5"/>
  <c r="F5" i="5"/>
  <c r="F7"/>
  <c r="F8"/>
  <c r="F9"/>
  <c r="D5" i="25" l="1"/>
  <c r="H32" i="4"/>
  <c r="I32"/>
  <c r="G32"/>
  <c r="N6" i="10" l="1"/>
  <c r="N5" s="1"/>
  <c r="M5"/>
  <c r="N31" i="4"/>
  <c r="N6"/>
  <c r="M30"/>
  <c r="M22"/>
  <c r="M7"/>
  <c r="M6" l="1"/>
  <c r="M5" s="1"/>
  <c r="N5"/>
  <c r="B6" i="18" l="1"/>
  <c r="B95"/>
  <c r="D13" l="1"/>
  <c r="D88"/>
  <c r="D54"/>
  <c r="D5" s="1"/>
  <c r="B54" l="1"/>
  <c r="B13"/>
  <c r="G6" i="10"/>
  <c r="C31" i="4"/>
  <c r="C30" s="1"/>
  <c r="B31"/>
  <c r="B30" s="1"/>
  <c r="I6"/>
  <c r="G6"/>
  <c r="B22"/>
  <c r="C7"/>
  <c r="D7"/>
  <c r="B7"/>
  <c r="I31" l="1"/>
  <c r="H5" i="30" l="1"/>
  <c r="G5"/>
  <c r="D13"/>
  <c r="D12" s="1"/>
  <c r="D5" s="1"/>
  <c r="C13"/>
  <c r="B13"/>
  <c r="B12" s="1"/>
  <c r="B5" s="1"/>
  <c r="I5"/>
  <c r="C12"/>
  <c r="C5" s="1"/>
  <c r="D76" i="18" l="1"/>
  <c r="C6" i="5" l="1"/>
  <c r="C4" s="1"/>
  <c r="D22" i="4" l="1"/>
  <c r="I6" i="10" l="1"/>
  <c r="B6" i="5" l="1"/>
  <c r="F6" s="1"/>
  <c r="D6" l="1"/>
  <c r="B4"/>
  <c r="D87" i="18" l="1"/>
  <c r="B83"/>
  <c r="B5"/>
  <c r="H6" i="10" l="1"/>
  <c r="O6" s="1"/>
  <c r="B76" i="18" l="1"/>
  <c r="B4" s="1"/>
  <c r="D4" l="1"/>
  <c r="I12" i="12" l="1"/>
  <c r="I11" s="1"/>
  <c r="H12"/>
  <c r="H11" s="1"/>
  <c r="G12"/>
  <c r="G11" s="1"/>
  <c r="D13"/>
  <c r="D12" s="1"/>
  <c r="C13"/>
  <c r="C12" s="1"/>
  <c r="B13"/>
  <c r="B12" s="1"/>
  <c r="I15" i="10"/>
  <c r="H15"/>
  <c r="H14" s="1"/>
  <c r="G15"/>
  <c r="G14" s="1"/>
  <c r="D16"/>
  <c r="C16"/>
  <c r="C15" s="1"/>
  <c r="B16"/>
  <c r="B15" s="1"/>
  <c r="I14" l="1"/>
  <c r="I5" s="1"/>
  <c r="D15"/>
  <c r="D5" i="12"/>
  <c r="C5"/>
  <c r="B5"/>
  <c r="I5"/>
  <c r="G5"/>
  <c r="H5"/>
  <c r="C5" i="10"/>
  <c r="G5"/>
  <c r="H5"/>
  <c r="B5"/>
  <c r="D5" l="1"/>
  <c r="H31" i="4"/>
  <c r="C22"/>
  <c r="C6" s="1"/>
  <c r="H5" l="1"/>
  <c r="C5" l="1"/>
  <c r="D4" i="5"/>
  <c r="F4"/>
  <c r="G31" i="4" l="1"/>
  <c r="D31"/>
  <c r="D6"/>
  <c r="D30" l="1"/>
  <c r="G5"/>
  <c r="B6"/>
  <c r="B5" l="1"/>
  <c r="D5"/>
  <c r="I5"/>
</calcChain>
</file>

<file path=xl/sharedStrings.xml><?xml version="1.0" encoding="utf-8"?>
<sst xmlns="http://schemas.openxmlformats.org/spreadsheetml/2006/main" count="799" uniqueCount="583">
  <si>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</si>
  <si>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</si>
  <si>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</si>
  <si>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</si>
  <si>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</si>
  <si>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</si>
  <si>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</si>
  <si>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</si>
  <si>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</si>
  <si>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</si>
  <si>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</si>
  <si>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</si>
  <si>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</si>
  <si>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</si>
  <si>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</si>
  <si>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</si>
  <si>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</si>
  <si>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</si>
  <si>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</si>
  <si>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</si>
  <si>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</si>
  <si>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</si>
  <si>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</si>
  <si>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</si>
  <si>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</si>
  <si>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</si>
  <si>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</si>
  <si>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</si>
  <si>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</si>
  <si>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</si>
  <si>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</si>
  <si>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</si>
  <si>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</si>
  <si>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</si>
  <si>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</si>
  <si>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</si>
  <si>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</si>
  <si>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</si>
  <si>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</si>
  <si>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</si>
  <si>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</si>
  <si>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</si>
  <si>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</si>
  <si>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</si>
  <si>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</si>
  <si>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</si>
  <si>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</si>
  <si>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</si>
  <si>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</si>
  <si>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</si>
  <si>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</si>
  <si>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</si>
  <si>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</si>
  <si>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</si>
  <si>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</si>
  <si>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</si>
  <si>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</si>
  <si>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</si>
  <si>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</si>
  <si>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</si>
  <si>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</si>
  <si>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</si>
  <si>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</si>
  <si>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</si>
  <si>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</si>
  <si>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</si>
  <si>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</si>
  <si>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</si>
  <si>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</si>
  <si>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</si>
  <si>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</si>
  <si>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</si>
  <si>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</si>
  <si>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</si>
  <si>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</si>
  <si>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</si>
  <si>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</si>
  <si>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</si>
  <si>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</si>
  <si>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</si>
  <si>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</si>
  <si>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</si>
  <si>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</si>
  <si>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</si>
  <si>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</si>
  <si>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</si>
  <si>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</si>
  <si>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</si>
  <si>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</si>
  <si>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</si>
  <si>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</si>
  <si>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</si>
  <si>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</si>
  <si>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</si>
  <si>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</si>
  <si>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</si>
  <si>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</si>
  <si>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</si>
  <si>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</si>
  <si>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</si>
  <si>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</si>
  <si>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</si>
  <si>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</si>
  <si>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</si>
  <si>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</si>
  <si>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</si>
  <si>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</si>
  <si>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</si>
  <si>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</si>
  <si>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</si>
  <si>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</si>
  <si>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</si>
  <si>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</si>
  <si>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</si>
  <si>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</si>
  <si>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</si>
  <si>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</si>
  <si>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</si>
  <si>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</si>
  <si>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</si>
  <si>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</si>
  <si>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</si>
  <si>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</si>
  <si>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</si>
  <si>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</si>
  <si>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</si>
  <si>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</si>
  <si>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</si>
  <si>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</si>
  <si>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</si>
  <si>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</si>
  <si>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</si>
  <si>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</si>
  <si>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</si>
  <si>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</si>
  <si>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</si>
  <si>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</si>
  <si>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</si>
  <si>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</si>
  <si>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</si>
  <si>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</si>
  <si>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</si>
  <si>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</si>
  <si>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</si>
  <si>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</si>
  <si>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</si>
  <si>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</si>
  <si>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</si>
  <si>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</si>
  <si>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</si>
  <si>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</si>
  <si>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</si>
  <si>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</si>
  <si>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</si>
  <si>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</si>
  <si>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</si>
  <si>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</si>
  <si>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</si>
  <si>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</si>
  <si>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</si>
  <si>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</si>
  <si>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</si>
  <si>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</si>
  <si>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</si>
  <si>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</si>
  <si>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</si>
  <si>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</si>
  <si>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</si>
  <si>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</si>
  <si>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</si>
  <si>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</si>
  <si>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</si>
  <si>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</si>
  <si>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</si>
  <si>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</si>
  <si>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</si>
  <si>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</si>
  <si>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</si>
  <si>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</si>
  <si>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</si>
  <si>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</si>
  <si>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</si>
  <si>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</si>
  <si>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</si>
  <si>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</si>
  <si>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</si>
  <si>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</si>
  <si>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</si>
  <si>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</si>
  <si>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</si>
  <si>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</si>
  <si>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</si>
  <si>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</si>
  <si>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</si>
  <si>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</si>
  <si>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</si>
  <si>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</si>
  <si>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</si>
  <si>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</si>
  <si>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</si>
  <si>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</si>
  <si>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</si>
  <si>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</si>
  <si>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</si>
  <si>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</si>
  <si>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</si>
  <si>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</si>
  <si>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</si>
  <si>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</si>
  <si>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</si>
  <si>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</si>
  <si>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</si>
  <si>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</si>
  <si>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</si>
  <si>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</si>
  <si>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</si>
  <si>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</si>
  <si>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</si>
  <si>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</si>
  <si>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</si>
  <si>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</si>
  <si>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</si>
  <si>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</si>
  <si>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</si>
  <si>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</si>
  <si>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</si>
  <si>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其他税收收入</t>
    <phoneticPr fontId="3" type="noConversion"/>
  </si>
  <si>
    <t>金融支出</t>
  </si>
  <si>
    <t>灾害防治及应急管理支出</t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</si>
  <si>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</si>
  <si>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</si>
  <si>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</si>
  <si>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</si>
  <si>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</si>
  <si>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</si>
  <si>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</si>
  <si>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</si>
  <si>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</si>
  <si>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</si>
  <si>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</si>
  <si>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</si>
  <si>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</si>
  <si>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</si>
  <si>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</si>
  <si>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</si>
  <si>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</si>
  <si>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</si>
  <si>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</si>
  <si>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</si>
  <si>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</si>
  <si>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</si>
  <si>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</si>
  <si>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</si>
  <si>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</si>
  <si>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</si>
  <si>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</si>
  <si>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</si>
  <si>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</si>
  <si>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</si>
  <si>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</si>
  <si>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</si>
  <si>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</si>
  <si>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</si>
  <si>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</si>
  <si>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</si>
  <si>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</si>
  <si>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</si>
  <si>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</si>
  <si>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</si>
  <si>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</si>
  <si>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</si>
  <si>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</si>
  <si>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</si>
  <si>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</si>
  <si>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小计</t>
    <phoneticPr fontId="80" type="noConversion"/>
  </si>
  <si>
    <t>渝北区</t>
    <phoneticPr fontId="80" type="noConversion"/>
  </si>
  <si>
    <t>体制上解指出</t>
    <phoneticPr fontId="3" type="noConversion"/>
  </si>
  <si>
    <t>人大事务</t>
  </si>
  <si>
    <t xml:space="preserve">  行政运行</t>
  </si>
  <si>
    <t xml:space="preserve">  一般行政管理事务</t>
  </si>
  <si>
    <t xml:space="preserve">  人大代表履职能力提升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</si>
  <si>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</si>
  <si>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</si>
  <si>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</si>
  <si>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</si>
  <si>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</si>
  <si>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</si>
  <si>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</si>
  <si>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商贸事务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</si>
  <si>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</si>
  <si>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</si>
  <si>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</si>
  <si>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</si>
  <si>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</si>
  <si>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</si>
  <si>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>国防动员</t>
  </si>
  <si>
    <t xml:space="preserve">  其他国防动员支出</t>
  </si>
  <si>
    <t>司法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</si>
  <si>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</si>
  <si>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</si>
  <si>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</si>
  <si>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</si>
  <si>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</si>
  <si>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</si>
  <si>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</si>
  <si>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</si>
  <si>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</si>
  <si>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</si>
  <si>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</si>
  <si>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</si>
  <si>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</si>
  <si>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</si>
  <si>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</si>
  <si>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</si>
  <si>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</si>
  <si>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</si>
  <si>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</si>
  <si>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</si>
  <si>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</si>
  <si>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</si>
  <si>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</si>
  <si>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</si>
  <si>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</si>
  <si>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</si>
  <si>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</si>
  <si>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</si>
  <si>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卫生健康支出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</si>
  <si>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</si>
  <si>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</si>
  <si>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</si>
  <si>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</si>
  <si>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</si>
  <si>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</si>
  <si>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</si>
  <si>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</si>
  <si>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</si>
  <si>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</si>
  <si>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</si>
  <si>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</si>
  <si>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</si>
  <si>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</si>
  <si>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水利</t>
  </si>
  <si>
    <t xml:space="preserve">  水资源节约管理与保护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</si>
  <si>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</si>
  <si>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</si>
  <si>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</si>
  <si>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</si>
  <si>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</si>
  <si>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</si>
  <si>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</si>
  <si>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>50502</t>
  </si>
  <si>
    <t>50599</t>
  </si>
  <si>
    <t>506</t>
  </si>
  <si>
    <t>50601</t>
  </si>
  <si>
    <t>50602</t>
  </si>
  <si>
    <t>502</t>
  </si>
  <si>
    <t>50201</t>
  </si>
  <si>
    <t>50202</t>
  </si>
  <si>
    <t>50203</t>
  </si>
  <si>
    <t>50204</t>
  </si>
  <si>
    <t>50205</t>
  </si>
  <si>
    <t>50206</t>
  </si>
  <si>
    <t>509</t>
  </si>
  <si>
    <t>50207</t>
  </si>
  <si>
    <t>50901</t>
  </si>
  <si>
    <t>50208</t>
  </si>
  <si>
    <t>50902</t>
  </si>
  <si>
    <t>50209</t>
  </si>
  <si>
    <t>50903</t>
  </si>
  <si>
    <t>50299</t>
  </si>
  <si>
    <t>50905</t>
  </si>
  <si>
    <t>503</t>
  </si>
  <si>
    <t>50999</t>
  </si>
  <si>
    <t>50301</t>
  </si>
  <si>
    <t>50302</t>
  </si>
  <si>
    <t>50303</t>
  </si>
  <si>
    <t>50305</t>
  </si>
  <si>
    <t>50306</t>
  </si>
  <si>
    <t>50307</t>
  </si>
  <si>
    <t>50399</t>
  </si>
  <si>
    <t>504</t>
  </si>
  <si>
    <t>50401</t>
  </si>
  <si>
    <t>50402</t>
  </si>
  <si>
    <t>50403</t>
  </si>
  <si>
    <t>50404</t>
  </si>
  <si>
    <t>50405</t>
  </si>
  <si>
    <t>50499</t>
  </si>
  <si>
    <t>505</t>
  </si>
  <si>
    <t>50501</t>
  </si>
  <si>
    <t>表号</t>
    <phoneticPr fontId="4" type="noConversion"/>
  </si>
  <si>
    <t>表    名</t>
    <phoneticPr fontId="4" type="noConversion"/>
  </si>
  <si>
    <t>页码</t>
    <phoneticPr fontId="4" type="noConversion"/>
  </si>
  <si>
    <t>表一</t>
    <phoneticPr fontId="4" type="noConversion"/>
  </si>
  <si>
    <t>表二</t>
    <phoneticPr fontId="4" type="noConversion"/>
  </si>
  <si>
    <t>表三</t>
    <phoneticPr fontId="4" type="noConversion"/>
  </si>
  <si>
    <t>表四</t>
    <phoneticPr fontId="4" type="noConversion"/>
  </si>
  <si>
    <t>表五</t>
    <phoneticPr fontId="4" type="noConversion"/>
  </si>
  <si>
    <t>表六</t>
    <phoneticPr fontId="4" type="noConversion"/>
  </si>
  <si>
    <t>表七</t>
  </si>
  <si>
    <t>表八</t>
  </si>
  <si>
    <t>表九</t>
  </si>
  <si>
    <t>表十</t>
  </si>
  <si>
    <t>表十一</t>
  </si>
  <si>
    <t>目   录</t>
    <phoneticPr fontId="3" type="noConversion"/>
  </si>
  <si>
    <t>7-10</t>
    <phoneticPr fontId="3" type="noConversion"/>
  </si>
  <si>
    <t xml:space="preserve">  代表工作</t>
  </si>
  <si>
    <t xml:space="preserve">  其他纪检监察事务支出</t>
  </si>
  <si>
    <t xml:space="preserve">  其他商贸事务支出</t>
  </si>
  <si>
    <t xml:space="preserve">  其他群众团体事务支出</t>
  </si>
  <si>
    <t xml:space="preserve">  其他宣传事务支出</t>
  </si>
  <si>
    <t xml:space="preserve">  基层司法业务</t>
  </si>
  <si>
    <t xml:space="preserve">  基层政权建设和社区治理</t>
  </si>
  <si>
    <t>行政事业单位养老支出</t>
  </si>
  <si>
    <t xml:space="preserve">  其他行政事业单位养老支出</t>
  </si>
  <si>
    <t xml:space="preserve">  其他社会福利支出</t>
  </si>
  <si>
    <t>公共卫生</t>
  </si>
  <si>
    <t xml:space="preserve">  突发公共卫生事件应急处理</t>
  </si>
  <si>
    <t>其他卫生健康支出</t>
  </si>
  <si>
    <t xml:space="preserve">  其他卫生健康支出</t>
  </si>
  <si>
    <t>环境保护管理事务</t>
  </si>
  <si>
    <t xml:space="preserve">  其他环境保护管理事务支出</t>
  </si>
  <si>
    <t>污染防治</t>
  </si>
  <si>
    <t xml:space="preserve">  大气</t>
  </si>
  <si>
    <t>农业农村</t>
  </si>
  <si>
    <t>商业流通事务</t>
  </si>
  <si>
    <t xml:space="preserve">  其他商业流通事务支出</t>
  </si>
  <si>
    <t>消防事务</t>
  </si>
  <si>
    <t xml:space="preserve">  其他消防事务支出</t>
  </si>
  <si>
    <t>单位：元</t>
    <phoneticPr fontId="3" type="noConversion"/>
  </si>
  <si>
    <t>收       入</t>
    <phoneticPr fontId="3" type="noConversion"/>
  </si>
  <si>
    <t>决算数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</si>
  <si>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</si>
  <si>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</si>
  <si>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</si>
  <si>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</si>
  <si>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</si>
  <si>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</si>
  <si>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</si>
  <si>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</si>
  <si>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</si>
  <si>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</si>
  <si>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</si>
  <si>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</si>
  <si>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</si>
  <si>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</si>
  <si>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</si>
  <si>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</si>
  <si>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</si>
  <si>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</si>
  <si>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</si>
  <si>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</si>
  <si>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</si>
  <si>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</si>
  <si>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</si>
  <si>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</si>
  <si>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</si>
  <si>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</si>
  <si>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</si>
  <si>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</si>
  <si>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</si>
  <si>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>上年结转</t>
    <phoneticPr fontId="3" type="noConversion"/>
  </si>
  <si>
    <t>动用预算稳定调节基金</t>
    <phoneticPr fontId="3" type="noConversion"/>
  </si>
  <si>
    <t>年终结转结余</t>
    <phoneticPr fontId="3" type="noConversion"/>
  </si>
  <si>
    <t>彩票公益金安排的支出</t>
  </si>
  <si>
    <t xml:space="preserve">  用于社会福利的彩票公益金支出</t>
  </si>
  <si>
    <t xml:space="preserve">  用于体育事业的彩票公益金支出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</si>
  <si>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</si>
  <si>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</si>
  <si>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</si>
  <si>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</si>
  <si>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</si>
  <si>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</si>
  <si>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</si>
  <si>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</si>
  <si>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</si>
  <si>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</si>
  <si>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</si>
  <si>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</si>
  <si>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</si>
  <si>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</si>
  <si>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</si>
  <si>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</si>
  <si>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</si>
  <si>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</si>
  <si>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</si>
  <si>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</si>
  <si>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</si>
  <si>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</si>
  <si>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</si>
  <si>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</si>
  <si>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</si>
  <si>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</si>
  <si>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</si>
  <si>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</si>
  <si>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</si>
  <si>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</si>
  <si>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</si>
  <si>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</si>
  <si>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</si>
  <si>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</si>
  <si>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</si>
  <si>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</si>
  <si>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</si>
  <si>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</si>
  <si>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</si>
  <si>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</si>
  <si>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</si>
  <si>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</si>
  <si>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</si>
  <si>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</si>
  <si>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</si>
  <si>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</si>
  <si>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</si>
  <si>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</si>
  <si>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</si>
  <si>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</si>
  <si>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</si>
  <si>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</si>
  <si>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环境保护税</t>
    <phoneticPr fontId="3" type="noConversion"/>
  </si>
  <si>
    <t>其他税收收入</t>
    <phoneticPr fontId="3" type="noConversion"/>
  </si>
  <si>
    <t>金融支出</t>
    <phoneticPr fontId="3" type="noConversion"/>
  </si>
  <si>
    <t>单位：元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</si>
  <si>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</si>
  <si>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</si>
  <si>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</si>
  <si>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总计</t>
    <phoneticPr fontId="3" type="noConversion"/>
  </si>
  <si>
    <t>捐赠收入</t>
    <phoneticPr fontId="3" type="noConversion"/>
  </si>
  <si>
    <t>政府住房基金收入</t>
    <phoneticPr fontId="3" type="noConversion"/>
  </si>
  <si>
    <t>专项上解支出</t>
    <phoneticPr fontId="3" type="noConversion"/>
  </si>
  <si>
    <t>体制上解支出</t>
    <phoneticPr fontId="3" type="noConversion"/>
  </si>
  <si>
    <t>动用预算稳定调节基金</t>
    <phoneticPr fontId="4" type="noConversion"/>
  </si>
  <si>
    <t>债务还本支出</t>
    <phoneticPr fontId="3" type="noConversion"/>
  </si>
  <si>
    <t>上年结转</t>
    <phoneticPr fontId="3" type="noConversion"/>
  </si>
  <si>
    <t>结转下年</t>
    <phoneticPr fontId="3" type="noConversion"/>
  </si>
  <si>
    <t>2021年渝北区龙塔街道财政决算表</t>
  </si>
  <si>
    <t>2021年渝北区龙塔街道一般公共预算收支决算表</t>
  </si>
  <si>
    <t>2021年渝北区龙塔街道政府性基金预算收支决算表</t>
  </si>
  <si>
    <t>2021年渝北区龙塔街道国有资本经营预算收支决算表</t>
  </si>
  <si>
    <t>2021年渝北区龙塔街道社会保险基金预算收支决算表</t>
  </si>
  <si>
    <t>2021年渝北区龙塔街道“三公经费”决算数据统计表</t>
  </si>
  <si>
    <t>2021年渝北区龙塔街道一般公共预算支出决算表</t>
  </si>
  <si>
    <t>2021年渝北区龙塔街道一般公共预算转移性收支决算表</t>
  </si>
  <si>
    <t>2021年渝北区龙塔街道政府性基金预算支出决算表</t>
  </si>
  <si>
    <t>2021年渝北区龙塔街道一般公共预算基本支出决算表</t>
  </si>
  <si>
    <t>2021年重庆市渝北区政府债务限额及余额决算情况表</t>
  </si>
  <si>
    <t>2021年渝北区龙塔街道财政决算表</t>
    <phoneticPr fontId="4" type="noConversion"/>
  </si>
  <si>
    <t>2021年渝北区龙塔街道一般公共预算收支决算表</t>
    <phoneticPr fontId="4" type="noConversion"/>
  </si>
  <si>
    <t>2021年渝北区龙塔街道政府性基金预算收支决算表</t>
    <phoneticPr fontId="4" type="noConversion"/>
  </si>
  <si>
    <t>2021年渝北区龙塔街道国有资本经营预算收支决算表</t>
    <phoneticPr fontId="4" type="noConversion"/>
  </si>
  <si>
    <t>2021年渝北区龙塔街道社会保险基金预算收支决算表</t>
    <phoneticPr fontId="4" type="noConversion"/>
  </si>
  <si>
    <t>2021年渝北区龙塔街道“三公经费”决算数据统计表</t>
    <phoneticPr fontId="12" type="noConversion"/>
  </si>
  <si>
    <t>2021年渝北区龙塔街道一般公共预算支出决算表</t>
    <phoneticPr fontId="3" type="noConversion"/>
  </si>
  <si>
    <t>2021年渝北区龙塔街道一般公共预算转移性收支决算表</t>
    <phoneticPr fontId="3" type="noConversion"/>
  </si>
  <si>
    <t>2021年渝北区龙塔街道政府性基金预算支出决算表</t>
    <phoneticPr fontId="3" type="noConversion"/>
  </si>
  <si>
    <t>2021年渝北区龙塔街道一般公共预算基本支出决算表</t>
    <phoneticPr fontId="4" type="noConversion"/>
  </si>
  <si>
    <t>2021年重庆市渝北区政府债务限额及余额决算情况表</t>
    <phoneticPr fontId="80" type="noConversion"/>
  </si>
  <si>
    <t>自然资源海洋气象等支出</t>
    <phoneticPr fontId="4" type="noConversion"/>
  </si>
  <si>
    <t>2021年决算数</t>
    <phoneticPr fontId="3" type="noConversion"/>
  </si>
  <si>
    <t>2021年人代会</t>
    <phoneticPr fontId="3" type="noConversion"/>
  </si>
  <si>
    <t>2020年决算数</t>
    <phoneticPr fontId="12" type="noConversion"/>
  </si>
  <si>
    <t>与2020年决算数据增减情况</t>
    <phoneticPr fontId="3" type="noConversion"/>
  </si>
  <si>
    <t xml:space="preserve">  其他人大事务支出</t>
  </si>
  <si>
    <t xml:space="preserve">  招商引资</t>
  </si>
  <si>
    <t xml:space="preserve">  其他党委办公厅（室）及相关机构事务支出</t>
  </si>
  <si>
    <t xml:space="preserve">  其他共产党事务支出</t>
  </si>
  <si>
    <t xml:space="preserve">  其他司法支出</t>
  </si>
  <si>
    <t xml:space="preserve">  其他文化和旅游支出</t>
  </si>
  <si>
    <t xml:space="preserve">  死亡抚恤</t>
  </si>
  <si>
    <t xml:space="preserve">  其他退役安置支出</t>
  </si>
  <si>
    <t xml:space="preserve">  儿童福利</t>
  </si>
  <si>
    <t xml:space="preserve">  养老服务</t>
  </si>
  <si>
    <t xml:space="preserve">  拥军优属</t>
  </si>
  <si>
    <t xml:space="preserve">  重大公共卫生服务</t>
  </si>
  <si>
    <t>国有土地使用权出让收入安排的支出</t>
  </si>
  <si>
    <t xml:space="preserve">  城市建设支出</t>
  </si>
  <si>
    <t xml:space="preserve">  用于残疾人事业的彩票公益金支出</t>
  </si>
  <si>
    <t>2021年一般公共预算财政拨款基本支出</t>
    <phoneticPr fontId="3" type="noConversion"/>
  </si>
  <si>
    <t>2021年债务限额</t>
    <phoneticPr fontId="3" type="noConversion"/>
  </si>
  <si>
    <t>2021年债务余额</t>
    <phoneticPr fontId="80" type="noConversion"/>
  </si>
  <si>
    <t>11-13</t>
    <phoneticPr fontId="3" type="noConversion"/>
  </si>
  <si>
    <t>14</t>
    <phoneticPr fontId="3" type="noConversion"/>
  </si>
  <si>
    <t>15-16</t>
    <phoneticPr fontId="3" type="noConversion"/>
  </si>
  <si>
    <t>17</t>
    <phoneticPr fontId="3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</si>
</sst>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;;"/>
    <numFmt numFmtId="180" formatCode="_(* #,##0.00_);_(* \(#,##0.00\);_(* &quot;-&quot;??_);_(@_)"/>
    <numFmt numFmtId="181" formatCode="0_);[Red]\(0\)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</numFmts>
  <fonts count="8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2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0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4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3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9" fillId="0" borderId="0" applyFont="0" applyFill="0" applyBorder="0" applyAlignment="0" applyProtection="0">
      <alignment vertical="center"/>
    </xf>
    <xf numFmtId="180" fontId="49" fillId="0" borderId="0" applyFont="0" applyFill="0" applyBorder="0" applyAlignment="0" applyProtection="0">
      <alignment vertical="center"/>
    </xf>
    <xf numFmtId="180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2" fontId="47" fillId="0" borderId="0"/>
    <xf numFmtId="182" fontId="47" fillId="0" borderId="0"/>
    <xf numFmtId="180" fontId="49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178" fontId="13" fillId="0" borderId="1" xfId="10" applyNumberFormat="1" applyFont="1" applyFill="1" applyBorder="1" applyAlignment="1">
      <alignment horizontal="right" vertical="center" shrinkToFit="1"/>
    </xf>
    <xf numFmtId="178" fontId="13" fillId="0" borderId="2" xfId="10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7" fillId="0" borderId="1" xfId="13" applyFont="1" applyBorder="1" applyAlignment="1">
      <alignment horizontal="center" vertical="center"/>
    </xf>
    <xf numFmtId="176" fontId="17" fillId="0" borderId="1" xfId="13" applyNumberFormat="1" applyFont="1" applyFill="1" applyBorder="1" applyAlignment="1" applyProtection="1">
      <alignment horizontal="right" vertical="center"/>
    </xf>
    <xf numFmtId="179" fontId="17" fillId="0" borderId="1" xfId="13" applyNumberFormat="1" applyFont="1" applyFill="1" applyBorder="1" applyAlignment="1" applyProtection="1">
      <alignment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176" fontId="13" fillId="0" borderId="1" xfId="10" applyNumberFormat="1" applyFont="1" applyFill="1" applyBorder="1" applyAlignment="1">
      <alignment horizontal="right" vertical="center" shrinkToFit="1"/>
    </xf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0" fontId="17" fillId="0" borderId="1" xfId="0" applyFont="1" applyBorder="1" applyAlignment="1">
      <alignment horizontal="center" vertical="center"/>
    </xf>
    <xf numFmtId="49" fontId="17" fillId="0" borderId="1" xfId="13" applyNumberFormat="1" applyFont="1" applyFill="1" applyBorder="1" applyAlignment="1" applyProtection="1">
      <alignment horizontal="left" vertical="center" indent="1"/>
    </xf>
    <xf numFmtId="176" fontId="17" fillId="0" borderId="2" xfId="13" applyNumberFormat="1" applyFont="1" applyFill="1" applyBorder="1" applyAlignment="1" applyProtection="1">
      <alignment horizontal="right" vertical="center"/>
    </xf>
    <xf numFmtId="176" fontId="17" fillId="0" borderId="13" xfId="13" applyNumberFormat="1" applyFont="1" applyFill="1" applyBorder="1" applyAlignment="1" applyProtection="1">
      <alignment horizontal="right"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5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181" fontId="1" fillId="0" borderId="0" xfId="2" applyNumberFormat="1" applyFill="1" applyAlignment="1">
      <alignment vertical="center"/>
    </xf>
    <xf numFmtId="0" fontId="1" fillId="0" borderId="0" xfId="2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81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6" fontId="1" fillId="0" borderId="0" xfId="2" applyNumberFormat="1" applyFill="1" applyAlignment="1">
      <alignment vertical="center"/>
    </xf>
    <xf numFmtId="177" fontId="1" fillId="0" borderId="0" xfId="2" applyNumberFormat="1" applyFill="1" applyAlignment="1">
      <alignment vertical="center"/>
    </xf>
    <xf numFmtId="0" fontId="8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0" fillId="0" borderId="1" xfId="0" applyFont="1" applyFill="1" applyBorder="1" applyAlignment="1">
      <alignment horizontal="center" vertical="center" shrinkToFit="1"/>
    </xf>
    <xf numFmtId="0" fontId="80" fillId="0" borderId="1" xfId="0" applyFont="1" applyFill="1" applyBorder="1" applyAlignment="1">
      <alignment horizontal="center" vertical="center"/>
    </xf>
    <xf numFmtId="176" fontId="80" fillId="0" borderId="1" xfId="0" applyNumberFormat="1" applyFont="1" applyFill="1" applyBorder="1" applyAlignment="1">
      <alignment vertical="center"/>
    </xf>
    <xf numFmtId="0" fontId="80" fillId="0" borderId="1" xfId="0" applyFont="1" applyFill="1" applyBorder="1" applyAlignment="1">
      <alignment vertical="center" shrinkToFit="1"/>
    </xf>
    <xf numFmtId="0" fontId="80" fillId="0" borderId="1" xfId="0" applyFont="1" applyFill="1" applyBorder="1" applyAlignment="1">
      <alignment horizontal="left" vertical="center" shrinkToFit="1"/>
    </xf>
    <xf numFmtId="0" fontId="86" fillId="0" borderId="1" xfId="0" applyFont="1" applyFill="1" applyBorder="1">
      <alignment vertical="center"/>
    </xf>
    <xf numFmtId="0" fontId="1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1" fillId="0" borderId="1" xfId="2" applyFill="1" applyBorder="1" applyAlignment="1">
      <alignment vertical="center"/>
    </xf>
    <xf numFmtId="10" fontId="1" fillId="0" borderId="0" xfId="2" applyNumberFormat="1" applyAlignment="1">
      <alignment vertical="center"/>
    </xf>
    <xf numFmtId="0" fontId="1" fillId="0" borderId="1" xfId="2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85" fillId="0" borderId="0" xfId="0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1103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2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K4" sqref="K4"/>
    </sheetView>
  </sheetViews>
  <sheetFormatPr defaultRowHeight="13.5"/>
  <cols>
    <col min="1" max="1" width="18.875" customWidth="1"/>
    <col min="2" max="2" width="54" customWidth="1"/>
    <col min="3" max="3" width="18.875" customWidth="1"/>
  </cols>
  <sheetData>
    <row r="1" spans="1:3" ht="63.75" customHeight="1">
      <c r="A1" s="119" t="s">
        <v>403</v>
      </c>
      <c r="B1" s="119"/>
      <c r="C1" s="119"/>
    </row>
    <row r="2" spans="1:3" ht="14.25" thickBot="1">
      <c r="A2" s="77"/>
      <c r="B2" s="77"/>
      <c r="C2" s="77"/>
    </row>
    <row r="3" spans="1:3" ht="27" customHeight="1">
      <c r="A3" s="78" t="s">
        <v>389</v>
      </c>
      <c r="B3" s="79" t="s">
        <v>390</v>
      </c>
      <c r="C3" s="80" t="s">
        <v>391</v>
      </c>
    </row>
    <row r="4" spans="1:3" ht="27" customHeight="1">
      <c r="A4" s="81" t="s">
        <v>392</v>
      </c>
      <c r="B4" s="82" t="s">
        <v>534</v>
      </c>
      <c r="C4" s="83">
        <v>1</v>
      </c>
    </row>
    <row r="5" spans="1:3" ht="27" customHeight="1">
      <c r="A5" s="81" t="s">
        <v>393</v>
      </c>
      <c r="B5" s="82" t="s">
        <v>535</v>
      </c>
      <c r="C5" s="84">
        <v>2</v>
      </c>
    </row>
    <row r="6" spans="1:3" ht="27" customHeight="1">
      <c r="A6" s="81" t="s">
        <v>394</v>
      </c>
      <c r="B6" s="82" t="s">
        <v>536</v>
      </c>
      <c r="C6" s="84">
        <v>3</v>
      </c>
    </row>
    <row r="7" spans="1:3" ht="27" customHeight="1">
      <c r="A7" s="81" t="s">
        <v>395</v>
      </c>
      <c r="B7" s="82" t="s">
        <v>537</v>
      </c>
      <c r="C7" s="84">
        <v>4</v>
      </c>
    </row>
    <row r="8" spans="1:3" ht="27" customHeight="1">
      <c r="A8" s="81" t="s">
        <v>396</v>
      </c>
      <c r="B8" s="82" t="s">
        <v>538</v>
      </c>
      <c r="C8" s="84">
        <v>5</v>
      </c>
    </row>
    <row r="9" spans="1:3" ht="27" customHeight="1">
      <c r="A9" s="81" t="s">
        <v>397</v>
      </c>
      <c r="B9" s="82" t="s">
        <v>539</v>
      </c>
      <c r="C9" s="84">
        <v>6</v>
      </c>
    </row>
    <row r="10" spans="1:3" ht="27" customHeight="1">
      <c r="A10" s="81" t="s">
        <v>398</v>
      </c>
      <c r="B10" s="85" t="s">
        <v>540</v>
      </c>
      <c r="C10" s="86" t="s">
        <v>404</v>
      </c>
    </row>
    <row r="11" spans="1:3" ht="27" customHeight="1">
      <c r="A11" s="81" t="s">
        <v>399</v>
      </c>
      <c r="B11" s="85" t="s">
        <v>541</v>
      </c>
      <c r="C11" s="86" t="s">
        <v>579</v>
      </c>
    </row>
    <row r="12" spans="1:3" ht="27" customHeight="1">
      <c r="A12" s="81" t="s">
        <v>400</v>
      </c>
      <c r="B12" s="82" t="s">
        <v>542</v>
      </c>
      <c r="C12" s="86" t="s">
        <v>580</v>
      </c>
    </row>
    <row r="13" spans="1:3" ht="27" customHeight="1">
      <c r="A13" s="81" t="s">
        <v>401</v>
      </c>
      <c r="B13" s="82" t="s">
        <v>543</v>
      </c>
      <c r="C13" s="86" t="s">
        <v>581</v>
      </c>
    </row>
    <row r="14" spans="1:3" ht="27" customHeight="1" thickBot="1">
      <c r="A14" s="107" t="s">
        <v>402</v>
      </c>
      <c r="B14" s="108" t="s">
        <v>544</v>
      </c>
      <c r="C14" s="109" t="s">
        <v>582</v>
      </c>
    </row>
  </sheetData>
  <mergeCells count="1">
    <mergeCell ref="A1:C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showZeros="0" tabSelected="1" workbookViewId="0">
      <selection activeCell="P10" sqref="P10"/>
    </sheetView>
  </sheetViews>
  <sheetFormatPr defaultColWidth="9" defaultRowHeight="14.25"/>
  <cols>
    <col min="1" max="1" width="27.625" style="105" customWidth="1"/>
    <col min="2" max="2" width="10.875" style="105" customWidth="1"/>
    <col min="3" max="3" width="9.375" style="105" customWidth="1"/>
    <col min="4" max="4" width="6.75" style="105" customWidth="1"/>
    <col min="5" max="5" width="22.25" style="105" bestFit="1" customWidth="1"/>
    <col min="6" max="6" width="10" style="105" customWidth="1"/>
    <col min="7" max="7" width="10.125" style="105" customWidth="1"/>
    <col min="8" max="8" width="6.375" style="105" customWidth="1"/>
    <col min="9" max="238" width="9" style="105"/>
    <col min="239" max="239" width="25.5" style="105" customWidth="1"/>
    <col min="240" max="240" width="8.5" style="105" bestFit="1" customWidth="1"/>
    <col min="241" max="241" width="9.5" style="105" bestFit="1" customWidth="1"/>
    <col min="242" max="242" width="6.75" style="105" bestFit="1" customWidth="1"/>
    <col min="243" max="243" width="22.25" style="105" bestFit="1" customWidth="1"/>
    <col min="244" max="245" width="9.5" style="105" bestFit="1" customWidth="1"/>
    <col min="246" max="246" width="7.375" style="105" bestFit="1" customWidth="1"/>
    <col min="247" max="247" width="12.625" style="105" bestFit="1" customWidth="1"/>
    <col min="248" max="494" width="9" style="105"/>
    <col min="495" max="495" width="25.5" style="105" customWidth="1"/>
    <col min="496" max="496" width="8.5" style="105" bestFit="1" customWidth="1"/>
    <col min="497" max="497" width="9.5" style="105" bestFit="1" customWidth="1"/>
    <col min="498" max="498" width="6.75" style="105" bestFit="1" customWidth="1"/>
    <col min="499" max="499" width="22.25" style="105" bestFit="1" customWidth="1"/>
    <col min="500" max="501" width="9.5" style="105" bestFit="1" customWidth="1"/>
    <col min="502" max="502" width="7.375" style="105" bestFit="1" customWidth="1"/>
    <col min="503" max="503" width="12.625" style="105" bestFit="1" customWidth="1"/>
    <col min="504" max="750" width="9" style="105"/>
    <col min="751" max="751" width="25.5" style="105" customWidth="1"/>
    <col min="752" max="752" width="8.5" style="105" bestFit="1" customWidth="1"/>
    <col min="753" max="753" width="9.5" style="105" bestFit="1" customWidth="1"/>
    <col min="754" max="754" width="6.75" style="105" bestFit="1" customWidth="1"/>
    <col min="755" max="755" width="22.25" style="105" bestFit="1" customWidth="1"/>
    <col min="756" max="757" width="9.5" style="105" bestFit="1" customWidth="1"/>
    <col min="758" max="758" width="7.375" style="105" bestFit="1" customWidth="1"/>
    <col min="759" max="759" width="12.625" style="105" bestFit="1" customWidth="1"/>
    <col min="760" max="1006" width="9" style="105"/>
    <col min="1007" max="1007" width="25.5" style="105" customWidth="1"/>
    <col min="1008" max="1008" width="8.5" style="105" bestFit="1" customWidth="1"/>
    <col min="1009" max="1009" width="9.5" style="105" bestFit="1" customWidth="1"/>
    <col min="1010" max="1010" width="6.75" style="105" bestFit="1" customWidth="1"/>
    <col min="1011" max="1011" width="22.25" style="105" bestFit="1" customWidth="1"/>
    <col min="1012" max="1013" width="9.5" style="105" bestFit="1" customWidth="1"/>
    <col min="1014" max="1014" width="7.375" style="105" bestFit="1" customWidth="1"/>
    <col min="1015" max="1015" width="12.625" style="105" bestFit="1" customWidth="1"/>
    <col min="1016" max="1262" width="9" style="105"/>
    <col min="1263" max="1263" width="25.5" style="105" customWidth="1"/>
    <col min="1264" max="1264" width="8.5" style="105" bestFit="1" customWidth="1"/>
    <col min="1265" max="1265" width="9.5" style="105" bestFit="1" customWidth="1"/>
    <col min="1266" max="1266" width="6.75" style="105" bestFit="1" customWidth="1"/>
    <col min="1267" max="1267" width="22.25" style="105" bestFit="1" customWidth="1"/>
    <col min="1268" max="1269" width="9.5" style="105" bestFit="1" customWidth="1"/>
    <col min="1270" max="1270" width="7.375" style="105" bestFit="1" customWidth="1"/>
    <col min="1271" max="1271" width="12.625" style="105" bestFit="1" customWidth="1"/>
    <col min="1272" max="1518" width="9" style="105"/>
    <col min="1519" max="1519" width="25.5" style="105" customWidth="1"/>
    <col min="1520" max="1520" width="8.5" style="105" bestFit="1" customWidth="1"/>
    <col min="1521" max="1521" width="9.5" style="105" bestFit="1" customWidth="1"/>
    <col min="1522" max="1522" width="6.75" style="105" bestFit="1" customWidth="1"/>
    <col min="1523" max="1523" width="22.25" style="105" bestFit="1" customWidth="1"/>
    <col min="1524" max="1525" width="9.5" style="105" bestFit="1" customWidth="1"/>
    <col min="1526" max="1526" width="7.375" style="105" bestFit="1" customWidth="1"/>
    <col min="1527" max="1527" width="12.625" style="105" bestFit="1" customWidth="1"/>
    <col min="1528" max="1774" width="9" style="105"/>
    <col min="1775" max="1775" width="25.5" style="105" customWidth="1"/>
    <col min="1776" max="1776" width="8.5" style="105" bestFit="1" customWidth="1"/>
    <col min="1777" max="1777" width="9.5" style="105" bestFit="1" customWidth="1"/>
    <col min="1778" max="1778" width="6.75" style="105" bestFit="1" customWidth="1"/>
    <col min="1779" max="1779" width="22.25" style="105" bestFit="1" customWidth="1"/>
    <col min="1780" max="1781" width="9.5" style="105" bestFit="1" customWidth="1"/>
    <col min="1782" max="1782" width="7.375" style="105" bestFit="1" customWidth="1"/>
    <col min="1783" max="1783" width="12.625" style="105" bestFit="1" customWidth="1"/>
    <col min="1784" max="2030" width="9" style="105"/>
    <col min="2031" max="2031" width="25.5" style="105" customWidth="1"/>
    <col min="2032" max="2032" width="8.5" style="105" bestFit="1" customWidth="1"/>
    <col min="2033" max="2033" width="9.5" style="105" bestFit="1" customWidth="1"/>
    <col min="2034" max="2034" width="6.75" style="105" bestFit="1" customWidth="1"/>
    <col min="2035" max="2035" width="22.25" style="105" bestFit="1" customWidth="1"/>
    <col min="2036" max="2037" width="9.5" style="105" bestFit="1" customWidth="1"/>
    <col min="2038" max="2038" width="7.375" style="105" bestFit="1" customWidth="1"/>
    <col min="2039" max="2039" width="12.625" style="105" bestFit="1" customWidth="1"/>
    <col min="2040" max="2286" width="9" style="105"/>
    <col min="2287" max="2287" width="25.5" style="105" customWidth="1"/>
    <col min="2288" max="2288" width="8.5" style="105" bestFit="1" customWidth="1"/>
    <col min="2289" max="2289" width="9.5" style="105" bestFit="1" customWidth="1"/>
    <col min="2290" max="2290" width="6.75" style="105" bestFit="1" customWidth="1"/>
    <col min="2291" max="2291" width="22.25" style="105" bestFit="1" customWidth="1"/>
    <col min="2292" max="2293" width="9.5" style="105" bestFit="1" customWidth="1"/>
    <col min="2294" max="2294" width="7.375" style="105" bestFit="1" customWidth="1"/>
    <col min="2295" max="2295" width="12.625" style="105" bestFit="1" customWidth="1"/>
    <col min="2296" max="2542" width="9" style="105"/>
    <col min="2543" max="2543" width="25.5" style="105" customWidth="1"/>
    <col min="2544" max="2544" width="8.5" style="105" bestFit="1" customWidth="1"/>
    <col min="2545" max="2545" width="9.5" style="105" bestFit="1" customWidth="1"/>
    <col min="2546" max="2546" width="6.75" style="105" bestFit="1" customWidth="1"/>
    <col min="2547" max="2547" width="22.25" style="105" bestFit="1" customWidth="1"/>
    <col min="2548" max="2549" width="9.5" style="105" bestFit="1" customWidth="1"/>
    <col min="2550" max="2550" width="7.375" style="105" bestFit="1" customWidth="1"/>
    <col min="2551" max="2551" width="12.625" style="105" bestFit="1" customWidth="1"/>
    <col min="2552" max="2798" width="9" style="105"/>
    <col min="2799" max="2799" width="25.5" style="105" customWidth="1"/>
    <col min="2800" max="2800" width="8.5" style="105" bestFit="1" customWidth="1"/>
    <col min="2801" max="2801" width="9.5" style="105" bestFit="1" customWidth="1"/>
    <col min="2802" max="2802" width="6.75" style="105" bestFit="1" customWidth="1"/>
    <col min="2803" max="2803" width="22.25" style="105" bestFit="1" customWidth="1"/>
    <col min="2804" max="2805" width="9.5" style="105" bestFit="1" customWidth="1"/>
    <col min="2806" max="2806" width="7.375" style="105" bestFit="1" customWidth="1"/>
    <col min="2807" max="2807" width="12.625" style="105" bestFit="1" customWidth="1"/>
    <col min="2808" max="3054" width="9" style="105"/>
    <col min="3055" max="3055" width="25.5" style="105" customWidth="1"/>
    <col min="3056" max="3056" width="8.5" style="105" bestFit="1" customWidth="1"/>
    <col min="3057" max="3057" width="9.5" style="105" bestFit="1" customWidth="1"/>
    <col min="3058" max="3058" width="6.75" style="105" bestFit="1" customWidth="1"/>
    <col min="3059" max="3059" width="22.25" style="105" bestFit="1" customWidth="1"/>
    <col min="3060" max="3061" width="9.5" style="105" bestFit="1" customWidth="1"/>
    <col min="3062" max="3062" width="7.375" style="105" bestFit="1" customWidth="1"/>
    <col min="3063" max="3063" width="12.625" style="105" bestFit="1" customWidth="1"/>
    <col min="3064" max="3310" width="9" style="105"/>
    <col min="3311" max="3311" width="25.5" style="105" customWidth="1"/>
    <col min="3312" max="3312" width="8.5" style="105" bestFit="1" customWidth="1"/>
    <col min="3313" max="3313" width="9.5" style="105" bestFit="1" customWidth="1"/>
    <col min="3314" max="3314" width="6.75" style="105" bestFit="1" customWidth="1"/>
    <col min="3315" max="3315" width="22.25" style="105" bestFit="1" customWidth="1"/>
    <col min="3316" max="3317" width="9.5" style="105" bestFit="1" customWidth="1"/>
    <col min="3318" max="3318" width="7.375" style="105" bestFit="1" customWidth="1"/>
    <col min="3319" max="3319" width="12.625" style="105" bestFit="1" customWidth="1"/>
    <col min="3320" max="3566" width="9" style="105"/>
    <col min="3567" max="3567" width="25.5" style="105" customWidth="1"/>
    <col min="3568" max="3568" width="8.5" style="105" bestFit="1" customWidth="1"/>
    <col min="3569" max="3569" width="9.5" style="105" bestFit="1" customWidth="1"/>
    <col min="3570" max="3570" width="6.75" style="105" bestFit="1" customWidth="1"/>
    <col min="3571" max="3571" width="22.25" style="105" bestFit="1" customWidth="1"/>
    <col min="3572" max="3573" width="9.5" style="105" bestFit="1" customWidth="1"/>
    <col min="3574" max="3574" width="7.375" style="105" bestFit="1" customWidth="1"/>
    <col min="3575" max="3575" width="12.625" style="105" bestFit="1" customWidth="1"/>
    <col min="3576" max="3822" width="9" style="105"/>
    <col min="3823" max="3823" width="25.5" style="105" customWidth="1"/>
    <col min="3824" max="3824" width="8.5" style="105" bestFit="1" customWidth="1"/>
    <col min="3825" max="3825" width="9.5" style="105" bestFit="1" customWidth="1"/>
    <col min="3826" max="3826" width="6.75" style="105" bestFit="1" customWidth="1"/>
    <col min="3827" max="3827" width="22.25" style="105" bestFit="1" customWidth="1"/>
    <col min="3828" max="3829" width="9.5" style="105" bestFit="1" customWidth="1"/>
    <col min="3830" max="3830" width="7.375" style="105" bestFit="1" customWidth="1"/>
    <col min="3831" max="3831" width="12.625" style="105" bestFit="1" customWidth="1"/>
    <col min="3832" max="4078" width="9" style="105"/>
    <col min="4079" max="4079" width="25.5" style="105" customWidth="1"/>
    <col min="4080" max="4080" width="8.5" style="105" bestFit="1" customWidth="1"/>
    <col min="4081" max="4081" width="9.5" style="105" bestFit="1" customWidth="1"/>
    <col min="4082" max="4082" width="6.75" style="105" bestFit="1" customWidth="1"/>
    <col min="4083" max="4083" width="22.25" style="105" bestFit="1" customWidth="1"/>
    <col min="4084" max="4085" width="9.5" style="105" bestFit="1" customWidth="1"/>
    <col min="4086" max="4086" width="7.375" style="105" bestFit="1" customWidth="1"/>
    <col min="4087" max="4087" width="12.625" style="105" bestFit="1" customWidth="1"/>
    <col min="4088" max="4334" width="9" style="105"/>
    <col min="4335" max="4335" width="25.5" style="105" customWidth="1"/>
    <col min="4336" max="4336" width="8.5" style="105" bestFit="1" customWidth="1"/>
    <col min="4337" max="4337" width="9.5" style="105" bestFit="1" customWidth="1"/>
    <col min="4338" max="4338" width="6.75" style="105" bestFit="1" customWidth="1"/>
    <col min="4339" max="4339" width="22.25" style="105" bestFit="1" customWidth="1"/>
    <col min="4340" max="4341" width="9.5" style="105" bestFit="1" customWidth="1"/>
    <col min="4342" max="4342" width="7.375" style="105" bestFit="1" customWidth="1"/>
    <col min="4343" max="4343" width="12.625" style="105" bestFit="1" customWidth="1"/>
    <col min="4344" max="4590" width="9" style="105"/>
    <col min="4591" max="4591" width="25.5" style="105" customWidth="1"/>
    <col min="4592" max="4592" width="8.5" style="105" bestFit="1" customWidth="1"/>
    <col min="4593" max="4593" width="9.5" style="105" bestFit="1" customWidth="1"/>
    <col min="4594" max="4594" width="6.75" style="105" bestFit="1" customWidth="1"/>
    <col min="4595" max="4595" width="22.25" style="105" bestFit="1" customWidth="1"/>
    <col min="4596" max="4597" width="9.5" style="105" bestFit="1" customWidth="1"/>
    <col min="4598" max="4598" width="7.375" style="105" bestFit="1" customWidth="1"/>
    <col min="4599" max="4599" width="12.625" style="105" bestFit="1" customWidth="1"/>
    <col min="4600" max="4846" width="9" style="105"/>
    <col min="4847" max="4847" width="25.5" style="105" customWidth="1"/>
    <col min="4848" max="4848" width="8.5" style="105" bestFit="1" customWidth="1"/>
    <col min="4849" max="4849" width="9.5" style="105" bestFit="1" customWidth="1"/>
    <col min="4850" max="4850" width="6.75" style="105" bestFit="1" customWidth="1"/>
    <col min="4851" max="4851" width="22.25" style="105" bestFit="1" customWidth="1"/>
    <col min="4852" max="4853" width="9.5" style="105" bestFit="1" customWidth="1"/>
    <col min="4854" max="4854" width="7.375" style="105" bestFit="1" customWidth="1"/>
    <col min="4855" max="4855" width="12.625" style="105" bestFit="1" customWidth="1"/>
    <col min="4856" max="5102" width="9" style="105"/>
    <col min="5103" max="5103" width="25.5" style="105" customWidth="1"/>
    <col min="5104" max="5104" width="8.5" style="105" bestFit="1" customWidth="1"/>
    <col min="5105" max="5105" width="9.5" style="105" bestFit="1" customWidth="1"/>
    <col min="5106" max="5106" width="6.75" style="105" bestFit="1" customWidth="1"/>
    <col min="5107" max="5107" width="22.25" style="105" bestFit="1" customWidth="1"/>
    <col min="5108" max="5109" width="9.5" style="105" bestFit="1" customWidth="1"/>
    <col min="5110" max="5110" width="7.375" style="105" bestFit="1" customWidth="1"/>
    <col min="5111" max="5111" width="12.625" style="105" bestFit="1" customWidth="1"/>
    <col min="5112" max="5358" width="9" style="105"/>
    <col min="5359" max="5359" width="25.5" style="105" customWidth="1"/>
    <col min="5360" max="5360" width="8.5" style="105" bestFit="1" customWidth="1"/>
    <col min="5361" max="5361" width="9.5" style="105" bestFit="1" customWidth="1"/>
    <col min="5362" max="5362" width="6.75" style="105" bestFit="1" customWidth="1"/>
    <col min="5363" max="5363" width="22.25" style="105" bestFit="1" customWidth="1"/>
    <col min="5364" max="5365" width="9.5" style="105" bestFit="1" customWidth="1"/>
    <col min="5366" max="5366" width="7.375" style="105" bestFit="1" customWidth="1"/>
    <col min="5367" max="5367" width="12.625" style="105" bestFit="1" customWidth="1"/>
    <col min="5368" max="5614" width="9" style="105"/>
    <col min="5615" max="5615" width="25.5" style="105" customWidth="1"/>
    <col min="5616" max="5616" width="8.5" style="105" bestFit="1" customWidth="1"/>
    <col min="5617" max="5617" width="9.5" style="105" bestFit="1" customWidth="1"/>
    <col min="5618" max="5618" width="6.75" style="105" bestFit="1" customWidth="1"/>
    <col min="5619" max="5619" width="22.25" style="105" bestFit="1" customWidth="1"/>
    <col min="5620" max="5621" width="9.5" style="105" bestFit="1" customWidth="1"/>
    <col min="5622" max="5622" width="7.375" style="105" bestFit="1" customWidth="1"/>
    <col min="5623" max="5623" width="12.625" style="105" bestFit="1" customWidth="1"/>
    <col min="5624" max="5870" width="9" style="105"/>
    <col min="5871" max="5871" width="25.5" style="105" customWidth="1"/>
    <col min="5872" max="5872" width="8.5" style="105" bestFit="1" customWidth="1"/>
    <col min="5873" max="5873" width="9.5" style="105" bestFit="1" customWidth="1"/>
    <col min="5874" max="5874" width="6.75" style="105" bestFit="1" customWidth="1"/>
    <col min="5875" max="5875" width="22.25" style="105" bestFit="1" customWidth="1"/>
    <col min="5876" max="5877" width="9.5" style="105" bestFit="1" customWidth="1"/>
    <col min="5878" max="5878" width="7.375" style="105" bestFit="1" customWidth="1"/>
    <col min="5879" max="5879" width="12.625" style="105" bestFit="1" customWidth="1"/>
    <col min="5880" max="6126" width="9" style="105"/>
    <col min="6127" max="6127" width="25.5" style="105" customWidth="1"/>
    <col min="6128" max="6128" width="8.5" style="105" bestFit="1" customWidth="1"/>
    <col min="6129" max="6129" width="9.5" style="105" bestFit="1" customWidth="1"/>
    <col min="6130" max="6130" width="6.75" style="105" bestFit="1" customWidth="1"/>
    <col min="6131" max="6131" width="22.25" style="105" bestFit="1" customWidth="1"/>
    <col min="6132" max="6133" width="9.5" style="105" bestFit="1" customWidth="1"/>
    <col min="6134" max="6134" width="7.375" style="105" bestFit="1" customWidth="1"/>
    <col min="6135" max="6135" width="12.625" style="105" bestFit="1" customWidth="1"/>
    <col min="6136" max="6382" width="9" style="105"/>
    <col min="6383" max="6383" width="25.5" style="105" customWidth="1"/>
    <col min="6384" max="6384" width="8.5" style="105" bestFit="1" customWidth="1"/>
    <col min="6385" max="6385" width="9.5" style="105" bestFit="1" customWidth="1"/>
    <col min="6386" max="6386" width="6.75" style="105" bestFit="1" customWidth="1"/>
    <col min="6387" max="6387" width="22.25" style="105" bestFit="1" customWidth="1"/>
    <col min="6388" max="6389" width="9.5" style="105" bestFit="1" customWidth="1"/>
    <col min="6390" max="6390" width="7.375" style="105" bestFit="1" customWidth="1"/>
    <col min="6391" max="6391" width="12.625" style="105" bestFit="1" customWidth="1"/>
    <col min="6392" max="6638" width="9" style="105"/>
    <col min="6639" max="6639" width="25.5" style="105" customWidth="1"/>
    <col min="6640" max="6640" width="8.5" style="105" bestFit="1" customWidth="1"/>
    <col min="6641" max="6641" width="9.5" style="105" bestFit="1" customWidth="1"/>
    <col min="6642" max="6642" width="6.75" style="105" bestFit="1" customWidth="1"/>
    <col min="6643" max="6643" width="22.25" style="105" bestFit="1" customWidth="1"/>
    <col min="6644" max="6645" width="9.5" style="105" bestFit="1" customWidth="1"/>
    <col min="6646" max="6646" width="7.375" style="105" bestFit="1" customWidth="1"/>
    <col min="6647" max="6647" width="12.625" style="105" bestFit="1" customWidth="1"/>
    <col min="6648" max="6894" width="9" style="105"/>
    <col min="6895" max="6895" width="25.5" style="105" customWidth="1"/>
    <col min="6896" max="6896" width="8.5" style="105" bestFit="1" customWidth="1"/>
    <col min="6897" max="6897" width="9.5" style="105" bestFit="1" customWidth="1"/>
    <col min="6898" max="6898" width="6.75" style="105" bestFit="1" customWidth="1"/>
    <col min="6899" max="6899" width="22.25" style="105" bestFit="1" customWidth="1"/>
    <col min="6900" max="6901" width="9.5" style="105" bestFit="1" customWidth="1"/>
    <col min="6902" max="6902" width="7.375" style="105" bestFit="1" customWidth="1"/>
    <col min="6903" max="6903" width="12.625" style="105" bestFit="1" customWidth="1"/>
    <col min="6904" max="7150" width="9" style="105"/>
    <col min="7151" max="7151" width="25.5" style="105" customWidth="1"/>
    <col min="7152" max="7152" width="8.5" style="105" bestFit="1" customWidth="1"/>
    <col min="7153" max="7153" width="9.5" style="105" bestFit="1" customWidth="1"/>
    <col min="7154" max="7154" width="6.75" style="105" bestFit="1" customWidth="1"/>
    <col min="7155" max="7155" width="22.25" style="105" bestFit="1" customWidth="1"/>
    <col min="7156" max="7157" width="9.5" style="105" bestFit="1" customWidth="1"/>
    <col min="7158" max="7158" width="7.375" style="105" bestFit="1" customWidth="1"/>
    <col min="7159" max="7159" width="12.625" style="105" bestFit="1" customWidth="1"/>
    <col min="7160" max="7406" width="9" style="105"/>
    <col min="7407" max="7407" width="25.5" style="105" customWidth="1"/>
    <col min="7408" max="7408" width="8.5" style="105" bestFit="1" customWidth="1"/>
    <col min="7409" max="7409" width="9.5" style="105" bestFit="1" customWidth="1"/>
    <col min="7410" max="7410" width="6.75" style="105" bestFit="1" customWidth="1"/>
    <col min="7411" max="7411" width="22.25" style="105" bestFit="1" customWidth="1"/>
    <col min="7412" max="7413" width="9.5" style="105" bestFit="1" customWidth="1"/>
    <col min="7414" max="7414" width="7.375" style="105" bestFit="1" customWidth="1"/>
    <col min="7415" max="7415" width="12.625" style="105" bestFit="1" customWidth="1"/>
    <col min="7416" max="7662" width="9" style="105"/>
    <col min="7663" max="7663" width="25.5" style="105" customWidth="1"/>
    <col min="7664" max="7664" width="8.5" style="105" bestFit="1" customWidth="1"/>
    <col min="7665" max="7665" width="9.5" style="105" bestFit="1" customWidth="1"/>
    <col min="7666" max="7666" width="6.75" style="105" bestFit="1" customWidth="1"/>
    <col min="7667" max="7667" width="22.25" style="105" bestFit="1" customWidth="1"/>
    <col min="7668" max="7669" width="9.5" style="105" bestFit="1" customWidth="1"/>
    <col min="7670" max="7670" width="7.375" style="105" bestFit="1" customWidth="1"/>
    <col min="7671" max="7671" width="12.625" style="105" bestFit="1" customWidth="1"/>
    <col min="7672" max="7918" width="9" style="105"/>
    <col min="7919" max="7919" width="25.5" style="105" customWidth="1"/>
    <col min="7920" max="7920" width="8.5" style="105" bestFit="1" customWidth="1"/>
    <col min="7921" max="7921" width="9.5" style="105" bestFit="1" customWidth="1"/>
    <col min="7922" max="7922" width="6.75" style="105" bestFit="1" customWidth="1"/>
    <col min="7923" max="7923" width="22.25" style="105" bestFit="1" customWidth="1"/>
    <col min="7924" max="7925" width="9.5" style="105" bestFit="1" customWidth="1"/>
    <col min="7926" max="7926" width="7.375" style="105" bestFit="1" customWidth="1"/>
    <col min="7927" max="7927" width="12.625" style="105" bestFit="1" customWidth="1"/>
    <col min="7928" max="8174" width="9" style="105"/>
    <col min="8175" max="8175" width="25.5" style="105" customWidth="1"/>
    <col min="8176" max="8176" width="8.5" style="105" bestFit="1" customWidth="1"/>
    <col min="8177" max="8177" width="9.5" style="105" bestFit="1" customWidth="1"/>
    <col min="8178" max="8178" width="6.75" style="105" bestFit="1" customWidth="1"/>
    <col min="8179" max="8179" width="22.25" style="105" bestFit="1" customWidth="1"/>
    <col min="8180" max="8181" width="9.5" style="105" bestFit="1" customWidth="1"/>
    <col min="8182" max="8182" width="7.375" style="105" bestFit="1" customWidth="1"/>
    <col min="8183" max="8183" width="12.625" style="105" bestFit="1" customWidth="1"/>
    <col min="8184" max="8430" width="9" style="105"/>
    <col min="8431" max="8431" width="25.5" style="105" customWidth="1"/>
    <col min="8432" max="8432" width="8.5" style="105" bestFit="1" customWidth="1"/>
    <col min="8433" max="8433" width="9.5" style="105" bestFit="1" customWidth="1"/>
    <col min="8434" max="8434" width="6.75" style="105" bestFit="1" customWidth="1"/>
    <col min="8435" max="8435" width="22.25" style="105" bestFit="1" customWidth="1"/>
    <col min="8436" max="8437" width="9.5" style="105" bestFit="1" customWidth="1"/>
    <col min="8438" max="8438" width="7.375" style="105" bestFit="1" customWidth="1"/>
    <col min="8439" max="8439" width="12.625" style="105" bestFit="1" customWidth="1"/>
    <col min="8440" max="8686" width="9" style="105"/>
    <col min="8687" max="8687" width="25.5" style="105" customWidth="1"/>
    <col min="8688" max="8688" width="8.5" style="105" bestFit="1" customWidth="1"/>
    <col min="8689" max="8689" width="9.5" style="105" bestFit="1" customWidth="1"/>
    <col min="8690" max="8690" width="6.75" style="105" bestFit="1" customWidth="1"/>
    <col min="8691" max="8691" width="22.25" style="105" bestFit="1" customWidth="1"/>
    <col min="8692" max="8693" width="9.5" style="105" bestFit="1" customWidth="1"/>
    <col min="8694" max="8694" width="7.375" style="105" bestFit="1" customWidth="1"/>
    <col min="8695" max="8695" width="12.625" style="105" bestFit="1" customWidth="1"/>
    <col min="8696" max="8942" width="9" style="105"/>
    <col min="8943" max="8943" width="25.5" style="105" customWidth="1"/>
    <col min="8944" max="8944" width="8.5" style="105" bestFit="1" customWidth="1"/>
    <col min="8945" max="8945" width="9.5" style="105" bestFit="1" customWidth="1"/>
    <col min="8946" max="8946" width="6.75" style="105" bestFit="1" customWidth="1"/>
    <col min="8947" max="8947" width="22.25" style="105" bestFit="1" customWidth="1"/>
    <col min="8948" max="8949" width="9.5" style="105" bestFit="1" customWidth="1"/>
    <col min="8950" max="8950" width="7.375" style="105" bestFit="1" customWidth="1"/>
    <col min="8951" max="8951" width="12.625" style="105" bestFit="1" customWidth="1"/>
    <col min="8952" max="9198" width="9" style="105"/>
    <col min="9199" max="9199" width="25.5" style="105" customWidth="1"/>
    <col min="9200" max="9200" width="8.5" style="105" bestFit="1" customWidth="1"/>
    <col min="9201" max="9201" width="9.5" style="105" bestFit="1" customWidth="1"/>
    <col min="9202" max="9202" width="6.75" style="105" bestFit="1" customWidth="1"/>
    <col min="9203" max="9203" width="22.25" style="105" bestFit="1" customWidth="1"/>
    <col min="9204" max="9205" width="9.5" style="105" bestFit="1" customWidth="1"/>
    <col min="9206" max="9206" width="7.375" style="105" bestFit="1" customWidth="1"/>
    <col min="9207" max="9207" width="12.625" style="105" bestFit="1" customWidth="1"/>
    <col min="9208" max="9454" width="9" style="105"/>
    <col min="9455" max="9455" width="25.5" style="105" customWidth="1"/>
    <col min="9456" max="9456" width="8.5" style="105" bestFit="1" customWidth="1"/>
    <col min="9457" max="9457" width="9.5" style="105" bestFit="1" customWidth="1"/>
    <col min="9458" max="9458" width="6.75" style="105" bestFit="1" customWidth="1"/>
    <col min="9459" max="9459" width="22.25" style="105" bestFit="1" customWidth="1"/>
    <col min="9460" max="9461" width="9.5" style="105" bestFit="1" customWidth="1"/>
    <col min="9462" max="9462" width="7.375" style="105" bestFit="1" customWidth="1"/>
    <col min="9463" max="9463" width="12.625" style="105" bestFit="1" customWidth="1"/>
    <col min="9464" max="9710" width="9" style="105"/>
    <col min="9711" max="9711" width="25.5" style="105" customWidth="1"/>
    <col min="9712" max="9712" width="8.5" style="105" bestFit="1" customWidth="1"/>
    <col min="9713" max="9713" width="9.5" style="105" bestFit="1" customWidth="1"/>
    <col min="9714" max="9714" width="6.75" style="105" bestFit="1" customWidth="1"/>
    <col min="9715" max="9715" width="22.25" style="105" bestFit="1" customWidth="1"/>
    <col min="9716" max="9717" width="9.5" style="105" bestFit="1" customWidth="1"/>
    <col min="9718" max="9718" width="7.375" style="105" bestFit="1" customWidth="1"/>
    <col min="9719" max="9719" width="12.625" style="105" bestFit="1" customWidth="1"/>
    <col min="9720" max="9966" width="9" style="105"/>
    <col min="9967" max="9967" width="25.5" style="105" customWidth="1"/>
    <col min="9968" max="9968" width="8.5" style="105" bestFit="1" customWidth="1"/>
    <col min="9969" max="9969" width="9.5" style="105" bestFit="1" customWidth="1"/>
    <col min="9970" max="9970" width="6.75" style="105" bestFit="1" customWidth="1"/>
    <col min="9971" max="9971" width="22.25" style="105" bestFit="1" customWidth="1"/>
    <col min="9972" max="9973" width="9.5" style="105" bestFit="1" customWidth="1"/>
    <col min="9974" max="9974" width="7.375" style="105" bestFit="1" customWidth="1"/>
    <col min="9975" max="9975" width="12.625" style="105" bestFit="1" customWidth="1"/>
    <col min="9976" max="10222" width="9" style="105"/>
    <col min="10223" max="10223" width="25.5" style="105" customWidth="1"/>
    <col min="10224" max="10224" width="8.5" style="105" bestFit="1" customWidth="1"/>
    <col min="10225" max="10225" width="9.5" style="105" bestFit="1" customWidth="1"/>
    <col min="10226" max="10226" width="6.75" style="105" bestFit="1" customWidth="1"/>
    <col min="10227" max="10227" width="22.25" style="105" bestFit="1" customWidth="1"/>
    <col min="10228" max="10229" width="9.5" style="105" bestFit="1" customWidth="1"/>
    <col min="10230" max="10230" width="7.375" style="105" bestFit="1" customWidth="1"/>
    <col min="10231" max="10231" width="12.625" style="105" bestFit="1" customWidth="1"/>
    <col min="10232" max="10478" width="9" style="105"/>
    <col min="10479" max="10479" width="25.5" style="105" customWidth="1"/>
    <col min="10480" max="10480" width="8.5" style="105" bestFit="1" customWidth="1"/>
    <col min="10481" max="10481" width="9.5" style="105" bestFit="1" customWidth="1"/>
    <col min="10482" max="10482" width="6.75" style="105" bestFit="1" customWidth="1"/>
    <col min="10483" max="10483" width="22.25" style="105" bestFit="1" customWidth="1"/>
    <col min="10484" max="10485" width="9.5" style="105" bestFit="1" customWidth="1"/>
    <col min="10486" max="10486" width="7.375" style="105" bestFit="1" customWidth="1"/>
    <col min="10487" max="10487" width="12.625" style="105" bestFit="1" customWidth="1"/>
    <col min="10488" max="10734" width="9" style="105"/>
    <col min="10735" max="10735" width="25.5" style="105" customWidth="1"/>
    <col min="10736" max="10736" width="8.5" style="105" bestFit="1" customWidth="1"/>
    <col min="10737" max="10737" width="9.5" style="105" bestFit="1" customWidth="1"/>
    <col min="10738" max="10738" width="6.75" style="105" bestFit="1" customWidth="1"/>
    <col min="10739" max="10739" width="22.25" style="105" bestFit="1" customWidth="1"/>
    <col min="10740" max="10741" width="9.5" style="105" bestFit="1" customWidth="1"/>
    <col min="10742" max="10742" width="7.375" style="105" bestFit="1" customWidth="1"/>
    <col min="10743" max="10743" width="12.625" style="105" bestFit="1" customWidth="1"/>
    <col min="10744" max="10990" width="9" style="105"/>
    <col min="10991" max="10991" width="25.5" style="105" customWidth="1"/>
    <col min="10992" max="10992" width="8.5" style="105" bestFit="1" customWidth="1"/>
    <col min="10993" max="10993" width="9.5" style="105" bestFit="1" customWidth="1"/>
    <col min="10994" max="10994" width="6.75" style="105" bestFit="1" customWidth="1"/>
    <col min="10995" max="10995" width="22.25" style="105" bestFit="1" customWidth="1"/>
    <col min="10996" max="10997" width="9.5" style="105" bestFit="1" customWidth="1"/>
    <col min="10998" max="10998" width="7.375" style="105" bestFit="1" customWidth="1"/>
    <col min="10999" max="10999" width="12.625" style="105" bestFit="1" customWidth="1"/>
    <col min="11000" max="11246" width="9" style="105"/>
    <col min="11247" max="11247" width="25.5" style="105" customWidth="1"/>
    <col min="11248" max="11248" width="8.5" style="105" bestFit="1" customWidth="1"/>
    <col min="11249" max="11249" width="9.5" style="105" bestFit="1" customWidth="1"/>
    <col min="11250" max="11250" width="6.75" style="105" bestFit="1" customWidth="1"/>
    <col min="11251" max="11251" width="22.25" style="105" bestFit="1" customWidth="1"/>
    <col min="11252" max="11253" width="9.5" style="105" bestFit="1" customWidth="1"/>
    <col min="11254" max="11254" width="7.375" style="105" bestFit="1" customWidth="1"/>
    <col min="11255" max="11255" width="12.625" style="105" bestFit="1" customWidth="1"/>
    <col min="11256" max="11502" width="9" style="105"/>
    <col min="11503" max="11503" width="25.5" style="105" customWidth="1"/>
    <col min="11504" max="11504" width="8.5" style="105" bestFit="1" customWidth="1"/>
    <col min="11505" max="11505" width="9.5" style="105" bestFit="1" customWidth="1"/>
    <col min="11506" max="11506" width="6.75" style="105" bestFit="1" customWidth="1"/>
    <col min="11507" max="11507" width="22.25" style="105" bestFit="1" customWidth="1"/>
    <col min="11508" max="11509" width="9.5" style="105" bestFit="1" customWidth="1"/>
    <col min="11510" max="11510" width="7.375" style="105" bestFit="1" customWidth="1"/>
    <col min="11511" max="11511" width="12.625" style="105" bestFit="1" customWidth="1"/>
    <col min="11512" max="11758" width="9" style="105"/>
    <col min="11759" max="11759" width="25.5" style="105" customWidth="1"/>
    <col min="11760" max="11760" width="8.5" style="105" bestFit="1" customWidth="1"/>
    <col min="11761" max="11761" width="9.5" style="105" bestFit="1" customWidth="1"/>
    <col min="11762" max="11762" width="6.75" style="105" bestFit="1" customWidth="1"/>
    <col min="11763" max="11763" width="22.25" style="105" bestFit="1" customWidth="1"/>
    <col min="11764" max="11765" width="9.5" style="105" bestFit="1" customWidth="1"/>
    <col min="11766" max="11766" width="7.375" style="105" bestFit="1" customWidth="1"/>
    <col min="11767" max="11767" width="12.625" style="105" bestFit="1" customWidth="1"/>
    <col min="11768" max="12014" width="9" style="105"/>
    <col min="12015" max="12015" width="25.5" style="105" customWidth="1"/>
    <col min="12016" max="12016" width="8.5" style="105" bestFit="1" customWidth="1"/>
    <col min="12017" max="12017" width="9.5" style="105" bestFit="1" customWidth="1"/>
    <col min="12018" max="12018" width="6.75" style="105" bestFit="1" customWidth="1"/>
    <col min="12019" max="12019" width="22.25" style="105" bestFit="1" customWidth="1"/>
    <col min="12020" max="12021" width="9.5" style="105" bestFit="1" customWidth="1"/>
    <col min="12022" max="12022" width="7.375" style="105" bestFit="1" customWidth="1"/>
    <col min="12023" max="12023" width="12.625" style="105" bestFit="1" customWidth="1"/>
    <col min="12024" max="12270" width="9" style="105"/>
    <col min="12271" max="12271" width="25.5" style="105" customWidth="1"/>
    <col min="12272" max="12272" width="8.5" style="105" bestFit="1" customWidth="1"/>
    <col min="12273" max="12273" width="9.5" style="105" bestFit="1" customWidth="1"/>
    <col min="12274" max="12274" width="6.75" style="105" bestFit="1" customWidth="1"/>
    <col min="12275" max="12275" width="22.25" style="105" bestFit="1" customWidth="1"/>
    <col min="12276" max="12277" width="9.5" style="105" bestFit="1" customWidth="1"/>
    <col min="12278" max="12278" width="7.375" style="105" bestFit="1" customWidth="1"/>
    <col min="12279" max="12279" width="12.625" style="105" bestFit="1" customWidth="1"/>
    <col min="12280" max="12526" width="9" style="105"/>
    <col min="12527" max="12527" width="25.5" style="105" customWidth="1"/>
    <col min="12528" max="12528" width="8.5" style="105" bestFit="1" customWidth="1"/>
    <col min="12529" max="12529" width="9.5" style="105" bestFit="1" customWidth="1"/>
    <col min="12530" max="12530" width="6.75" style="105" bestFit="1" customWidth="1"/>
    <col min="12531" max="12531" width="22.25" style="105" bestFit="1" customWidth="1"/>
    <col min="12532" max="12533" width="9.5" style="105" bestFit="1" customWidth="1"/>
    <col min="12534" max="12534" width="7.375" style="105" bestFit="1" customWidth="1"/>
    <col min="12535" max="12535" width="12.625" style="105" bestFit="1" customWidth="1"/>
    <col min="12536" max="12782" width="9" style="105"/>
    <col min="12783" max="12783" width="25.5" style="105" customWidth="1"/>
    <col min="12784" max="12784" width="8.5" style="105" bestFit="1" customWidth="1"/>
    <col min="12785" max="12785" width="9.5" style="105" bestFit="1" customWidth="1"/>
    <col min="12786" max="12786" width="6.75" style="105" bestFit="1" customWidth="1"/>
    <col min="12787" max="12787" width="22.25" style="105" bestFit="1" customWidth="1"/>
    <col min="12788" max="12789" width="9.5" style="105" bestFit="1" customWidth="1"/>
    <col min="12790" max="12790" width="7.375" style="105" bestFit="1" customWidth="1"/>
    <col min="12791" max="12791" width="12.625" style="105" bestFit="1" customWidth="1"/>
    <col min="12792" max="13038" width="9" style="105"/>
    <col min="13039" max="13039" width="25.5" style="105" customWidth="1"/>
    <col min="13040" max="13040" width="8.5" style="105" bestFit="1" customWidth="1"/>
    <col min="13041" max="13041" width="9.5" style="105" bestFit="1" customWidth="1"/>
    <col min="13042" max="13042" width="6.75" style="105" bestFit="1" customWidth="1"/>
    <col min="13043" max="13043" width="22.25" style="105" bestFit="1" customWidth="1"/>
    <col min="13044" max="13045" width="9.5" style="105" bestFit="1" customWidth="1"/>
    <col min="13046" max="13046" width="7.375" style="105" bestFit="1" customWidth="1"/>
    <col min="13047" max="13047" width="12.625" style="105" bestFit="1" customWidth="1"/>
    <col min="13048" max="13294" width="9" style="105"/>
    <col min="13295" max="13295" width="25.5" style="105" customWidth="1"/>
    <col min="13296" max="13296" width="8.5" style="105" bestFit="1" customWidth="1"/>
    <col min="13297" max="13297" width="9.5" style="105" bestFit="1" customWidth="1"/>
    <col min="13298" max="13298" width="6.75" style="105" bestFit="1" customWidth="1"/>
    <col min="13299" max="13299" width="22.25" style="105" bestFit="1" customWidth="1"/>
    <col min="13300" max="13301" width="9.5" style="105" bestFit="1" customWidth="1"/>
    <col min="13302" max="13302" width="7.375" style="105" bestFit="1" customWidth="1"/>
    <col min="13303" max="13303" width="12.625" style="105" bestFit="1" customWidth="1"/>
    <col min="13304" max="13550" width="9" style="105"/>
    <col min="13551" max="13551" width="25.5" style="105" customWidth="1"/>
    <col min="13552" max="13552" width="8.5" style="105" bestFit="1" customWidth="1"/>
    <col min="13553" max="13553" width="9.5" style="105" bestFit="1" customWidth="1"/>
    <col min="13554" max="13554" width="6.75" style="105" bestFit="1" customWidth="1"/>
    <col min="13555" max="13555" width="22.25" style="105" bestFit="1" customWidth="1"/>
    <col min="13556" max="13557" width="9.5" style="105" bestFit="1" customWidth="1"/>
    <col min="13558" max="13558" width="7.375" style="105" bestFit="1" customWidth="1"/>
    <col min="13559" max="13559" width="12.625" style="105" bestFit="1" customWidth="1"/>
    <col min="13560" max="13806" width="9" style="105"/>
    <col min="13807" max="13807" width="25.5" style="105" customWidth="1"/>
    <col min="13808" max="13808" width="8.5" style="105" bestFit="1" customWidth="1"/>
    <col min="13809" max="13809" width="9.5" style="105" bestFit="1" customWidth="1"/>
    <col min="13810" max="13810" width="6.75" style="105" bestFit="1" customWidth="1"/>
    <col min="13811" max="13811" width="22.25" style="105" bestFit="1" customWidth="1"/>
    <col min="13812" max="13813" width="9.5" style="105" bestFit="1" customWidth="1"/>
    <col min="13814" max="13814" width="7.375" style="105" bestFit="1" customWidth="1"/>
    <col min="13815" max="13815" width="12.625" style="105" bestFit="1" customWidth="1"/>
    <col min="13816" max="14062" width="9" style="105"/>
    <col min="14063" max="14063" width="25.5" style="105" customWidth="1"/>
    <col min="14064" max="14064" width="8.5" style="105" bestFit="1" customWidth="1"/>
    <col min="14065" max="14065" width="9.5" style="105" bestFit="1" customWidth="1"/>
    <col min="14066" max="14066" width="6.75" style="105" bestFit="1" customWidth="1"/>
    <col min="14067" max="14067" width="22.25" style="105" bestFit="1" customWidth="1"/>
    <col min="14068" max="14069" width="9.5" style="105" bestFit="1" customWidth="1"/>
    <col min="14070" max="14070" width="7.375" style="105" bestFit="1" customWidth="1"/>
    <col min="14071" max="14071" width="12.625" style="105" bestFit="1" customWidth="1"/>
    <col min="14072" max="14318" width="9" style="105"/>
    <col min="14319" max="14319" width="25.5" style="105" customWidth="1"/>
    <col min="14320" max="14320" width="8.5" style="105" bestFit="1" customWidth="1"/>
    <col min="14321" max="14321" width="9.5" style="105" bestFit="1" customWidth="1"/>
    <col min="14322" max="14322" width="6.75" style="105" bestFit="1" customWidth="1"/>
    <col min="14323" max="14323" width="22.25" style="105" bestFit="1" customWidth="1"/>
    <col min="14324" max="14325" width="9.5" style="105" bestFit="1" customWidth="1"/>
    <col min="14326" max="14326" width="7.375" style="105" bestFit="1" customWidth="1"/>
    <col min="14327" max="14327" width="12.625" style="105" bestFit="1" customWidth="1"/>
    <col min="14328" max="14574" width="9" style="105"/>
    <col min="14575" max="14575" width="25.5" style="105" customWidth="1"/>
    <col min="14576" max="14576" width="8.5" style="105" bestFit="1" customWidth="1"/>
    <col min="14577" max="14577" width="9.5" style="105" bestFit="1" customWidth="1"/>
    <col min="14578" max="14578" width="6.75" style="105" bestFit="1" customWidth="1"/>
    <col min="14579" max="14579" width="22.25" style="105" bestFit="1" customWidth="1"/>
    <col min="14580" max="14581" width="9.5" style="105" bestFit="1" customWidth="1"/>
    <col min="14582" max="14582" width="7.375" style="105" bestFit="1" customWidth="1"/>
    <col min="14583" max="14583" width="12.625" style="105" bestFit="1" customWidth="1"/>
    <col min="14584" max="14830" width="9" style="105"/>
    <col min="14831" max="14831" width="25.5" style="105" customWidth="1"/>
    <col min="14832" max="14832" width="8.5" style="105" bestFit="1" customWidth="1"/>
    <col min="14833" max="14833" width="9.5" style="105" bestFit="1" customWidth="1"/>
    <col min="14834" max="14834" width="6.75" style="105" bestFit="1" customWidth="1"/>
    <col min="14835" max="14835" width="22.25" style="105" bestFit="1" customWidth="1"/>
    <col min="14836" max="14837" width="9.5" style="105" bestFit="1" customWidth="1"/>
    <col min="14838" max="14838" width="7.375" style="105" bestFit="1" customWidth="1"/>
    <col min="14839" max="14839" width="12.625" style="105" bestFit="1" customWidth="1"/>
    <col min="14840" max="15086" width="9" style="105"/>
    <col min="15087" max="15087" width="25.5" style="105" customWidth="1"/>
    <col min="15088" max="15088" width="8.5" style="105" bestFit="1" customWidth="1"/>
    <col min="15089" max="15089" width="9.5" style="105" bestFit="1" customWidth="1"/>
    <col min="15090" max="15090" width="6.75" style="105" bestFit="1" customWidth="1"/>
    <col min="15091" max="15091" width="22.25" style="105" bestFit="1" customWidth="1"/>
    <col min="15092" max="15093" width="9.5" style="105" bestFit="1" customWidth="1"/>
    <col min="15094" max="15094" width="7.375" style="105" bestFit="1" customWidth="1"/>
    <col min="15095" max="15095" width="12.625" style="105" bestFit="1" customWidth="1"/>
    <col min="15096" max="15342" width="9" style="105"/>
    <col min="15343" max="15343" width="25.5" style="105" customWidth="1"/>
    <col min="15344" max="15344" width="8.5" style="105" bestFit="1" customWidth="1"/>
    <col min="15345" max="15345" width="9.5" style="105" bestFit="1" customWidth="1"/>
    <col min="15346" max="15346" width="6.75" style="105" bestFit="1" customWidth="1"/>
    <col min="15347" max="15347" width="22.25" style="105" bestFit="1" customWidth="1"/>
    <col min="15348" max="15349" width="9.5" style="105" bestFit="1" customWidth="1"/>
    <col min="15350" max="15350" width="7.375" style="105" bestFit="1" customWidth="1"/>
    <col min="15351" max="15351" width="12.625" style="105" bestFit="1" customWidth="1"/>
    <col min="15352" max="15598" width="9" style="105"/>
    <col min="15599" max="15599" width="25.5" style="105" customWidth="1"/>
    <col min="15600" max="15600" width="8.5" style="105" bestFit="1" customWidth="1"/>
    <col min="15601" max="15601" width="9.5" style="105" bestFit="1" customWidth="1"/>
    <col min="15602" max="15602" width="6.75" style="105" bestFit="1" customWidth="1"/>
    <col min="15603" max="15603" width="22.25" style="105" bestFit="1" customWidth="1"/>
    <col min="15604" max="15605" width="9.5" style="105" bestFit="1" customWidth="1"/>
    <col min="15606" max="15606" width="7.375" style="105" bestFit="1" customWidth="1"/>
    <col min="15607" max="15607" width="12.625" style="105" bestFit="1" customWidth="1"/>
    <col min="15608" max="15854" width="9" style="105"/>
    <col min="15855" max="15855" width="25.5" style="105" customWidth="1"/>
    <col min="15856" max="15856" width="8.5" style="105" bestFit="1" customWidth="1"/>
    <col min="15857" max="15857" width="9.5" style="105" bestFit="1" customWidth="1"/>
    <col min="15858" max="15858" width="6.75" style="105" bestFit="1" customWidth="1"/>
    <col min="15859" max="15859" width="22.25" style="105" bestFit="1" customWidth="1"/>
    <col min="15860" max="15861" width="9.5" style="105" bestFit="1" customWidth="1"/>
    <col min="15862" max="15862" width="7.375" style="105" bestFit="1" customWidth="1"/>
    <col min="15863" max="15863" width="12.625" style="105" bestFit="1" customWidth="1"/>
    <col min="15864" max="16110" width="9" style="105"/>
    <col min="16111" max="16111" width="25.5" style="105" customWidth="1"/>
    <col min="16112" max="16112" width="8.5" style="105" bestFit="1" customWidth="1"/>
    <col min="16113" max="16113" width="9.5" style="105" bestFit="1" customWidth="1"/>
    <col min="16114" max="16114" width="6.75" style="105" bestFit="1" customWidth="1"/>
    <col min="16115" max="16115" width="22.25" style="105" bestFit="1" customWidth="1"/>
    <col min="16116" max="16117" width="9.5" style="105" bestFit="1" customWidth="1"/>
    <col min="16118" max="16118" width="7.375" style="105" bestFit="1" customWidth="1"/>
    <col min="16119" max="16119" width="12.625" style="105" bestFit="1" customWidth="1"/>
    <col min="16120" max="16384" width="9" style="105"/>
  </cols>
  <sheetData>
    <row r="1" spans="1:10" ht="22.5">
      <c r="A1" s="120" t="s">
        <v>545</v>
      </c>
      <c r="B1" s="120"/>
      <c r="C1" s="120"/>
      <c r="D1" s="120"/>
      <c r="E1" s="120"/>
      <c r="F1" s="120"/>
      <c r="G1" s="120"/>
      <c r="H1" s="120"/>
    </row>
    <row r="2" spans="1:10" s="5" customFormat="1" ht="18.75" customHeight="1">
      <c r="A2" s="2"/>
      <c r="B2" s="3"/>
      <c r="C2" s="121"/>
      <c r="D2" s="121"/>
      <c r="E2" s="121"/>
      <c r="F2" s="4"/>
      <c r="G2" s="122" t="s">
        <v>521</v>
      </c>
      <c r="H2" s="122"/>
    </row>
    <row r="3" spans="1:10" ht="18" customHeight="1">
      <c r="A3" s="123" t="s">
        <v>0</v>
      </c>
      <c r="B3" s="123"/>
      <c r="C3" s="123"/>
      <c r="D3" s="123"/>
      <c r="E3" s="123" t="s">
        <v>1</v>
      </c>
      <c r="F3" s="123"/>
      <c r="G3" s="123"/>
      <c r="H3" s="123"/>
    </row>
    <row r="4" spans="1:10" ht="18" customHeight="1">
      <c r="A4" s="7" t="s">
        <v>2</v>
      </c>
      <c r="B4" s="6" t="s">
        <v>522</v>
      </c>
      <c r="C4" s="6" t="s">
        <v>523</v>
      </c>
      <c r="D4" s="6" t="s">
        <v>524</v>
      </c>
      <c r="E4" s="7" t="s">
        <v>2</v>
      </c>
      <c r="F4" s="6" t="s">
        <v>522</v>
      </c>
      <c r="G4" s="6" t="s">
        <v>523</v>
      </c>
      <c r="H4" s="6" t="s">
        <v>3</v>
      </c>
    </row>
    <row r="5" spans="1:10" ht="18" customHeight="1">
      <c r="A5" s="9" t="s">
        <v>525</v>
      </c>
      <c r="B5" s="8">
        <v>161699965.29645005</v>
      </c>
      <c r="C5" s="8">
        <v>161699965.29644999</v>
      </c>
      <c r="D5" s="22">
        <v>0</v>
      </c>
      <c r="E5" s="9" t="s">
        <v>525</v>
      </c>
      <c r="F5" s="10">
        <v>161699965.29645008</v>
      </c>
      <c r="G5" s="10">
        <v>161699965.29645008</v>
      </c>
      <c r="H5" s="22">
        <v>0</v>
      </c>
      <c r="I5" s="106"/>
      <c r="J5" s="106">
        <v>0</v>
      </c>
    </row>
    <row r="6" spans="1:10" ht="18" customHeight="1">
      <c r="A6" s="11" t="s">
        <v>4</v>
      </c>
      <c r="B6" s="8">
        <v>109441474.48645002</v>
      </c>
      <c r="C6" s="8">
        <v>109441474.48645002</v>
      </c>
      <c r="D6" s="22">
        <v>0</v>
      </c>
      <c r="E6" s="11" t="s">
        <v>5</v>
      </c>
      <c r="F6" s="10">
        <v>72545359.310000002</v>
      </c>
      <c r="G6" s="10">
        <v>72545359.310000002</v>
      </c>
      <c r="H6" s="22">
        <v>0</v>
      </c>
    </row>
    <row r="7" spans="1:10" ht="18" customHeight="1">
      <c r="A7" s="43" t="s">
        <v>6</v>
      </c>
      <c r="B7" s="8">
        <v>109441474.48645002</v>
      </c>
      <c r="C7" s="8">
        <v>109441474.48645002</v>
      </c>
      <c r="D7" s="22">
        <v>0</v>
      </c>
      <c r="E7" s="12" t="s">
        <v>7</v>
      </c>
      <c r="F7" s="10">
        <v>70639272.850000009</v>
      </c>
      <c r="G7" s="10">
        <v>70639272.850000009</v>
      </c>
      <c r="H7" s="22">
        <v>0</v>
      </c>
    </row>
    <row r="8" spans="1:10" ht="18" customHeight="1">
      <c r="A8" s="14" t="s">
        <v>8</v>
      </c>
      <c r="B8" s="13">
        <v>109355197.48645002</v>
      </c>
      <c r="C8" s="13">
        <v>109355197.48645002</v>
      </c>
      <c r="D8" s="20">
        <v>0</v>
      </c>
      <c r="E8" s="14" t="s">
        <v>9</v>
      </c>
      <c r="F8" s="18">
        <v>14763811.15</v>
      </c>
      <c r="G8" s="18">
        <v>14763811.15</v>
      </c>
      <c r="H8" s="20">
        <v>0</v>
      </c>
    </row>
    <row r="9" spans="1:10" ht="18" customHeight="1">
      <c r="A9" s="44" t="s">
        <v>10</v>
      </c>
      <c r="B9" s="13">
        <v>48141150.349250004</v>
      </c>
      <c r="C9" s="13">
        <v>48141150.349250004</v>
      </c>
      <c r="D9" s="20">
        <v>0</v>
      </c>
      <c r="E9" s="14" t="s">
        <v>11</v>
      </c>
      <c r="F9" s="18">
        <v>245659.15</v>
      </c>
      <c r="G9" s="18">
        <v>245659.15</v>
      </c>
      <c r="H9" s="20">
        <v>0</v>
      </c>
    </row>
    <row r="10" spans="1:10" ht="18" customHeight="1">
      <c r="A10" s="44" t="s">
        <v>12</v>
      </c>
      <c r="B10" s="13"/>
      <c r="C10" s="13"/>
      <c r="D10" s="20">
        <v>0</v>
      </c>
      <c r="E10" s="14" t="s">
        <v>13</v>
      </c>
      <c r="F10" s="18">
        <v>10093632.800000001</v>
      </c>
      <c r="G10" s="18">
        <v>10093632.800000001</v>
      </c>
      <c r="H10" s="20">
        <v>0</v>
      </c>
    </row>
    <row r="11" spans="1:10" ht="18" customHeight="1">
      <c r="A11" s="44" t="s">
        <v>14</v>
      </c>
      <c r="B11" s="13">
        <v>19351023.144000001</v>
      </c>
      <c r="C11" s="13">
        <v>19351023.144000001</v>
      </c>
      <c r="D11" s="20">
        <v>0</v>
      </c>
      <c r="E11" s="14" t="s">
        <v>15</v>
      </c>
      <c r="F11" s="18"/>
      <c r="G11" s="18"/>
      <c r="H11" s="20">
        <v>0</v>
      </c>
    </row>
    <row r="12" spans="1:10" ht="18" customHeight="1">
      <c r="A12" s="44" t="s">
        <v>16</v>
      </c>
      <c r="B12" s="13">
        <v>15187450.779200001</v>
      </c>
      <c r="C12" s="13">
        <v>15187450.779200001</v>
      </c>
      <c r="D12" s="20">
        <v>0</v>
      </c>
      <c r="E12" s="14" t="s">
        <v>17</v>
      </c>
      <c r="F12" s="18"/>
      <c r="G12" s="18"/>
      <c r="H12" s="20">
        <v>0</v>
      </c>
    </row>
    <row r="13" spans="1:10" ht="18" customHeight="1">
      <c r="A13" s="44" t="s">
        <v>18</v>
      </c>
      <c r="B13" s="13"/>
      <c r="C13" s="13"/>
      <c r="D13" s="20">
        <v>0</v>
      </c>
      <c r="E13" s="14" t="s">
        <v>19</v>
      </c>
      <c r="F13" s="18">
        <v>2479360.5</v>
      </c>
      <c r="G13" s="18">
        <v>2479360.5</v>
      </c>
      <c r="H13" s="20">
        <v>0</v>
      </c>
    </row>
    <row r="14" spans="1:10" ht="18" customHeight="1">
      <c r="A14" s="44" t="s">
        <v>20</v>
      </c>
      <c r="B14" s="13"/>
      <c r="C14" s="13"/>
      <c r="D14" s="20">
        <v>0</v>
      </c>
      <c r="E14" s="14" t="s">
        <v>21</v>
      </c>
      <c r="F14" s="18">
        <v>25467865.640000001</v>
      </c>
      <c r="G14" s="18">
        <v>25467865.640000001</v>
      </c>
      <c r="H14" s="20">
        <v>0</v>
      </c>
    </row>
    <row r="15" spans="1:10" ht="18" customHeight="1">
      <c r="A15" s="44" t="s">
        <v>22</v>
      </c>
      <c r="B15" s="13">
        <v>15309200.704</v>
      </c>
      <c r="C15" s="13">
        <v>15309200.704</v>
      </c>
      <c r="D15" s="20">
        <v>0</v>
      </c>
      <c r="E15" s="14" t="s">
        <v>23</v>
      </c>
      <c r="F15" s="18">
        <v>4558281.29</v>
      </c>
      <c r="G15" s="18">
        <v>4558281.29</v>
      </c>
      <c r="H15" s="20">
        <v>0</v>
      </c>
    </row>
    <row r="16" spans="1:10" ht="18" customHeight="1">
      <c r="A16" s="44" t="s">
        <v>24</v>
      </c>
      <c r="B16" s="13"/>
      <c r="C16" s="13"/>
      <c r="D16" s="20">
        <v>0</v>
      </c>
      <c r="E16" s="14" t="s">
        <v>25</v>
      </c>
      <c r="F16" s="18">
        <v>52705</v>
      </c>
      <c r="G16" s="18">
        <v>52705</v>
      </c>
      <c r="H16" s="20">
        <v>0</v>
      </c>
    </row>
    <row r="17" spans="1:8" ht="18" customHeight="1">
      <c r="A17" s="44" t="s">
        <v>26</v>
      </c>
      <c r="B17" s="13">
        <v>11366372.51</v>
      </c>
      <c r="C17" s="13">
        <v>11366372.51</v>
      </c>
      <c r="D17" s="20">
        <v>0</v>
      </c>
      <c r="E17" s="14" t="s">
        <v>27</v>
      </c>
      <c r="F17" s="18">
        <v>7526697.6500000004</v>
      </c>
      <c r="G17" s="18">
        <v>7526697.6500000004</v>
      </c>
      <c r="H17" s="20">
        <v>0</v>
      </c>
    </row>
    <row r="18" spans="1:8" ht="18" customHeight="1">
      <c r="A18" s="44" t="s">
        <v>28</v>
      </c>
      <c r="B18" s="13"/>
      <c r="C18" s="13"/>
      <c r="D18" s="20">
        <v>0</v>
      </c>
      <c r="E18" s="14" t="s">
        <v>29</v>
      </c>
      <c r="F18" s="18">
        <v>1317009.6299999999</v>
      </c>
      <c r="G18" s="18">
        <v>1317009.6299999999</v>
      </c>
      <c r="H18" s="20">
        <v>0</v>
      </c>
    </row>
    <row r="19" spans="1:8" ht="18" customHeight="1">
      <c r="A19" s="44" t="s">
        <v>30</v>
      </c>
      <c r="B19" s="13"/>
      <c r="C19" s="13"/>
      <c r="D19" s="20">
        <v>0</v>
      </c>
      <c r="E19" s="14" t="s">
        <v>31</v>
      </c>
      <c r="F19" s="18"/>
      <c r="G19" s="18"/>
      <c r="H19" s="20">
        <v>0</v>
      </c>
    </row>
    <row r="20" spans="1:8" ht="18" customHeight="1">
      <c r="A20" s="44" t="s">
        <v>32</v>
      </c>
      <c r="B20" s="13"/>
      <c r="C20" s="13"/>
      <c r="D20" s="20">
        <v>0</v>
      </c>
      <c r="E20" s="14" t="s">
        <v>33</v>
      </c>
      <c r="F20" s="18"/>
      <c r="G20" s="18"/>
      <c r="H20" s="20">
        <v>0</v>
      </c>
    </row>
    <row r="21" spans="1:8" ht="18" customHeight="1">
      <c r="A21" s="42" t="s">
        <v>518</v>
      </c>
      <c r="B21" s="13"/>
      <c r="C21" s="13"/>
      <c r="D21" s="20">
        <v>0</v>
      </c>
      <c r="E21" s="14" t="s">
        <v>35</v>
      </c>
      <c r="F21" s="18">
        <v>1364300</v>
      </c>
      <c r="G21" s="18">
        <v>1364300</v>
      </c>
      <c r="H21" s="20">
        <v>0</v>
      </c>
    </row>
    <row r="22" spans="1:8" ht="18" customHeight="1">
      <c r="A22" s="42" t="s">
        <v>519</v>
      </c>
      <c r="B22" s="13"/>
      <c r="C22" s="13"/>
      <c r="D22" s="20">
        <v>0</v>
      </c>
      <c r="E22" s="14" t="s">
        <v>520</v>
      </c>
      <c r="F22" s="18"/>
      <c r="G22" s="18"/>
      <c r="H22" s="20"/>
    </row>
    <row r="23" spans="1:8" ht="18" customHeight="1">
      <c r="A23" s="14" t="s">
        <v>34</v>
      </c>
      <c r="B23" s="13">
        <v>86277</v>
      </c>
      <c r="C23" s="13">
        <v>86277</v>
      </c>
      <c r="D23" s="20">
        <v>0</v>
      </c>
      <c r="E23" s="14" t="s">
        <v>65</v>
      </c>
      <c r="F23" s="18"/>
      <c r="G23" s="18"/>
      <c r="H23" s="20">
        <v>0</v>
      </c>
    </row>
    <row r="24" spans="1:8" ht="18" customHeight="1">
      <c r="A24" s="44" t="s">
        <v>36</v>
      </c>
      <c r="B24" s="13"/>
      <c r="C24" s="13"/>
      <c r="D24" s="20">
        <v>0</v>
      </c>
      <c r="E24" s="14" t="s">
        <v>37</v>
      </c>
      <c r="F24" s="18"/>
      <c r="G24" s="18"/>
      <c r="H24" s="20">
        <v>0</v>
      </c>
    </row>
    <row r="25" spans="1:8" ht="18" customHeight="1">
      <c r="A25" s="44" t="s">
        <v>38</v>
      </c>
      <c r="B25" s="13">
        <v>19677</v>
      </c>
      <c r="C25" s="13">
        <v>19677</v>
      </c>
      <c r="D25" s="20">
        <v>0</v>
      </c>
      <c r="E25" s="14" t="s">
        <v>39</v>
      </c>
      <c r="F25" s="18">
        <v>1124628</v>
      </c>
      <c r="G25" s="18">
        <v>1124628</v>
      </c>
      <c r="H25" s="20">
        <v>0</v>
      </c>
    </row>
    <row r="26" spans="1:8" ht="18" customHeight="1">
      <c r="A26" s="44" t="s">
        <v>40</v>
      </c>
      <c r="B26" s="13"/>
      <c r="C26" s="13"/>
      <c r="D26" s="20">
        <v>0</v>
      </c>
      <c r="E26" s="14" t="s">
        <v>41</v>
      </c>
      <c r="F26" s="18"/>
      <c r="G26" s="18"/>
      <c r="H26" s="20">
        <v>0</v>
      </c>
    </row>
    <row r="27" spans="1:8" ht="18" customHeight="1">
      <c r="A27" s="45" t="s">
        <v>42</v>
      </c>
      <c r="B27" s="13">
        <v>66600</v>
      </c>
      <c r="C27" s="13">
        <v>66600</v>
      </c>
      <c r="D27" s="20">
        <v>0</v>
      </c>
      <c r="E27" s="14" t="s">
        <v>228</v>
      </c>
      <c r="F27" s="18">
        <v>1645322.04</v>
      </c>
      <c r="G27" s="18">
        <v>1645322.04</v>
      </c>
      <c r="H27" s="20">
        <v>0</v>
      </c>
    </row>
    <row r="28" spans="1:8" ht="18" customHeight="1">
      <c r="A28" s="44" t="s">
        <v>526</v>
      </c>
      <c r="B28" s="13"/>
      <c r="C28" s="13"/>
      <c r="D28" s="20">
        <v>0</v>
      </c>
      <c r="E28" s="14" t="s">
        <v>43</v>
      </c>
      <c r="F28" s="18"/>
      <c r="G28" s="18"/>
      <c r="H28" s="20">
        <v>0</v>
      </c>
    </row>
    <row r="29" spans="1:8" ht="18" customHeight="1">
      <c r="A29" s="44" t="s">
        <v>527</v>
      </c>
      <c r="B29" s="13"/>
      <c r="C29" s="13"/>
      <c r="D29" s="20">
        <v>0</v>
      </c>
      <c r="E29" s="14" t="s">
        <v>45</v>
      </c>
      <c r="F29" s="18"/>
      <c r="G29" s="18"/>
      <c r="H29" s="20">
        <v>0</v>
      </c>
    </row>
    <row r="30" spans="1:8" ht="18" customHeight="1">
      <c r="A30" s="44" t="s">
        <v>47</v>
      </c>
      <c r="B30" s="13"/>
      <c r="C30" s="13"/>
      <c r="D30" s="20">
        <v>0</v>
      </c>
      <c r="E30" s="14" t="s">
        <v>66</v>
      </c>
      <c r="F30" s="18"/>
      <c r="G30" s="18"/>
      <c r="H30" s="20">
        <v>0</v>
      </c>
    </row>
    <row r="31" spans="1:8" ht="18" customHeight="1">
      <c r="A31" s="12" t="s">
        <v>48</v>
      </c>
      <c r="B31" s="8"/>
      <c r="C31" s="8"/>
      <c r="D31" s="22">
        <v>0</v>
      </c>
      <c r="E31" s="12" t="s">
        <v>49</v>
      </c>
      <c r="F31" s="17"/>
      <c r="G31" s="17"/>
      <c r="H31" s="22">
        <v>0</v>
      </c>
    </row>
    <row r="32" spans="1:8" ht="18" customHeight="1">
      <c r="A32" s="12" t="s">
        <v>50</v>
      </c>
      <c r="B32" s="8"/>
      <c r="C32" s="8"/>
      <c r="D32" s="22">
        <v>0</v>
      </c>
      <c r="E32" s="12" t="s">
        <v>51</v>
      </c>
      <c r="F32" s="10">
        <v>1906086.46</v>
      </c>
      <c r="G32" s="10">
        <v>1906086.46</v>
      </c>
      <c r="H32" s="22">
        <v>0</v>
      </c>
    </row>
    <row r="33" spans="1:8" ht="18" customHeight="1">
      <c r="A33" s="12"/>
      <c r="B33" s="8"/>
      <c r="C33" s="8"/>
      <c r="D33" s="22"/>
      <c r="E33" s="14" t="s">
        <v>229</v>
      </c>
      <c r="F33" s="18"/>
      <c r="G33" s="19"/>
      <c r="H33" s="20">
        <v>0</v>
      </c>
    </row>
    <row r="34" spans="1:8" ht="18" customHeight="1">
      <c r="A34" s="12"/>
      <c r="B34" s="8"/>
      <c r="C34" s="8"/>
      <c r="D34" s="22"/>
      <c r="E34" s="14" t="s">
        <v>21</v>
      </c>
      <c r="F34" s="18"/>
      <c r="G34" s="19"/>
      <c r="H34" s="20">
        <v>0</v>
      </c>
    </row>
    <row r="35" spans="1:8" ht="18" customHeight="1">
      <c r="A35" s="49"/>
      <c r="B35" s="13"/>
      <c r="C35" s="13"/>
      <c r="D35" s="20">
        <v>0</v>
      </c>
      <c r="E35" s="14" t="s">
        <v>27</v>
      </c>
      <c r="F35" s="18">
        <v>721769.15</v>
      </c>
      <c r="G35" s="18">
        <v>721769.15</v>
      </c>
      <c r="H35" s="20">
        <v>0</v>
      </c>
    </row>
    <row r="36" spans="1:8" ht="18" customHeight="1">
      <c r="A36" s="49"/>
      <c r="B36" s="13"/>
      <c r="C36" s="13"/>
      <c r="D36" s="20"/>
      <c r="E36" s="14" t="s">
        <v>29</v>
      </c>
      <c r="F36" s="18"/>
      <c r="G36" s="18"/>
      <c r="H36" s="20">
        <v>0</v>
      </c>
    </row>
    <row r="37" spans="1:8" ht="18" customHeight="1">
      <c r="A37" s="49"/>
      <c r="B37" s="13"/>
      <c r="C37" s="13"/>
      <c r="D37" s="20">
        <v>0</v>
      </c>
      <c r="E37" s="14" t="s">
        <v>43</v>
      </c>
      <c r="F37" s="18">
        <v>1184317.31</v>
      </c>
      <c r="G37" s="18">
        <v>1184317.31</v>
      </c>
      <c r="H37" s="20">
        <v>0</v>
      </c>
    </row>
    <row r="38" spans="1:8" ht="18" customHeight="1">
      <c r="A38" s="9" t="s">
        <v>52</v>
      </c>
      <c r="B38" s="8">
        <v>52258490.810000032</v>
      </c>
      <c r="C38" s="8">
        <v>52258490.810000032</v>
      </c>
      <c r="D38" s="22">
        <v>0</v>
      </c>
      <c r="E38" s="14" t="s">
        <v>45</v>
      </c>
      <c r="F38" s="18"/>
      <c r="G38" s="19"/>
      <c r="H38" s="20">
        <v>0</v>
      </c>
    </row>
    <row r="39" spans="1:8" ht="18" customHeight="1">
      <c r="A39" s="46" t="s">
        <v>54</v>
      </c>
      <c r="B39" s="13">
        <v>40652242.100000001</v>
      </c>
      <c r="C39" s="13">
        <v>40652242.100000001</v>
      </c>
      <c r="D39" s="20">
        <v>0</v>
      </c>
      <c r="E39" s="14" t="s">
        <v>66</v>
      </c>
      <c r="F39" s="18"/>
      <c r="G39" s="19"/>
      <c r="H39" s="20">
        <v>0</v>
      </c>
    </row>
    <row r="40" spans="1:8" ht="18" customHeight="1">
      <c r="A40" s="14" t="s">
        <v>56</v>
      </c>
      <c r="B40" s="13"/>
      <c r="C40" s="13"/>
      <c r="D40" s="20">
        <v>0</v>
      </c>
      <c r="E40" s="9" t="s">
        <v>53</v>
      </c>
      <c r="F40" s="17">
        <v>89154605.986450061</v>
      </c>
      <c r="G40" s="17">
        <v>89154605.986450061</v>
      </c>
      <c r="H40" s="22">
        <v>0</v>
      </c>
    </row>
    <row r="41" spans="1:8" ht="18" customHeight="1">
      <c r="A41" s="14" t="s">
        <v>58</v>
      </c>
      <c r="B41" s="13">
        <v>19241989</v>
      </c>
      <c r="C41" s="13">
        <v>19241989</v>
      </c>
      <c r="D41" s="20">
        <v>0</v>
      </c>
      <c r="E41" s="21" t="s">
        <v>55</v>
      </c>
      <c r="F41" s="18">
        <v>85598783.780000076</v>
      </c>
      <c r="G41" s="18">
        <v>85598783.780000076</v>
      </c>
      <c r="H41" s="18">
        <v>0</v>
      </c>
    </row>
    <row r="42" spans="1:8" ht="18" customHeight="1">
      <c r="A42" s="14" t="s">
        <v>60</v>
      </c>
      <c r="B42" s="13">
        <v>21410253.100000001</v>
      </c>
      <c r="C42" s="13">
        <v>21410253.100000001</v>
      </c>
      <c r="D42" s="20">
        <v>0</v>
      </c>
      <c r="E42" s="14" t="s">
        <v>528</v>
      </c>
      <c r="F42" s="18">
        <v>8612724.7300000805</v>
      </c>
      <c r="G42" s="18">
        <v>8612724.7300000805</v>
      </c>
      <c r="H42" s="20">
        <v>0</v>
      </c>
    </row>
    <row r="43" spans="1:8" ht="18" customHeight="1">
      <c r="A43" s="21" t="s">
        <v>62</v>
      </c>
      <c r="B43" s="13"/>
      <c r="C43" s="13"/>
      <c r="D43" s="20">
        <v>0</v>
      </c>
      <c r="E43" s="14" t="s">
        <v>529</v>
      </c>
      <c r="F43" s="18">
        <v>76986059.049999997</v>
      </c>
      <c r="G43" s="18">
        <v>76986059.049999997</v>
      </c>
      <c r="H43" s="20"/>
    </row>
    <row r="44" spans="1:8" ht="18" customHeight="1">
      <c r="A44" s="47" t="s">
        <v>530</v>
      </c>
      <c r="B44" s="13">
        <v>8887172.5200000331</v>
      </c>
      <c r="C44" s="13">
        <v>8887172.5200000331</v>
      </c>
      <c r="D44" s="20">
        <v>0</v>
      </c>
      <c r="E44" s="21" t="s">
        <v>531</v>
      </c>
      <c r="F44" s="18"/>
      <c r="G44" s="18"/>
      <c r="H44" s="20">
        <v>0</v>
      </c>
    </row>
    <row r="45" spans="1:8" ht="18" customHeight="1">
      <c r="A45" s="21" t="s">
        <v>532</v>
      </c>
      <c r="B45" s="13">
        <v>2719076.19</v>
      </c>
      <c r="C45" s="13">
        <v>2719076.19</v>
      </c>
      <c r="D45" s="20">
        <v>0</v>
      </c>
      <c r="E45" s="21" t="s">
        <v>61</v>
      </c>
      <c r="F45" s="18"/>
      <c r="G45" s="18"/>
      <c r="H45" s="20">
        <v>0</v>
      </c>
    </row>
    <row r="46" spans="1:8" ht="18" customHeight="1">
      <c r="A46" s="21"/>
      <c r="B46" s="13"/>
      <c r="C46" s="13"/>
      <c r="D46" s="112"/>
      <c r="E46" s="21" t="s">
        <v>533</v>
      </c>
      <c r="F46" s="18">
        <v>3555822.2064499902</v>
      </c>
      <c r="G46" s="18">
        <v>3555822.2064499902</v>
      </c>
      <c r="H46" s="20">
        <v>0</v>
      </c>
    </row>
    <row r="47" spans="1:8" ht="18" customHeight="1">
      <c r="A47" s="21"/>
      <c r="B47" s="13"/>
      <c r="C47" s="13"/>
      <c r="D47" s="20"/>
      <c r="E47" s="21"/>
      <c r="F47" s="18"/>
      <c r="G47" s="18"/>
      <c r="H47" s="20"/>
    </row>
    <row r="48" spans="1:8">
      <c r="B48" s="106"/>
    </row>
    <row r="50" spans="3:7">
      <c r="C50" s="106"/>
      <c r="F50" s="106"/>
      <c r="G50" s="106"/>
    </row>
    <row r="51" spans="3:7">
      <c r="C51" s="106"/>
    </row>
    <row r="54" spans="3:7">
      <c r="C54" s="10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" right="0" top="0" bottom="0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5"/>
  <sheetViews>
    <sheetView showZeros="0" workbookViewId="0">
      <selection activeCell="C19" sqref="C19"/>
    </sheetView>
  </sheetViews>
  <sheetFormatPr defaultColWidth="9" defaultRowHeight="14.25"/>
  <cols>
    <col min="1" max="1" width="24.125" style="1" customWidth="1"/>
    <col min="2" max="4" width="9.875" style="88" customWidth="1"/>
    <col min="5" max="5" width="9.375" style="96" customWidth="1"/>
    <col min="6" max="6" width="22.25" style="88" bestFit="1" customWidth="1"/>
    <col min="7" max="7" width="9.875" style="88" customWidth="1"/>
    <col min="8" max="9" width="9.75" style="88" customWidth="1"/>
    <col min="10" max="10" width="8.375" style="96" customWidth="1"/>
    <col min="11" max="11" width="11.25" style="87" hidden="1" customWidth="1"/>
    <col min="12" max="12" width="21.75" style="87" hidden="1" customWidth="1"/>
    <col min="13" max="13" width="10.125" style="88" hidden="1" customWidth="1"/>
    <col min="14" max="14" width="9" style="88" hidden="1" customWidth="1"/>
    <col min="15" max="15" width="0" style="88" hidden="1" customWidth="1"/>
    <col min="16" max="16" width="16.75" style="88" customWidth="1"/>
    <col min="17" max="209" width="9" style="1"/>
    <col min="210" max="210" width="25.5" style="1" customWidth="1"/>
    <col min="211" max="211" width="8.5" style="1" bestFit="1" customWidth="1"/>
    <col min="212" max="212" width="9.5" style="1" bestFit="1" customWidth="1"/>
    <col min="213" max="213" width="6.75" style="1" bestFit="1" customWidth="1"/>
    <col min="214" max="214" width="22.25" style="1" bestFit="1" customWidth="1"/>
    <col min="215" max="216" width="9.5" style="1" bestFit="1" customWidth="1"/>
    <col min="217" max="217" width="7.375" style="1" bestFit="1" customWidth="1"/>
    <col min="218" max="218" width="12.625" style="1" bestFit="1" customWidth="1"/>
    <col min="219" max="465" width="9" style="1"/>
    <col min="466" max="466" width="25.5" style="1" customWidth="1"/>
    <col min="467" max="467" width="8.5" style="1" bestFit="1" customWidth="1"/>
    <col min="468" max="468" width="9.5" style="1" bestFit="1" customWidth="1"/>
    <col min="469" max="469" width="6.75" style="1" bestFit="1" customWidth="1"/>
    <col min="470" max="470" width="22.25" style="1" bestFit="1" customWidth="1"/>
    <col min="471" max="472" width="9.5" style="1" bestFit="1" customWidth="1"/>
    <col min="473" max="473" width="7.375" style="1" bestFit="1" customWidth="1"/>
    <col min="474" max="474" width="12.625" style="1" bestFit="1" customWidth="1"/>
    <col min="475" max="721" width="9" style="1"/>
    <col min="722" max="722" width="25.5" style="1" customWidth="1"/>
    <col min="723" max="723" width="8.5" style="1" bestFit="1" customWidth="1"/>
    <col min="724" max="724" width="9.5" style="1" bestFit="1" customWidth="1"/>
    <col min="725" max="725" width="6.75" style="1" bestFit="1" customWidth="1"/>
    <col min="726" max="726" width="22.25" style="1" bestFit="1" customWidth="1"/>
    <col min="727" max="728" width="9.5" style="1" bestFit="1" customWidth="1"/>
    <col min="729" max="729" width="7.375" style="1" bestFit="1" customWidth="1"/>
    <col min="730" max="730" width="12.625" style="1" bestFit="1" customWidth="1"/>
    <col min="731" max="977" width="9" style="1"/>
    <col min="978" max="978" width="25.5" style="1" customWidth="1"/>
    <col min="979" max="979" width="8.5" style="1" bestFit="1" customWidth="1"/>
    <col min="980" max="980" width="9.5" style="1" bestFit="1" customWidth="1"/>
    <col min="981" max="981" width="6.75" style="1" bestFit="1" customWidth="1"/>
    <col min="982" max="982" width="22.25" style="1" bestFit="1" customWidth="1"/>
    <col min="983" max="984" width="9.5" style="1" bestFit="1" customWidth="1"/>
    <col min="985" max="985" width="7.375" style="1" bestFit="1" customWidth="1"/>
    <col min="986" max="986" width="12.625" style="1" bestFit="1" customWidth="1"/>
    <col min="987" max="1233" width="9" style="1"/>
    <col min="1234" max="1234" width="25.5" style="1" customWidth="1"/>
    <col min="1235" max="1235" width="8.5" style="1" bestFit="1" customWidth="1"/>
    <col min="1236" max="1236" width="9.5" style="1" bestFit="1" customWidth="1"/>
    <col min="1237" max="1237" width="6.75" style="1" bestFit="1" customWidth="1"/>
    <col min="1238" max="1238" width="22.25" style="1" bestFit="1" customWidth="1"/>
    <col min="1239" max="1240" width="9.5" style="1" bestFit="1" customWidth="1"/>
    <col min="1241" max="1241" width="7.375" style="1" bestFit="1" customWidth="1"/>
    <col min="1242" max="1242" width="12.625" style="1" bestFit="1" customWidth="1"/>
    <col min="1243" max="1489" width="9" style="1"/>
    <col min="1490" max="1490" width="25.5" style="1" customWidth="1"/>
    <col min="1491" max="1491" width="8.5" style="1" bestFit="1" customWidth="1"/>
    <col min="1492" max="1492" width="9.5" style="1" bestFit="1" customWidth="1"/>
    <col min="1493" max="1493" width="6.75" style="1" bestFit="1" customWidth="1"/>
    <col min="1494" max="1494" width="22.25" style="1" bestFit="1" customWidth="1"/>
    <col min="1495" max="1496" width="9.5" style="1" bestFit="1" customWidth="1"/>
    <col min="1497" max="1497" width="7.375" style="1" bestFit="1" customWidth="1"/>
    <col min="1498" max="1498" width="12.625" style="1" bestFit="1" customWidth="1"/>
    <col min="1499" max="1745" width="9" style="1"/>
    <col min="1746" max="1746" width="25.5" style="1" customWidth="1"/>
    <col min="1747" max="1747" width="8.5" style="1" bestFit="1" customWidth="1"/>
    <col min="1748" max="1748" width="9.5" style="1" bestFit="1" customWidth="1"/>
    <col min="1749" max="1749" width="6.75" style="1" bestFit="1" customWidth="1"/>
    <col min="1750" max="1750" width="22.25" style="1" bestFit="1" customWidth="1"/>
    <col min="1751" max="1752" width="9.5" style="1" bestFit="1" customWidth="1"/>
    <col min="1753" max="1753" width="7.375" style="1" bestFit="1" customWidth="1"/>
    <col min="1754" max="1754" width="12.625" style="1" bestFit="1" customWidth="1"/>
    <col min="1755" max="2001" width="9" style="1"/>
    <col min="2002" max="2002" width="25.5" style="1" customWidth="1"/>
    <col min="2003" max="2003" width="8.5" style="1" bestFit="1" customWidth="1"/>
    <col min="2004" max="2004" width="9.5" style="1" bestFit="1" customWidth="1"/>
    <col min="2005" max="2005" width="6.75" style="1" bestFit="1" customWidth="1"/>
    <col min="2006" max="2006" width="22.25" style="1" bestFit="1" customWidth="1"/>
    <col min="2007" max="2008" width="9.5" style="1" bestFit="1" customWidth="1"/>
    <col min="2009" max="2009" width="7.375" style="1" bestFit="1" customWidth="1"/>
    <col min="2010" max="2010" width="12.625" style="1" bestFit="1" customWidth="1"/>
    <col min="2011" max="2257" width="9" style="1"/>
    <col min="2258" max="2258" width="25.5" style="1" customWidth="1"/>
    <col min="2259" max="2259" width="8.5" style="1" bestFit="1" customWidth="1"/>
    <col min="2260" max="2260" width="9.5" style="1" bestFit="1" customWidth="1"/>
    <col min="2261" max="2261" width="6.75" style="1" bestFit="1" customWidth="1"/>
    <col min="2262" max="2262" width="22.25" style="1" bestFit="1" customWidth="1"/>
    <col min="2263" max="2264" width="9.5" style="1" bestFit="1" customWidth="1"/>
    <col min="2265" max="2265" width="7.375" style="1" bestFit="1" customWidth="1"/>
    <col min="2266" max="2266" width="12.625" style="1" bestFit="1" customWidth="1"/>
    <col min="2267" max="2513" width="9" style="1"/>
    <col min="2514" max="2514" width="25.5" style="1" customWidth="1"/>
    <col min="2515" max="2515" width="8.5" style="1" bestFit="1" customWidth="1"/>
    <col min="2516" max="2516" width="9.5" style="1" bestFit="1" customWidth="1"/>
    <col min="2517" max="2517" width="6.75" style="1" bestFit="1" customWidth="1"/>
    <col min="2518" max="2518" width="22.25" style="1" bestFit="1" customWidth="1"/>
    <col min="2519" max="2520" width="9.5" style="1" bestFit="1" customWidth="1"/>
    <col min="2521" max="2521" width="7.375" style="1" bestFit="1" customWidth="1"/>
    <col min="2522" max="2522" width="12.625" style="1" bestFit="1" customWidth="1"/>
    <col min="2523" max="2769" width="9" style="1"/>
    <col min="2770" max="2770" width="25.5" style="1" customWidth="1"/>
    <col min="2771" max="2771" width="8.5" style="1" bestFit="1" customWidth="1"/>
    <col min="2772" max="2772" width="9.5" style="1" bestFit="1" customWidth="1"/>
    <col min="2773" max="2773" width="6.75" style="1" bestFit="1" customWidth="1"/>
    <col min="2774" max="2774" width="22.25" style="1" bestFit="1" customWidth="1"/>
    <col min="2775" max="2776" width="9.5" style="1" bestFit="1" customWidth="1"/>
    <col min="2777" max="2777" width="7.375" style="1" bestFit="1" customWidth="1"/>
    <col min="2778" max="2778" width="12.625" style="1" bestFit="1" customWidth="1"/>
    <col min="2779" max="3025" width="9" style="1"/>
    <col min="3026" max="3026" width="25.5" style="1" customWidth="1"/>
    <col min="3027" max="3027" width="8.5" style="1" bestFit="1" customWidth="1"/>
    <col min="3028" max="3028" width="9.5" style="1" bestFit="1" customWidth="1"/>
    <col min="3029" max="3029" width="6.75" style="1" bestFit="1" customWidth="1"/>
    <col min="3030" max="3030" width="22.25" style="1" bestFit="1" customWidth="1"/>
    <col min="3031" max="3032" width="9.5" style="1" bestFit="1" customWidth="1"/>
    <col min="3033" max="3033" width="7.375" style="1" bestFit="1" customWidth="1"/>
    <col min="3034" max="3034" width="12.625" style="1" bestFit="1" customWidth="1"/>
    <col min="3035" max="3281" width="9" style="1"/>
    <col min="3282" max="3282" width="25.5" style="1" customWidth="1"/>
    <col min="3283" max="3283" width="8.5" style="1" bestFit="1" customWidth="1"/>
    <col min="3284" max="3284" width="9.5" style="1" bestFit="1" customWidth="1"/>
    <col min="3285" max="3285" width="6.75" style="1" bestFit="1" customWidth="1"/>
    <col min="3286" max="3286" width="22.25" style="1" bestFit="1" customWidth="1"/>
    <col min="3287" max="3288" width="9.5" style="1" bestFit="1" customWidth="1"/>
    <col min="3289" max="3289" width="7.375" style="1" bestFit="1" customWidth="1"/>
    <col min="3290" max="3290" width="12.625" style="1" bestFit="1" customWidth="1"/>
    <col min="3291" max="3537" width="9" style="1"/>
    <col min="3538" max="3538" width="25.5" style="1" customWidth="1"/>
    <col min="3539" max="3539" width="8.5" style="1" bestFit="1" customWidth="1"/>
    <col min="3540" max="3540" width="9.5" style="1" bestFit="1" customWidth="1"/>
    <col min="3541" max="3541" width="6.75" style="1" bestFit="1" customWidth="1"/>
    <col min="3542" max="3542" width="22.25" style="1" bestFit="1" customWidth="1"/>
    <col min="3543" max="3544" width="9.5" style="1" bestFit="1" customWidth="1"/>
    <col min="3545" max="3545" width="7.375" style="1" bestFit="1" customWidth="1"/>
    <col min="3546" max="3546" width="12.625" style="1" bestFit="1" customWidth="1"/>
    <col min="3547" max="3793" width="9" style="1"/>
    <col min="3794" max="3794" width="25.5" style="1" customWidth="1"/>
    <col min="3795" max="3795" width="8.5" style="1" bestFit="1" customWidth="1"/>
    <col min="3796" max="3796" width="9.5" style="1" bestFit="1" customWidth="1"/>
    <col min="3797" max="3797" width="6.75" style="1" bestFit="1" customWidth="1"/>
    <col min="3798" max="3798" width="22.25" style="1" bestFit="1" customWidth="1"/>
    <col min="3799" max="3800" width="9.5" style="1" bestFit="1" customWidth="1"/>
    <col min="3801" max="3801" width="7.375" style="1" bestFit="1" customWidth="1"/>
    <col min="3802" max="3802" width="12.625" style="1" bestFit="1" customWidth="1"/>
    <col min="3803" max="4049" width="9" style="1"/>
    <col min="4050" max="4050" width="25.5" style="1" customWidth="1"/>
    <col min="4051" max="4051" width="8.5" style="1" bestFit="1" customWidth="1"/>
    <col min="4052" max="4052" width="9.5" style="1" bestFit="1" customWidth="1"/>
    <col min="4053" max="4053" width="6.75" style="1" bestFit="1" customWidth="1"/>
    <col min="4054" max="4054" width="22.25" style="1" bestFit="1" customWidth="1"/>
    <col min="4055" max="4056" width="9.5" style="1" bestFit="1" customWidth="1"/>
    <col min="4057" max="4057" width="7.375" style="1" bestFit="1" customWidth="1"/>
    <col min="4058" max="4058" width="12.625" style="1" bestFit="1" customWidth="1"/>
    <col min="4059" max="4305" width="9" style="1"/>
    <col min="4306" max="4306" width="25.5" style="1" customWidth="1"/>
    <col min="4307" max="4307" width="8.5" style="1" bestFit="1" customWidth="1"/>
    <col min="4308" max="4308" width="9.5" style="1" bestFit="1" customWidth="1"/>
    <col min="4309" max="4309" width="6.75" style="1" bestFit="1" customWidth="1"/>
    <col min="4310" max="4310" width="22.25" style="1" bestFit="1" customWidth="1"/>
    <col min="4311" max="4312" width="9.5" style="1" bestFit="1" customWidth="1"/>
    <col min="4313" max="4313" width="7.375" style="1" bestFit="1" customWidth="1"/>
    <col min="4314" max="4314" width="12.625" style="1" bestFit="1" customWidth="1"/>
    <col min="4315" max="4561" width="9" style="1"/>
    <col min="4562" max="4562" width="25.5" style="1" customWidth="1"/>
    <col min="4563" max="4563" width="8.5" style="1" bestFit="1" customWidth="1"/>
    <col min="4564" max="4564" width="9.5" style="1" bestFit="1" customWidth="1"/>
    <col min="4565" max="4565" width="6.75" style="1" bestFit="1" customWidth="1"/>
    <col min="4566" max="4566" width="22.25" style="1" bestFit="1" customWidth="1"/>
    <col min="4567" max="4568" width="9.5" style="1" bestFit="1" customWidth="1"/>
    <col min="4569" max="4569" width="7.375" style="1" bestFit="1" customWidth="1"/>
    <col min="4570" max="4570" width="12.625" style="1" bestFit="1" customWidth="1"/>
    <col min="4571" max="4817" width="9" style="1"/>
    <col min="4818" max="4818" width="25.5" style="1" customWidth="1"/>
    <col min="4819" max="4819" width="8.5" style="1" bestFit="1" customWidth="1"/>
    <col min="4820" max="4820" width="9.5" style="1" bestFit="1" customWidth="1"/>
    <col min="4821" max="4821" width="6.75" style="1" bestFit="1" customWidth="1"/>
    <col min="4822" max="4822" width="22.25" style="1" bestFit="1" customWidth="1"/>
    <col min="4823" max="4824" width="9.5" style="1" bestFit="1" customWidth="1"/>
    <col min="4825" max="4825" width="7.375" style="1" bestFit="1" customWidth="1"/>
    <col min="4826" max="4826" width="12.625" style="1" bestFit="1" customWidth="1"/>
    <col min="4827" max="5073" width="9" style="1"/>
    <col min="5074" max="5074" width="25.5" style="1" customWidth="1"/>
    <col min="5075" max="5075" width="8.5" style="1" bestFit="1" customWidth="1"/>
    <col min="5076" max="5076" width="9.5" style="1" bestFit="1" customWidth="1"/>
    <col min="5077" max="5077" width="6.75" style="1" bestFit="1" customWidth="1"/>
    <col min="5078" max="5078" width="22.25" style="1" bestFit="1" customWidth="1"/>
    <col min="5079" max="5080" width="9.5" style="1" bestFit="1" customWidth="1"/>
    <col min="5081" max="5081" width="7.375" style="1" bestFit="1" customWidth="1"/>
    <col min="5082" max="5082" width="12.625" style="1" bestFit="1" customWidth="1"/>
    <col min="5083" max="5329" width="9" style="1"/>
    <col min="5330" max="5330" width="25.5" style="1" customWidth="1"/>
    <col min="5331" max="5331" width="8.5" style="1" bestFit="1" customWidth="1"/>
    <col min="5332" max="5332" width="9.5" style="1" bestFit="1" customWidth="1"/>
    <col min="5333" max="5333" width="6.75" style="1" bestFit="1" customWidth="1"/>
    <col min="5334" max="5334" width="22.25" style="1" bestFit="1" customWidth="1"/>
    <col min="5335" max="5336" width="9.5" style="1" bestFit="1" customWidth="1"/>
    <col min="5337" max="5337" width="7.375" style="1" bestFit="1" customWidth="1"/>
    <col min="5338" max="5338" width="12.625" style="1" bestFit="1" customWidth="1"/>
    <col min="5339" max="5585" width="9" style="1"/>
    <col min="5586" max="5586" width="25.5" style="1" customWidth="1"/>
    <col min="5587" max="5587" width="8.5" style="1" bestFit="1" customWidth="1"/>
    <col min="5588" max="5588" width="9.5" style="1" bestFit="1" customWidth="1"/>
    <col min="5589" max="5589" width="6.75" style="1" bestFit="1" customWidth="1"/>
    <col min="5590" max="5590" width="22.25" style="1" bestFit="1" customWidth="1"/>
    <col min="5591" max="5592" width="9.5" style="1" bestFit="1" customWidth="1"/>
    <col min="5593" max="5593" width="7.375" style="1" bestFit="1" customWidth="1"/>
    <col min="5594" max="5594" width="12.625" style="1" bestFit="1" customWidth="1"/>
    <col min="5595" max="5841" width="9" style="1"/>
    <col min="5842" max="5842" width="25.5" style="1" customWidth="1"/>
    <col min="5843" max="5843" width="8.5" style="1" bestFit="1" customWidth="1"/>
    <col min="5844" max="5844" width="9.5" style="1" bestFit="1" customWidth="1"/>
    <col min="5845" max="5845" width="6.75" style="1" bestFit="1" customWidth="1"/>
    <col min="5846" max="5846" width="22.25" style="1" bestFit="1" customWidth="1"/>
    <col min="5847" max="5848" width="9.5" style="1" bestFit="1" customWidth="1"/>
    <col min="5849" max="5849" width="7.375" style="1" bestFit="1" customWidth="1"/>
    <col min="5850" max="5850" width="12.625" style="1" bestFit="1" customWidth="1"/>
    <col min="5851" max="6097" width="9" style="1"/>
    <col min="6098" max="6098" width="25.5" style="1" customWidth="1"/>
    <col min="6099" max="6099" width="8.5" style="1" bestFit="1" customWidth="1"/>
    <col min="6100" max="6100" width="9.5" style="1" bestFit="1" customWidth="1"/>
    <col min="6101" max="6101" width="6.75" style="1" bestFit="1" customWidth="1"/>
    <col min="6102" max="6102" width="22.25" style="1" bestFit="1" customWidth="1"/>
    <col min="6103" max="6104" width="9.5" style="1" bestFit="1" customWidth="1"/>
    <col min="6105" max="6105" width="7.375" style="1" bestFit="1" customWidth="1"/>
    <col min="6106" max="6106" width="12.625" style="1" bestFit="1" customWidth="1"/>
    <col min="6107" max="6353" width="9" style="1"/>
    <col min="6354" max="6354" width="25.5" style="1" customWidth="1"/>
    <col min="6355" max="6355" width="8.5" style="1" bestFit="1" customWidth="1"/>
    <col min="6356" max="6356" width="9.5" style="1" bestFit="1" customWidth="1"/>
    <col min="6357" max="6357" width="6.75" style="1" bestFit="1" customWidth="1"/>
    <col min="6358" max="6358" width="22.25" style="1" bestFit="1" customWidth="1"/>
    <col min="6359" max="6360" width="9.5" style="1" bestFit="1" customWidth="1"/>
    <col min="6361" max="6361" width="7.375" style="1" bestFit="1" customWidth="1"/>
    <col min="6362" max="6362" width="12.625" style="1" bestFit="1" customWidth="1"/>
    <col min="6363" max="6609" width="9" style="1"/>
    <col min="6610" max="6610" width="25.5" style="1" customWidth="1"/>
    <col min="6611" max="6611" width="8.5" style="1" bestFit="1" customWidth="1"/>
    <col min="6612" max="6612" width="9.5" style="1" bestFit="1" customWidth="1"/>
    <col min="6613" max="6613" width="6.75" style="1" bestFit="1" customWidth="1"/>
    <col min="6614" max="6614" width="22.25" style="1" bestFit="1" customWidth="1"/>
    <col min="6615" max="6616" width="9.5" style="1" bestFit="1" customWidth="1"/>
    <col min="6617" max="6617" width="7.375" style="1" bestFit="1" customWidth="1"/>
    <col min="6618" max="6618" width="12.625" style="1" bestFit="1" customWidth="1"/>
    <col min="6619" max="6865" width="9" style="1"/>
    <col min="6866" max="6866" width="25.5" style="1" customWidth="1"/>
    <col min="6867" max="6867" width="8.5" style="1" bestFit="1" customWidth="1"/>
    <col min="6868" max="6868" width="9.5" style="1" bestFit="1" customWidth="1"/>
    <col min="6869" max="6869" width="6.75" style="1" bestFit="1" customWidth="1"/>
    <col min="6870" max="6870" width="22.25" style="1" bestFit="1" customWidth="1"/>
    <col min="6871" max="6872" width="9.5" style="1" bestFit="1" customWidth="1"/>
    <col min="6873" max="6873" width="7.375" style="1" bestFit="1" customWidth="1"/>
    <col min="6874" max="6874" width="12.625" style="1" bestFit="1" customWidth="1"/>
    <col min="6875" max="7121" width="9" style="1"/>
    <col min="7122" max="7122" width="25.5" style="1" customWidth="1"/>
    <col min="7123" max="7123" width="8.5" style="1" bestFit="1" customWidth="1"/>
    <col min="7124" max="7124" width="9.5" style="1" bestFit="1" customWidth="1"/>
    <col min="7125" max="7125" width="6.75" style="1" bestFit="1" customWidth="1"/>
    <col min="7126" max="7126" width="22.25" style="1" bestFit="1" customWidth="1"/>
    <col min="7127" max="7128" width="9.5" style="1" bestFit="1" customWidth="1"/>
    <col min="7129" max="7129" width="7.375" style="1" bestFit="1" customWidth="1"/>
    <col min="7130" max="7130" width="12.625" style="1" bestFit="1" customWidth="1"/>
    <col min="7131" max="7377" width="9" style="1"/>
    <col min="7378" max="7378" width="25.5" style="1" customWidth="1"/>
    <col min="7379" max="7379" width="8.5" style="1" bestFit="1" customWidth="1"/>
    <col min="7380" max="7380" width="9.5" style="1" bestFit="1" customWidth="1"/>
    <col min="7381" max="7381" width="6.75" style="1" bestFit="1" customWidth="1"/>
    <col min="7382" max="7382" width="22.25" style="1" bestFit="1" customWidth="1"/>
    <col min="7383" max="7384" width="9.5" style="1" bestFit="1" customWidth="1"/>
    <col min="7385" max="7385" width="7.375" style="1" bestFit="1" customWidth="1"/>
    <col min="7386" max="7386" width="12.625" style="1" bestFit="1" customWidth="1"/>
    <col min="7387" max="7633" width="9" style="1"/>
    <col min="7634" max="7634" width="25.5" style="1" customWidth="1"/>
    <col min="7635" max="7635" width="8.5" style="1" bestFit="1" customWidth="1"/>
    <col min="7636" max="7636" width="9.5" style="1" bestFit="1" customWidth="1"/>
    <col min="7637" max="7637" width="6.75" style="1" bestFit="1" customWidth="1"/>
    <col min="7638" max="7638" width="22.25" style="1" bestFit="1" customWidth="1"/>
    <col min="7639" max="7640" width="9.5" style="1" bestFit="1" customWidth="1"/>
    <col min="7641" max="7641" width="7.375" style="1" bestFit="1" customWidth="1"/>
    <col min="7642" max="7642" width="12.625" style="1" bestFit="1" customWidth="1"/>
    <col min="7643" max="7889" width="9" style="1"/>
    <col min="7890" max="7890" width="25.5" style="1" customWidth="1"/>
    <col min="7891" max="7891" width="8.5" style="1" bestFit="1" customWidth="1"/>
    <col min="7892" max="7892" width="9.5" style="1" bestFit="1" customWidth="1"/>
    <col min="7893" max="7893" width="6.75" style="1" bestFit="1" customWidth="1"/>
    <col min="7894" max="7894" width="22.25" style="1" bestFit="1" customWidth="1"/>
    <col min="7895" max="7896" width="9.5" style="1" bestFit="1" customWidth="1"/>
    <col min="7897" max="7897" width="7.375" style="1" bestFit="1" customWidth="1"/>
    <col min="7898" max="7898" width="12.625" style="1" bestFit="1" customWidth="1"/>
    <col min="7899" max="8145" width="9" style="1"/>
    <col min="8146" max="8146" width="25.5" style="1" customWidth="1"/>
    <col min="8147" max="8147" width="8.5" style="1" bestFit="1" customWidth="1"/>
    <col min="8148" max="8148" width="9.5" style="1" bestFit="1" customWidth="1"/>
    <col min="8149" max="8149" width="6.75" style="1" bestFit="1" customWidth="1"/>
    <col min="8150" max="8150" width="22.25" style="1" bestFit="1" customWidth="1"/>
    <col min="8151" max="8152" width="9.5" style="1" bestFit="1" customWidth="1"/>
    <col min="8153" max="8153" width="7.375" style="1" bestFit="1" customWidth="1"/>
    <col min="8154" max="8154" width="12.625" style="1" bestFit="1" customWidth="1"/>
    <col min="8155" max="8401" width="9" style="1"/>
    <col min="8402" max="8402" width="25.5" style="1" customWidth="1"/>
    <col min="8403" max="8403" width="8.5" style="1" bestFit="1" customWidth="1"/>
    <col min="8404" max="8404" width="9.5" style="1" bestFit="1" customWidth="1"/>
    <col min="8405" max="8405" width="6.75" style="1" bestFit="1" customWidth="1"/>
    <col min="8406" max="8406" width="22.25" style="1" bestFit="1" customWidth="1"/>
    <col min="8407" max="8408" width="9.5" style="1" bestFit="1" customWidth="1"/>
    <col min="8409" max="8409" width="7.375" style="1" bestFit="1" customWidth="1"/>
    <col min="8410" max="8410" width="12.625" style="1" bestFit="1" customWidth="1"/>
    <col min="8411" max="8657" width="9" style="1"/>
    <col min="8658" max="8658" width="25.5" style="1" customWidth="1"/>
    <col min="8659" max="8659" width="8.5" style="1" bestFit="1" customWidth="1"/>
    <col min="8660" max="8660" width="9.5" style="1" bestFit="1" customWidth="1"/>
    <col min="8661" max="8661" width="6.75" style="1" bestFit="1" customWidth="1"/>
    <col min="8662" max="8662" width="22.25" style="1" bestFit="1" customWidth="1"/>
    <col min="8663" max="8664" width="9.5" style="1" bestFit="1" customWidth="1"/>
    <col min="8665" max="8665" width="7.375" style="1" bestFit="1" customWidth="1"/>
    <col min="8666" max="8666" width="12.625" style="1" bestFit="1" customWidth="1"/>
    <col min="8667" max="8913" width="9" style="1"/>
    <col min="8914" max="8914" width="25.5" style="1" customWidth="1"/>
    <col min="8915" max="8915" width="8.5" style="1" bestFit="1" customWidth="1"/>
    <col min="8916" max="8916" width="9.5" style="1" bestFit="1" customWidth="1"/>
    <col min="8917" max="8917" width="6.75" style="1" bestFit="1" customWidth="1"/>
    <col min="8918" max="8918" width="22.25" style="1" bestFit="1" customWidth="1"/>
    <col min="8919" max="8920" width="9.5" style="1" bestFit="1" customWidth="1"/>
    <col min="8921" max="8921" width="7.375" style="1" bestFit="1" customWidth="1"/>
    <col min="8922" max="8922" width="12.625" style="1" bestFit="1" customWidth="1"/>
    <col min="8923" max="9169" width="9" style="1"/>
    <col min="9170" max="9170" width="25.5" style="1" customWidth="1"/>
    <col min="9171" max="9171" width="8.5" style="1" bestFit="1" customWidth="1"/>
    <col min="9172" max="9172" width="9.5" style="1" bestFit="1" customWidth="1"/>
    <col min="9173" max="9173" width="6.75" style="1" bestFit="1" customWidth="1"/>
    <col min="9174" max="9174" width="22.25" style="1" bestFit="1" customWidth="1"/>
    <col min="9175" max="9176" width="9.5" style="1" bestFit="1" customWidth="1"/>
    <col min="9177" max="9177" width="7.375" style="1" bestFit="1" customWidth="1"/>
    <col min="9178" max="9178" width="12.625" style="1" bestFit="1" customWidth="1"/>
    <col min="9179" max="9425" width="9" style="1"/>
    <col min="9426" max="9426" width="25.5" style="1" customWidth="1"/>
    <col min="9427" max="9427" width="8.5" style="1" bestFit="1" customWidth="1"/>
    <col min="9428" max="9428" width="9.5" style="1" bestFit="1" customWidth="1"/>
    <col min="9429" max="9429" width="6.75" style="1" bestFit="1" customWidth="1"/>
    <col min="9430" max="9430" width="22.25" style="1" bestFit="1" customWidth="1"/>
    <col min="9431" max="9432" width="9.5" style="1" bestFit="1" customWidth="1"/>
    <col min="9433" max="9433" width="7.375" style="1" bestFit="1" customWidth="1"/>
    <col min="9434" max="9434" width="12.625" style="1" bestFit="1" customWidth="1"/>
    <col min="9435" max="9681" width="9" style="1"/>
    <col min="9682" max="9682" width="25.5" style="1" customWidth="1"/>
    <col min="9683" max="9683" width="8.5" style="1" bestFit="1" customWidth="1"/>
    <col min="9684" max="9684" width="9.5" style="1" bestFit="1" customWidth="1"/>
    <col min="9685" max="9685" width="6.75" style="1" bestFit="1" customWidth="1"/>
    <col min="9686" max="9686" width="22.25" style="1" bestFit="1" customWidth="1"/>
    <col min="9687" max="9688" width="9.5" style="1" bestFit="1" customWidth="1"/>
    <col min="9689" max="9689" width="7.375" style="1" bestFit="1" customWidth="1"/>
    <col min="9690" max="9690" width="12.625" style="1" bestFit="1" customWidth="1"/>
    <col min="9691" max="9937" width="9" style="1"/>
    <col min="9938" max="9938" width="25.5" style="1" customWidth="1"/>
    <col min="9939" max="9939" width="8.5" style="1" bestFit="1" customWidth="1"/>
    <col min="9940" max="9940" width="9.5" style="1" bestFit="1" customWidth="1"/>
    <col min="9941" max="9941" width="6.75" style="1" bestFit="1" customWidth="1"/>
    <col min="9942" max="9942" width="22.25" style="1" bestFit="1" customWidth="1"/>
    <col min="9943" max="9944" width="9.5" style="1" bestFit="1" customWidth="1"/>
    <col min="9945" max="9945" width="7.375" style="1" bestFit="1" customWidth="1"/>
    <col min="9946" max="9946" width="12.625" style="1" bestFit="1" customWidth="1"/>
    <col min="9947" max="10193" width="9" style="1"/>
    <col min="10194" max="10194" width="25.5" style="1" customWidth="1"/>
    <col min="10195" max="10195" width="8.5" style="1" bestFit="1" customWidth="1"/>
    <col min="10196" max="10196" width="9.5" style="1" bestFit="1" customWidth="1"/>
    <col min="10197" max="10197" width="6.75" style="1" bestFit="1" customWidth="1"/>
    <col min="10198" max="10198" width="22.25" style="1" bestFit="1" customWidth="1"/>
    <col min="10199" max="10200" width="9.5" style="1" bestFit="1" customWidth="1"/>
    <col min="10201" max="10201" width="7.375" style="1" bestFit="1" customWidth="1"/>
    <col min="10202" max="10202" width="12.625" style="1" bestFit="1" customWidth="1"/>
    <col min="10203" max="10449" width="9" style="1"/>
    <col min="10450" max="10450" width="25.5" style="1" customWidth="1"/>
    <col min="10451" max="10451" width="8.5" style="1" bestFit="1" customWidth="1"/>
    <col min="10452" max="10452" width="9.5" style="1" bestFit="1" customWidth="1"/>
    <col min="10453" max="10453" width="6.75" style="1" bestFit="1" customWidth="1"/>
    <col min="10454" max="10454" width="22.25" style="1" bestFit="1" customWidth="1"/>
    <col min="10455" max="10456" width="9.5" style="1" bestFit="1" customWidth="1"/>
    <col min="10457" max="10457" width="7.375" style="1" bestFit="1" customWidth="1"/>
    <col min="10458" max="10458" width="12.625" style="1" bestFit="1" customWidth="1"/>
    <col min="10459" max="10705" width="9" style="1"/>
    <col min="10706" max="10706" width="25.5" style="1" customWidth="1"/>
    <col min="10707" max="10707" width="8.5" style="1" bestFit="1" customWidth="1"/>
    <col min="10708" max="10708" width="9.5" style="1" bestFit="1" customWidth="1"/>
    <col min="10709" max="10709" width="6.75" style="1" bestFit="1" customWidth="1"/>
    <col min="10710" max="10710" width="22.25" style="1" bestFit="1" customWidth="1"/>
    <col min="10711" max="10712" width="9.5" style="1" bestFit="1" customWidth="1"/>
    <col min="10713" max="10713" width="7.375" style="1" bestFit="1" customWidth="1"/>
    <col min="10714" max="10714" width="12.625" style="1" bestFit="1" customWidth="1"/>
    <col min="10715" max="10961" width="9" style="1"/>
    <col min="10962" max="10962" width="25.5" style="1" customWidth="1"/>
    <col min="10963" max="10963" width="8.5" style="1" bestFit="1" customWidth="1"/>
    <col min="10964" max="10964" width="9.5" style="1" bestFit="1" customWidth="1"/>
    <col min="10965" max="10965" width="6.75" style="1" bestFit="1" customWidth="1"/>
    <col min="10966" max="10966" width="22.25" style="1" bestFit="1" customWidth="1"/>
    <col min="10967" max="10968" width="9.5" style="1" bestFit="1" customWidth="1"/>
    <col min="10969" max="10969" width="7.375" style="1" bestFit="1" customWidth="1"/>
    <col min="10970" max="10970" width="12.625" style="1" bestFit="1" customWidth="1"/>
    <col min="10971" max="11217" width="9" style="1"/>
    <col min="11218" max="11218" width="25.5" style="1" customWidth="1"/>
    <col min="11219" max="11219" width="8.5" style="1" bestFit="1" customWidth="1"/>
    <col min="11220" max="11220" width="9.5" style="1" bestFit="1" customWidth="1"/>
    <col min="11221" max="11221" width="6.75" style="1" bestFit="1" customWidth="1"/>
    <col min="11222" max="11222" width="22.25" style="1" bestFit="1" customWidth="1"/>
    <col min="11223" max="11224" width="9.5" style="1" bestFit="1" customWidth="1"/>
    <col min="11225" max="11225" width="7.375" style="1" bestFit="1" customWidth="1"/>
    <col min="11226" max="11226" width="12.625" style="1" bestFit="1" customWidth="1"/>
    <col min="11227" max="11473" width="9" style="1"/>
    <col min="11474" max="11474" width="25.5" style="1" customWidth="1"/>
    <col min="11475" max="11475" width="8.5" style="1" bestFit="1" customWidth="1"/>
    <col min="11476" max="11476" width="9.5" style="1" bestFit="1" customWidth="1"/>
    <col min="11477" max="11477" width="6.75" style="1" bestFit="1" customWidth="1"/>
    <col min="11478" max="11478" width="22.25" style="1" bestFit="1" customWidth="1"/>
    <col min="11479" max="11480" width="9.5" style="1" bestFit="1" customWidth="1"/>
    <col min="11481" max="11481" width="7.375" style="1" bestFit="1" customWidth="1"/>
    <col min="11482" max="11482" width="12.625" style="1" bestFit="1" customWidth="1"/>
    <col min="11483" max="11729" width="9" style="1"/>
    <col min="11730" max="11730" width="25.5" style="1" customWidth="1"/>
    <col min="11731" max="11731" width="8.5" style="1" bestFit="1" customWidth="1"/>
    <col min="11732" max="11732" width="9.5" style="1" bestFit="1" customWidth="1"/>
    <col min="11733" max="11733" width="6.75" style="1" bestFit="1" customWidth="1"/>
    <col min="11734" max="11734" width="22.25" style="1" bestFit="1" customWidth="1"/>
    <col min="11735" max="11736" width="9.5" style="1" bestFit="1" customWidth="1"/>
    <col min="11737" max="11737" width="7.375" style="1" bestFit="1" customWidth="1"/>
    <col min="11738" max="11738" width="12.625" style="1" bestFit="1" customWidth="1"/>
    <col min="11739" max="11985" width="9" style="1"/>
    <col min="11986" max="11986" width="25.5" style="1" customWidth="1"/>
    <col min="11987" max="11987" width="8.5" style="1" bestFit="1" customWidth="1"/>
    <col min="11988" max="11988" width="9.5" style="1" bestFit="1" customWidth="1"/>
    <col min="11989" max="11989" width="6.75" style="1" bestFit="1" customWidth="1"/>
    <col min="11990" max="11990" width="22.25" style="1" bestFit="1" customWidth="1"/>
    <col min="11991" max="11992" width="9.5" style="1" bestFit="1" customWidth="1"/>
    <col min="11993" max="11993" width="7.375" style="1" bestFit="1" customWidth="1"/>
    <col min="11994" max="11994" width="12.625" style="1" bestFit="1" customWidth="1"/>
    <col min="11995" max="12241" width="9" style="1"/>
    <col min="12242" max="12242" width="25.5" style="1" customWidth="1"/>
    <col min="12243" max="12243" width="8.5" style="1" bestFit="1" customWidth="1"/>
    <col min="12244" max="12244" width="9.5" style="1" bestFit="1" customWidth="1"/>
    <col min="12245" max="12245" width="6.75" style="1" bestFit="1" customWidth="1"/>
    <col min="12246" max="12246" width="22.25" style="1" bestFit="1" customWidth="1"/>
    <col min="12247" max="12248" width="9.5" style="1" bestFit="1" customWidth="1"/>
    <col min="12249" max="12249" width="7.375" style="1" bestFit="1" customWidth="1"/>
    <col min="12250" max="12250" width="12.625" style="1" bestFit="1" customWidth="1"/>
    <col min="12251" max="12497" width="9" style="1"/>
    <col min="12498" max="12498" width="25.5" style="1" customWidth="1"/>
    <col min="12499" max="12499" width="8.5" style="1" bestFit="1" customWidth="1"/>
    <col min="12500" max="12500" width="9.5" style="1" bestFit="1" customWidth="1"/>
    <col min="12501" max="12501" width="6.75" style="1" bestFit="1" customWidth="1"/>
    <col min="12502" max="12502" width="22.25" style="1" bestFit="1" customWidth="1"/>
    <col min="12503" max="12504" width="9.5" style="1" bestFit="1" customWidth="1"/>
    <col min="12505" max="12505" width="7.375" style="1" bestFit="1" customWidth="1"/>
    <col min="12506" max="12506" width="12.625" style="1" bestFit="1" customWidth="1"/>
    <col min="12507" max="12753" width="9" style="1"/>
    <col min="12754" max="12754" width="25.5" style="1" customWidth="1"/>
    <col min="12755" max="12755" width="8.5" style="1" bestFit="1" customWidth="1"/>
    <col min="12756" max="12756" width="9.5" style="1" bestFit="1" customWidth="1"/>
    <col min="12757" max="12757" width="6.75" style="1" bestFit="1" customWidth="1"/>
    <col min="12758" max="12758" width="22.25" style="1" bestFit="1" customWidth="1"/>
    <col min="12759" max="12760" width="9.5" style="1" bestFit="1" customWidth="1"/>
    <col min="12761" max="12761" width="7.375" style="1" bestFit="1" customWidth="1"/>
    <col min="12762" max="12762" width="12.625" style="1" bestFit="1" customWidth="1"/>
    <col min="12763" max="13009" width="9" style="1"/>
    <col min="13010" max="13010" width="25.5" style="1" customWidth="1"/>
    <col min="13011" max="13011" width="8.5" style="1" bestFit="1" customWidth="1"/>
    <col min="13012" max="13012" width="9.5" style="1" bestFit="1" customWidth="1"/>
    <col min="13013" max="13013" width="6.75" style="1" bestFit="1" customWidth="1"/>
    <col min="13014" max="13014" width="22.25" style="1" bestFit="1" customWidth="1"/>
    <col min="13015" max="13016" width="9.5" style="1" bestFit="1" customWidth="1"/>
    <col min="13017" max="13017" width="7.375" style="1" bestFit="1" customWidth="1"/>
    <col min="13018" max="13018" width="12.625" style="1" bestFit="1" customWidth="1"/>
    <col min="13019" max="13265" width="9" style="1"/>
    <col min="13266" max="13266" width="25.5" style="1" customWidth="1"/>
    <col min="13267" max="13267" width="8.5" style="1" bestFit="1" customWidth="1"/>
    <col min="13268" max="13268" width="9.5" style="1" bestFit="1" customWidth="1"/>
    <col min="13269" max="13269" width="6.75" style="1" bestFit="1" customWidth="1"/>
    <col min="13270" max="13270" width="22.25" style="1" bestFit="1" customWidth="1"/>
    <col min="13271" max="13272" width="9.5" style="1" bestFit="1" customWidth="1"/>
    <col min="13273" max="13273" width="7.375" style="1" bestFit="1" customWidth="1"/>
    <col min="13274" max="13274" width="12.625" style="1" bestFit="1" customWidth="1"/>
    <col min="13275" max="13521" width="9" style="1"/>
    <col min="13522" max="13522" width="25.5" style="1" customWidth="1"/>
    <col min="13523" max="13523" width="8.5" style="1" bestFit="1" customWidth="1"/>
    <col min="13524" max="13524" width="9.5" style="1" bestFit="1" customWidth="1"/>
    <col min="13525" max="13525" width="6.75" style="1" bestFit="1" customWidth="1"/>
    <col min="13526" max="13526" width="22.25" style="1" bestFit="1" customWidth="1"/>
    <col min="13527" max="13528" width="9.5" style="1" bestFit="1" customWidth="1"/>
    <col min="13529" max="13529" width="7.375" style="1" bestFit="1" customWidth="1"/>
    <col min="13530" max="13530" width="12.625" style="1" bestFit="1" customWidth="1"/>
    <col min="13531" max="13777" width="9" style="1"/>
    <col min="13778" max="13778" width="25.5" style="1" customWidth="1"/>
    <col min="13779" max="13779" width="8.5" style="1" bestFit="1" customWidth="1"/>
    <col min="13780" max="13780" width="9.5" style="1" bestFit="1" customWidth="1"/>
    <col min="13781" max="13781" width="6.75" style="1" bestFit="1" customWidth="1"/>
    <col min="13782" max="13782" width="22.25" style="1" bestFit="1" customWidth="1"/>
    <col min="13783" max="13784" width="9.5" style="1" bestFit="1" customWidth="1"/>
    <col min="13785" max="13785" width="7.375" style="1" bestFit="1" customWidth="1"/>
    <col min="13786" max="13786" width="12.625" style="1" bestFit="1" customWidth="1"/>
    <col min="13787" max="14033" width="9" style="1"/>
    <col min="14034" max="14034" width="25.5" style="1" customWidth="1"/>
    <col min="14035" max="14035" width="8.5" style="1" bestFit="1" customWidth="1"/>
    <col min="14036" max="14036" width="9.5" style="1" bestFit="1" customWidth="1"/>
    <col min="14037" max="14037" width="6.75" style="1" bestFit="1" customWidth="1"/>
    <col min="14038" max="14038" width="22.25" style="1" bestFit="1" customWidth="1"/>
    <col min="14039" max="14040" width="9.5" style="1" bestFit="1" customWidth="1"/>
    <col min="14041" max="14041" width="7.375" style="1" bestFit="1" customWidth="1"/>
    <col min="14042" max="14042" width="12.625" style="1" bestFit="1" customWidth="1"/>
    <col min="14043" max="14289" width="9" style="1"/>
    <col min="14290" max="14290" width="25.5" style="1" customWidth="1"/>
    <col min="14291" max="14291" width="8.5" style="1" bestFit="1" customWidth="1"/>
    <col min="14292" max="14292" width="9.5" style="1" bestFit="1" customWidth="1"/>
    <col min="14293" max="14293" width="6.75" style="1" bestFit="1" customWidth="1"/>
    <col min="14294" max="14294" width="22.25" style="1" bestFit="1" customWidth="1"/>
    <col min="14295" max="14296" width="9.5" style="1" bestFit="1" customWidth="1"/>
    <col min="14297" max="14297" width="7.375" style="1" bestFit="1" customWidth="1"/>
    <col min="14298" max="14298" width="12.625" style="1" bestFit="1" customWidth="1"/>
    <col min="14299" max="14545" width="9" style="1"/>
    <col min="14546" max="14546" width="25.5" style="1" customWidth="1"/>
    <col min="14547" max="14547" width="8.5" style="1" bestFit="1" customWidth="1"/>
    <col min="14548" max="14548" width="9.5" style="1" bestFit="1" customWidth="1"/>
    <col min="14549" max="14549" width="6.75" style="1" bestFit="1" customWidth="1"/>
    <col min="14550" max="14550" width="22.25" style="1" bestFit="1" customWidth="1"/>
    <col min="14551" max="14552" width="9.5" style="1" bestFit="1" customWidth="1"/>
    <col min="14553" max="14553" width="7.375" style="1" bestFit="1" customWidth="1"/>
    <col min="14554" max="14554" width="12.625" style="1" bestFit="1" customWidth="1"/>
    <col min="14555" max="14801" width="9" style="1"/>
    <col min="14802" max="14802" width="25.5" style="1" customWidth="1"/>
    <col min="14803" max="14803" width="8.5" style="1" bestFit="1" customWidth="1"/>
    <col min="14804" max="14804" width="9.5" style="1" bestFit="1" customWidth="1"/>
    <col min="14805" max="14805" width="6.75" style="1" bestFit="1" customWidth="1"/>
    <col min="14806" max="14806" width="22.25" style="1" bestFit="1" customWidth="1"/>
    <col min="14807" max="14808" width="9.5" style="1" bestFit="1" customWidth="1"/>
    <col min="14809" max="14809" width="7.375" style="1" bestFit="1" customWidth="1"/>
    <col min="14810" max="14810" width="12.625" style="1" bestFit="1" customWidth="1"/>
    <col min="14811" max="15057" width="9" style="1"/>
    <col min="15058" max="15058" width="25.5" style="1" customWidth="1"/>
    <col min="15059" max="15059" width="8.5" style="1" bestFit="1" customWidth="1"/>
    <col min="15060" max="15060" width="9.5" style="1" bestFit="1" customWidth="1"/>
    <col min="15061" max="15061" width="6.75" style="1" bestFit="1" customWidth="1"/>
    <col min="15062" max="15062" width="22.25" style="1" bestFit="1" customWidth="1"/>
    <col min="15063" max="15064" width="9.5" style="1" bestFit="1" customWidth="1"/>
    <col min="15065" max="15065" width="7.375" style="1" bestFit="1" customWidth="1"/>
    <col min="15066" max="15066" width="12.625" style="1" bestFit="1" customWidth="1"/>
    <col min="15067" max="15313" width="9" style="1"/>
    <col min="15314" max="15314" width="25.5" style="1" customWidth="1"/>
    <col min="15315" max="15315" width="8.5" style="1" bestFit="1" customWidth="1"/>
    <col min="15316" max="15316" width="9.5" style="1" bestFit="1" customWidth="1"/>
    <col min="15317" max="15317" width="6.75" style="1" bestFit="1" customWidth="1"/>
    <col min="15318" max="15318" width="22.25" style="1" bestFit="1" customWidth="1"/>
    <col min="15319" max="15320" width="9.5" style="1" bestFit="1" customWidth="1"/>
    <col min="15321" max="15321" width="7.375" style="1" bestFit="1" customWidth="1"/>
    <col min="15322" max="15322" width="12.625" style="1" bestFit="1" customWidth="1"/>
    <col min="15323" max="15569" width="9" style="1"/>
    <col min="15570" max="15570" width="25.5" style="1" customWidth="1"/>
    <col min="15571" max="15571" width="8.5" style="1" bestFit="1" customWidth="1"/>
    <col min="15572" max="15572" width="9.5" style="1" bestFit="1" customWidth="1"/>
    <col min="15573" max="15573" width="6.75" style="1" bestFit="1" customWidth="1"/>
    <col min="15574" max="15574" width="22.25" style="1" bestFit="1" customWidth="1"/>
    <col min="15575" max="15576" width="9.5" style="1" bestFit="1" customWidth="1"/>
    <col min="15577" max="15577" width="7.375" style="1" bestFit="1" customWidth="1"/>
    <col min="15578" max="15578" width="12.625" style="1" bestFit="1" customWidth="1"/>
    <col min="15579" max="15825" width="9" style="1"/>
    <col min="15826" max="15826" width="25.5" style="1" customWidth="1"/>
    <col min="15827" max="15827" width="8.5" style="1" bestFit="1" customWidth="1"/>
    <col min="15828" max="15828" width="9.5" style="1" bestFit="1" customWidth="1"/>
    <col min="15829" max="15829" width="6.75" style="1" bestFit="1" customWidth="1"/>
    <col min="15830" max="15830" width="22.25" style="1" bestFit="1" customWidth="1"/>
    <col min="15831" max="15832" width="9.5" style="1" bestFit="1" customWidth="1"/>
    <col min="15833" max="15833" width="7.375" style="1" bestFit="1" customWidth="1"/>
    <col min="15834" max="15834" width="12.625" style="1" bestFit="1" customWidth="1"/>
    <col min="15835" max="16081" width="9" style="1"/>
    <col min="16082" max="16082" width="25.5" style="1" customWidth="1"/>
    <col min="16083" max="16083" width="8.5" style="1" bestFit="1" customWidth="1"/>
    <col min="16084" max="16084" width="9.5" style="1" bestFit="1" customWidth="1"/>
    <col min="16085" max="16085" width="6.75" style="1" bestFit="1" customWidth="1"/>
    <col min="16086" max="16086" width="22.25" style="1" bestFit="1" customWidth="1"/>
    <col min="16087" max="16088" width="9.5" style="1" bestFit="1" customWidth="1"/>
    <col min="16089" max="16089" width="7.375" style="1" bestFit="1" customWidth="1"/>
    <col min="16090" max="16090" width="12.625" style="1" bestFit="1" customWidth="1"/>
    <col min="16091" max="16384" width="9" style="1"/>
  </cols>
  <sheetData>
    <row r="1" spans="1:17" ht="22.5">
      <c r="A1" s="120" t="s">
        <v>546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7" s="5" customFormat="1" ht="18.75" customHeight="1">
      <c r="A2" s="2"/>
      <c r="B2" s="89"/>
      <c r="C2" s="89"/>
      <c r="D2" s="124"/>
      <c r="E2" s="124"/>
      <c r="F2" s="124"/>
      <c r="G2" s="90"/>
      <c r="H2" s="90"/>
      <c r="I2" s="125" t="s">
        <v>269</v>
      </c>
      <c r="J2" s="125"/>
      <c r="K2" s="91"/>
      <c r="L2" s="91"/>
      <c r="M2" s="92"/>
      <c r="N2" s="92"/>
      <c r="O2" s="92"/>
      <c r="P2" s="92"/>
    </row>
    <row r="3" spans="1:17" ht="20.25" customHeight="1">
      <c r="A3" s="123" t="s">
        <v>209</v>
      </c>
      <c r="B3" s="123"/>
      <c r="C3" s="123"/>
      <c r="D3" s="123"/>
      <c r="E3" s="123"/>
      <c r="F3" s="126" t="s">
        <v>1</v>
      </c>
      <c r="G3" s="126"/>
      <c r="H3" s="126"/>
      <c r="I3" s="126"/>
      <c r="J3" s="126"/>
    </row>
    <row r="4" spans="1:17" ht="20.25" customHeight="1">
      <c r="A4" s="7" t="s">
        <v>2</v>
      </c>
      <c r="B4" s="93" t="s">
        <v>78</v>
      </c>
      <c r="C4" s="93" t="s">
        <v>80</v>
      </c>
      <c r="D4" s="93" t="s">
        <v>82</v>
      </c>
      <c r="E4" s="94" t="s">
        <v>219</v>
      </c>
      <c r="F4" s="9" t="s">
        <v>2</v>
      </c>
      <c r="G4" s="93" t="s">
        <v>77</v>
      </c>
      <c r="H4" s="93" t="s">
        <v>79</v>
      </c>
      <c r="I4" s="93" t="s">
        <v>81</v>
      </c>
      <c r="J4" s="94" t="s">
        <v>218</v>
      </c>
      <c r="M4" s="88" t="s">
        <v>264</v>
      </c>
      <c r="N4" s="88" t="s">
        <v>265</v>
      </c>
    </row>
    <row r="5" spans="1:17" ht="20.25" customHeight="1">
      <c r="A5" s="9" t="s">
        <v>212</v>
      </c>
      <c r="B5" s="8">
        <f>B6+B30</f>
        <v>157601454.55000001</v>
      </c>
      <c r="C5" s="8">
        <f>C6+C30</f>
        <v>157601454.55000001</v>
      </c>
      <c r="D5" s="8">
        <f>D6+D30</f>
        <v>158759289.84645003</v>
      </c>
      <c r="E5" s="71">
        <v>35.89</v>
      </c>
      <c r="F5" s="9" t="s">
        <v>212</v>
      </c>
      <c r="G5" s="10">
        <f>G6+G31</f>
        <v>157601454.53</v>
      </c>
      <c r="H5" s="10">
        <f>H6+H31</f>
        <v>157601454.55000001</v>
      </c>
      <c r="I5" s="10">
        <f>I6+I31</f>
        <v>158759289.84645009</v>
      </c>
      <c r="J5" s="71">
        <v>35.89</v>
      </c>
      <c r="K5" s="87">
        <v>1352892</v>
      </c>
      <c r="L5" s="87">
        <v>1352892</v>
      </c>
      <c r="M5" s="8">
        <f>M6+M30</f>
        <v>1330004</v>
      </c>
      <c r="N5" s="10">
        <f>N6+N31</f>
        <v>1330004</v>
      </c>
      <c r="O5" s="95"/>
      <c r="Q5" s="111"/>
    </row>
    <row r="6" spans="1:17" ht="20.25" customHeight="1">
      <c r="A6" s="43" t="s">
        <v>6</v>
      </c>
      <c r="B6" s="8">
        <f>B7+B22</f>
        <v>133184011.75</v>
      </c>
      <c r="C6" s="8">
        <f>C7+C22</f>
        <v>133184011.75</v>
      </c>
      <c r="D6" s="8">
        <f>D7+D22</f>
        <v>109441474.48645002</v>
      </c>
      <c r="E6" s="71">
        <v>92.190000000000012</v>
      </c>
      <c r="F6" s="12" t="s">
        <v>7</v>
      </c>
      <c r="G6" s="10">
        <f>SUM(G7:G30)</f>
        <v>63839910.099999994</v>
      </c>
      <c r="H6" s="10">
        <f>SUM(H7:H30)</f>
        <v>73160588.210000008</v>
      </c>
      <c r="I6" s="10">
        <f t="shared" ref="I6" si="0">SUM(I7:I30)</f>
        <v>70639272.850000009</v>
      </c>
      <c r="J6" s="71">
        <v>5.7799999999999994</v>
      </c>
      <c r="K6" s="87">
        <v>619852</v>
      </c>
      <c r="L6" s="87">
        <v>1058376</v>
      </c>
      <c r="M6" s="8">
        <f>M7+M22</f>
        <v>755314</v>
      </c>
      <c r="N6" s="10">
        <f t="shared" ref="N6" si="1">SUM(N7:N30)</f>
        <v>1063130</v>
      </c>
      <c r="Q6" s="111"/>
    </row>
    <row r="7" spans="1:17" ht="20.25" customHeight="1">
      <c r="A7" s="14" t="s">
        <v>8</v>
      </c>
      <c r="B7" s="13">
        <f>SUM(B8:B21)</f>
        <v>133184011.75</v>
      </c>
      <c r="C7" s="13">
        <f t="shared" ref="C7:D7" si="2">SUM(C8:C21)</f>
        <v>133184011.75</v>
      </c>
      <c r="D7" s="13">
        <f t="shared" si="2"/>
        <v>109355197.48645002</v>
      </c>
      <c r="E7" s="71">
        <v>93.22</v>
      </c>
      <c r="F7" s="14" t="s">
        <v>9</v>
      </c>
      <c r="G7" s="18">
        <v>14913236.689999999</v>
      </c>
      <c r="H7" s="18">
        <v>14763811.15</v>
      </c>
      <c r="I7" s="18">
        <v>14763811.15</v>
      </c>
      <c r="J7" s="71">
        <v>20.9</v>
      </c>
      <c r="K7" s="87">
        <v>541362</v>
      </c>
      <c r="L7" s="87">
        <v>89240</v>
      </c>
      <c r="M7" s="13">
        <f t="shared" ref="M7" si="3">SUM(M8:M21)</f>
        <v>686409</v>
      </c>
      <c r="N7" s="88">
        <v>86783</v>
      </c>
      <c r="Q7" s="111"/>
    </row>
    <row r="8" spans="1:17" ht="20.25" customHeight="1">
      <c r="A8" s="44" t="s">
        <v>10</v>
      </c>
      <c r="B8" s="13">
        <v>37978958.210000001</v>
      </c>
      <c r="C8" s="13">
        <v>37978958.210000001</v>
      </c>
      <c r="D8" s="13">
        <v>48141150.349250004</v>
      </c>
      <c r="E8" s="71">
        <v>1047.5</v>
      </c>
      <c r="F8" s="14" t="s">
        <v>11</v>
      </c>
      <c r="G8" s="18">
        <v>365500</v>
      </c>
      <c r="H8" s="18">
        <v>325659.15000000002</v>
      </c>
      <c r="I8" s="18">
        <v>245659.15</v>
      </c>
      <c r="J8" s="71">
        <v>-66.400000000000006</v>
      </c>
      <c r="K8" s="87">
        <v>123964</v>
      </c>
      <c r="L8" s="87">
        <v>1755</v>
      </c>
      <c r="M8" s="88">
        <v>120330</v>
      </c>
      <c r="N8" s="88">
        <v>1160</v>
      </c>
      <c r="Q8" s="111"/>
    </row>
    <row r="9" spans="1:17" ht="20.25" customHeight="1">
      <c r="A9" s="44" t="s">
        <v>12</v>
      </c>
      <c r="B9" s="110"/>
      <c r="C9" s="110"/>
      <c r="D9" s="13"/>
      <c r="E9" s="71"/>
      <c r="F9" s="14" t="s">
        <v>13</v>
      </c>
      <c r="G9" s="18">
        <v>8147440.0599999996</v>
      </c>
      <c r="H9" s="18">
        <v>10093632.799999999</v>
      </c>
      <c r="I9" s="18">
        <v>10093632.800000001</v>
      </c>
      <c r="J9" s="71">
        <v>32.51</v>
      </c>
      <c r="K9" s="87">
        <v>903</v>
      </c>
      <c r="L9" s="87">
        <v>95760</v>
      </c>
      <c r="M9" s="88">
        <v>1199</v>
      </c>
      <c r="N9" s="88">
        <v>106080</v>
      </c>
      <c r="Q9" s="111"/>
    </row>
    <row r="10" spans="1:17" ht="20.25" customHeight="1">
      <c r="A10" s="44" t="s">
        <v>14</v>
      </c>
      <c r="B10" s="13">
        <v>68164779.540000007</v>
      </c>
      <c r="C10" s="13">
        <v>68164779.540000007</v>
      </c>
      <c r="D10" s="13">
        <v>19351023.144000001</v>
      </c>
      <c r="E10" s="71">
        <v>-23.599999999999998</v>
      </c>
      <c r="F10" s="14" t="s">
        <v>15</v>
      </c>
      <c r="G10" s="18"/>
      <c r="H10" s="18"/>
      <c r="I10" s="18"/>
      <c r="J10" s="71"/>
      <c r="K10" s="87">
        <v>57892</v>
      </c>
      <c r="L10" s="87">
        <v>183743</v>
      </c>
      <c r="M10" s="88">
        <v>67063</v>
      </c>
      <c r="N10" s="88">
        <v>191347</v>
      </c>
      <c r="Q10" s="111"/>
    </row>
    <row r="11" spans="1:17" ht="20.25" customHeight="1">
      <c r="A11" s="44" t="s">
        <v>16</v>
      </c>
      <c r="B11" s="13">
        <v>10853347</v>
      </c>
      <c r="C11" s="13">
        <v>10853347</v>
      </c>
      <c r="D11" s="13">
        <v>15187450.779200001</v>
      </c>
      <c r="E11" s="71">
        <v>39.93</v>
      </c>
      <c r="F11" s="14" t="s">
        <v>17</v>
      </c>
      <c r="G11" s="18"/>
      <c r="H11" s="18"/>
      <c r="I11" s="18"/>
      <c r="J11" s="71"/>
      <c r="K11" s="87">
        <v>24419</v>
      </c>
      <c r="L11" s="87">
        <v>21680</v>
      </c>
      <c r="M11" s="88">
        <v>32088</v>
      </c>
      <c r="N11" s="88">
        <v>23926</v>
      </c>
      <c r="Q11" s="111"/>
    </row>
    <row r="12" spans="1:17" ht="20.25" customHeight="1">
      <c r="A12" s="44" t="s">
        <v>18</v>
      </c>
      <c r="B12" s="13"/>
      <c r="C12" s="13"/>
      <c r="D12" s="13"/>
      <c r="E12" s="71"/>
      <c r="F12" s="14" t="s">
        <v>19</v>
      </c>
      <c r="G12" s="18">
        <v>2283470.31</v>
      </c>
      <c r="H12" s="18">
        <v>2479360.5</v>
      </c>
      <c r="I12" s="18">
        <v>2479360.5</v>
      </c>
      <c r="J12" s="71">
        <v>131.65</v>
      </c>
      <c r="K12" s="87">
        <v>110</v>
      </c>
      <c r="L12" s="87">
        <v>16412</v>
      </c>
      <c r="M12" s="88">
        <v>110</v>
      </c>
      <c r="N12" s="88">
        <v>14710</v>
      </c>
      <c r="Q12" s="111"/>
    </row>
    <row r="13" spans="1:17" ht="20.25" customHeight="1">
      <c r="A13" s="44" t="s">
        <v>20</v>
      </c>
      <c r="B13" s="13"/>
      <c r="C13" s="13"/>
      <c r="D13" s="13"/>
      <c r="E13" s="71"/>
      <c r="F13" s="14" t="s">
        <v>21</v>
      </c>
      <c r="G13" s="18">
        <v>23040737.489999998</v>
      </c>
      <c r="H13" s="18">
        <v>27768181</v>
      </c>
      <c r="I13" s="18">
        <v>25467865.640000001</v>
      </c>
      <c r="J13" s="71">
        <v>-1</v>
      </c>
      <c r="K13" s="87">
        <v>22505</v>
      </c>
      <c r="L13" s="87">
        <v>113097</v>
      </c>
      <c r="M13" s="88">
        <v>23377</v>
      </c>
      <c r="N13" s="88">
        <v>121756</v>
      </c>
      <c r="Q13" s="111"/>
    </row>
    <row r="14" spans="1:17" ht="20.25" customHeight="1">
      <c r="A14" s="44" t="s">
        <v>22</v>
      </c>
      <c r="B14" s="13">
        <v>11738039</v>
      </c>
      <c r="C14" s="13">
        <v>11738039</v>
      </c>
      <c r="D14" s="13">
        <v>15309200.704</v>
      </c>
      <c r="E14" s="71">
        <v>30.42</v>
      </c>
      <c r="F14" s="14" t="s">
        <v>23</v>
      </c>
      <c r="G14" s="18">
        <v>2648652.12</v>
      </c>
      <c r="H14" s="18">
        <v>4558281.29</v>
      </c>
      <c r="I14" s="18">
        <v>4558281.29</v>
      </c>
      <c r="J14" s="71">
        <v>-30.3</v>
      </c>
      <c r="K14" s="87">
        <v>15688</v>
      </c>
      <c r="L14" s="87">
        <v>86789</v>
      </c>
      <c r="M14" s="88">
        <v>20796</v>
      </c>
      <c r="N14" s="88">
        <v>103715</v>
      </c>
      <c r="Q14" s="111"/>
    </row>
    <row r="15" spans="1:17" ht="20.25" customHeight="1">
      <c r="A15" s="44" t="s">
        <v>24</v>
      </c>
      <c r="B15" s="13"/>
      <c r="C15" s="13"/>
      <c r="D15" s="13"/>
      <c r="E15" s="71"/>
      <c r="F15" s="14" t="s">
        <v>25</v>
      </c>
      <c r="G15" s="18">
        <v>231413</v>
      </c>
      <c r="H15" s="18">
        <v>52705</v>
      </c>
      <c r="I15" s="18">
        <v>52705</v>
      </c>
      <c r="J15" s="71">
        <v>-84.6</v>
      </c>
      <c r="K15" s="87">
        <v>16954</v>
      </c>
      <c r="L15" s="87">
        <v>27765</v>
      </c>
      <c r="M15" s="88">
        <v>19244</v>
      </c>
      <c r="N15" s="88">
        <v>29673</v>
      </c>
      <c r="Q15" s="111"/>
    </row>
    <row r="16" spans="1:17" ht="20.25" customHeight="1">
      <c r="A16" s="44" t="s">
        <v>26</v>
      </c>
      <c r="B16" s="13">
        <v>4448888</v>
      </c>
      <c r="C16" s="13">
        <v>4448888</v>
      </c>
      <c r="D16" s="13">
        <v>11366372.51</v>
      </c>
      <c r="E16" s="71">
        <v>155.47999999999999</v>
      </c>
      <c r="F16" s="14" t="s">
        <v>27</v>
      </c>
      <c r="G16" s="18">
        <v>5411943.5999999996</v>
      </c>
      <c r="H16" s="18">
        <v>7526697.6499999994</v>
      </c>
      <c r="I16" s="18">
        <v>7526697.6500000004</v>
      </c>
      <c r="J16" s="71">
        <v>11.63</v>
      </c>
      <c r="K16" s="87">
        <v>35746</v>
      </c>
      <c r="L16" s="87">
        <v>197822</v>
      </c>
      <c r="M16" s="88">
        <v>60711</v>
      </c>
      <c r="N16" s="88">
        <v>169295</v>
      </c>
      <c r="Q16" s="111"/>
    </row>
    <row r="17" spans="1:17" ht="20.25" customHeight="1">
      <c r="A17" s="44" t="s">
        <v>28</v>
      </c>
      <c r="B17" s="13"/>
      <c r="C17" s="13"/>
      <c r="D17" s="13"/>
      <c r="E17" s="71"/>
      <c r="F17" s="14" t="s">
        <v>29</v>
      </c>
      <c r="G17" s="18">
        <v>1806097.37</v>
      </c>
      <c r="H17" s="18">
        <v>1317009.6300000001</v>
      </c>
      <c r="I17" s="18">
        <v>1317009.6299999999</v>
      </c>
      <c r="J17" s="71">
        <v>-29.4</v>
      </c>
      <c r="K17" s="87">
        <v>55960</v>
      </c>
      <c r="L17" s="87">
        <v>92443</v>
      </c>
      <c r="M17" s="88">
        <v>119755</v>
      </c>
      <c r="N17" s="88">
        <v>87123</v>
      </c>
      <c r="Q17" s="111"/>
    </row>
    <row r="18" spans="1:17" ht="20.25" customHeight="1">
      <c r="A18" s="44" t="s">
        <v>30</v>
      </c>
      <c r="B18" s="13"/>
      <c r="C18" s="13"/>
      <c r="D18" s="13"/>
      <c r="E18" s="71"/>
      <c r="F18" s="14" t="s">
        <v>31</v>
      </c>
      <c r="G18" s="18"/>
      <c r="H18" s="18"/>
      <c r="I18" s="18"/>
      <c r="J18" s="71"/>
      <c r="K18" s="87">
        <v>15282</v>
      </c>
      <c r="L18" s="87">
        <v>35379</v>
      </c>
      <c r="M18" s="88">
        <v>9044</v>
      </c>
      <c r="N18" s="88">
        <v>29015</v>
      </c>
      <c r="Q18" s="111"/>
    </row>
    <row r="19" spans="1:17" ht="20.25" customHeight="1">
      <c r="A19" s="44" t="s">
        <v>32</v>
      </c>
      <c r="B19" s="13"/>
      <c r="C19" s="13"/>
      <c r="D19" s="13"/>
      <c r="E19" s="71"/>
      <c r="F19" s="14" t="s">
        <v>33</v>
      </c>
      <c r="G19" s="18"/>
      <c r="H19" s="18"/>
      <c r="I19" s="18"/>
      <c r="J19" s="71"/>
      <c r="K19" s="87">
        <v>171939</v>
      </c>
      <c r="L19" s="87">
        <v>15577</v>
      </c>
      <c r="M19" s="88">
        <v>212654</v>
      </c>
      <c r="N19" s="88">
        <v>27334</v>
      </c>
      <c r="Q19" s="111"/>
    </row>
    <row r="20" spans="1:17" ht="20.25" customHeight="1">
      <c r="A20" s="44" t="s">
        <v>213</v>
      </c>
      <c r="B20" s="13"/>
      <c r="C20" s="13"/>
      <c r="D20" s="13"/>
      <c r="E20" s="71"/>
      <c r="F20" s="14" t="s">
        <v>35</v>
      </c>
      <c r="G20" s="18">
        <v>1596200</v>
      </c>
      <c r="H20" s="18">
        <v>1364300</v>
      </c>
      <c r="I20" s="18">
        <v>1364300</v>
      </c>
      <c r="J20" s="71">
        <v>216.65</v>
      </c>
      <c r="L20" s="87">
        <v>20223</v>
      </c>
      <c r="M20" s="88">
        <v>38</v>
      </c>
      <c r="N20" s="88">
        <v>11467</v>
      </c>
      <c r="Q20" s="111"/>
    </row>
    <row r="21" spans="1:17" ht="20.25" customHeight="1">
      <c r="A21" s="44" t="s">
        <v>226</v>
      </c>
      <c r="B21" s="13"/>
      <c r="C21" s="13"/>
      <c r="D21" s="13"/>
      <c r="E21" s="71"/>
      <c r="F21" s="14" t="s">
        <v>227</v>
      </c>
      <c r="G21" s="18"/>
      <c r="I21" s="18"/>
      <c r="J21" s="71"/>
      <c r="K21" s="87">
        <v>78490</v>
      </c>
      <c r="L21" s="87">
        <v>1700</v>
      </c>
      <c r="Q21" s="111"/>
    </row>
    <row r="22" spans="1:17" ht="20.25" customHeight="1">
      <c r="A22" s="14" t="s">
        <v>34</v>
      </c>
      <c r="B22" s="13">
        <f>SUM(B23:B29)</f>
        <v>0</v>
      </c>
      <c r="C22" s="13">
        <f>SUM(C23:C29)</f>
        <v>0</v>
      </c>
      <c r="D22" s="13">
        <f>SUM(D23:D29)</f>
        <v>86277</v>
      </c>
      <c r="E22" s="71">
        <v>-75.099999999999994</v>
      </c>
      <c r="F22" s="14" t="s">
        <v>65</v>
      </c>
      <c r="G22" s="18"/>
      <c r="H22" s="18"/>
      <c r="I22" s="18"/>
      <c r="J22" s="71"/>
      <c r="K22" s="87">
        <v>23240</v>
      </c>
      <c r="L22" s="87">
        <v>8887</v>
      </c>
      <c r="M22" s="13">
        <f>SUM(M23:M29)</f>
        <v>68905</v>
      </c>
      <c r="N22" s="88">
        <v>724</v>
      </c>
      <c r="Q22" s="111"/>
    </row>
    <row r="23" spans="1:17" ht="20.25" customHeight="1">
      <c r="A23" s="44" t="s">
        <v>36</v>
      </c>
      <c r="B23" s="13"/>
      <c r="C23" s="13"/>
      <c r="D23" s="13"/>
      <c r="E23" s="71"/>
      <c r="F23" s="14" t="s">
        <v>556</v>
      </c>
      <c r="G23" s="18"/>
      <c r="H23" s="18">
        <v>141000</v>
      </c>
      <c r="I23" s="18"/>
      <c r="J23" s="71"/>
      <c r="K23" s="87">
        <v>10381</v>
      </c>
      <c r="L23" s="87">
        <v>25134</v>
      </c>
      <c r="M23" s="88">
        <v>24692</v>
      </c>
      <c r="N23" s="88">
        <v>2256</v>
      </c>
      <c r="Q23" s="111"/>
    </row>
    <row r="24" spans="1:17" ht="20.25" customHeight="1">
      <c r="A24" s="44" t="s">
        <v>38</v>
      </c>
      <c r="B24" s="13"/>
      <c r="C24" s="13"/>
      <c r="D24" s="13">
        <v>19677</v>
      </c>
      <c r="E24" s="71">
        <v>100</v>
      </c>
      <c r="F24" s="14" t="s">
        <v>39</v>
      </c>
      <c r="G24" s="18">
        <v>646807.92000000004</v>
      </c>
      <c r="H24" s="18">
        <v>1124628</v>
      </c>
      <c r="I24" s="18">
        <v>1124628</v>
      </c>
      <c r="J24" s="71">
        <v>45.24</v>
      </c>
      <c r="K24" s="87">
        <v>11537</v>
      </c>
      <c r="L24" s="87">
        <v>3921</v>
      </c>
      <c r="M24" s="88">
        <v>1809</v>
      </c>
      <c r="N24" s="88">
        <v>24745</v>
      </c>
      <c r="Q24" s="111"/>
    </row>
    <row r="25" spans="1:17" ht="20.25" customHeight="1">
      <c r="A25" s="44" t="s">
        <v>40</v>
      </c>
      <c r="B25" s="13"/>
      <c r="C25" s="13"/>
      <c r="D25" s="13"/>
      <c r="E25" s="71"/>
      <c r="F25" s="14" t="s">
        <v>41</v>
      </c>
      <c r="G25" s="18"/>
      <c r="H25" s="18"/>
      <c r="I25" s="18"/>
      <c r="J25" s="71"/>
      <c r="K25" s="87">
        <v>22240</v>
      </c>
      <c r="M25" s="88">
        <v>20999</v>
      </c>
      <c r="N25" s="88">
        <v>5300</v>
      </c>
      <c r="Q25" s="111"/>
    </row>
    <row r="26" spans="1:17" ht="20.25" customHeight="1">
      <c r="A26" s="45" t="s">
        <v>42</v>
      </c>
      <c r="B26" s="13"/>
      <c r="C26" s="13"/>
      <c r="D26" s="13">
        <v>66600</v>
      </c>
      <c r="E26" s="71">
        <v>-80.800000000000011</v>
      </c>
      <c r="F26" s="14" t="s">
        <v>228</v>
      </c>
      <c r="G26" s="18">
        <v>1348411.54</v>
      </c>
      <c r="H26" s="18">
        <v>1645322.04</v>
      </c>
      <c r="I26" s="18">
        <v>1645322.04</v>
      </c>
      <c r="J26" s="71">
        <v>-39.1</v>
      </c>
      <c r="K26" s="87">
        <v>9885</v>
      </c>
      <c r="L26" s="87">
        <v>2815</v>
      </c>
      <c r="M26" s="88">
        <v>18445</v>
      </c>
      <c r="Q26" s="111"/>
    </row>
    <row r="27" spans="1:17" ht="20.25" customHeight="1">
      <c r="A27" s="44" t="s">
        <v>44</v>
      </c>
      <c r="B27" s="13"/>
      <c r="C27" s="13"/>
      <c r="D27" s="13"/>
      <c r="E27" s="71"/>
      <c r="F27" s="14" t="s">
        <v>230</v>
      </c>
      <c r="G27" s="18">
        <v>1400000</v>
      </c>
      <c r="H27" s="18"/>
      <c r="I27" s="18"/>
      <c r="J27" s="71"/>
      <c r="K27" s="87">
        <v>50</v>
      </c>
      <c r="L27" s="87">
        <v>18233</v>
      </c>
      <c r="M27" s="88">
        <v>2111</v>
      </c>
      <c r="Q27" s="111"/>
    </row>
    <row r="28" spans="1:17" ht="20.25" customHeight="1">
      <c r="A28" s="44" t="s">
        <v>46</v>
      </c>
      <c r="B28" s="13"/>
      <c r="C28" s="13"/>
      <c r="D28" s="13"/>
      <c r="E28" s="71"/>
      <c r="F28" s="14" t="s">
        <v>43</v>
      </c>
      <c r="G28" s="18"/>
      <c r="H28" s="18"/>
      <c r="I28" s="18"/>
      <c r="J28" s="71"/>
      <c r="K28" s="87">
        <v>1157</v>
      </c>
      <c r="L28" s="87">
        <v>1</v>
      </c>
      <c r="M28" s="88">
        <v>88</v>
      </c>
      <c r="N28" s="88">
        <v>5441</v>
      </c>
      <c r="Q28" s="111"/>
    </row>
    <row r="29" spans="1:17" ht="20.25" customHeight="1">
      <c r="A29" s="44" t="s">
        <v>47</v>
      </c>
      <c r="B29" s="13"/>
      <c r="C29" s="13"/>
      <c r="D29" s="13"/>
      <c r="E29" s="71"/>
      <c r="F29" s="14" t="s">
        <v>45</v>
      </c>
      <c r="G29" s="18"/>
      <c r="H29" s="18"/>
      <c r="I29" s="18"/>
      <c r="J29" s="71"/>
      <c r="K29" s="87">
        <v>733040</v>
      </c>
      <c r="L29" s="87">
        <v>294516</v>
      </c>
      <c r="M29" s="88">
        <v>761</v>
      </c>
      <c r="N29" s="88">
        <v>21279</v>
      </c>
      <c r="Q29" s="111"/>
    </row>
    <row r="30" spans="1:17" ht="20.25" customHeight="1">
      <c r="A30" s="27" t="s">
        <v>52</v>
      </c>
      <c r="B30" s="8">
        <f>B31+B35+B36+B38+B37</f>
        <v>24417442.799999997</v>
      </c>
      <c r="C30" s="8">
        <f>C31+C35+C36+C38+C37</f>
        <v>24417442.799999997</v>
      </c>
      <c r="D30" s="8">
        <f>D31+D35+D36+D38+D37</f>
        <v>49317815.360000029</v>
      </c>
      <c r="E30" s="71">
        <v>-17.599999999999998</v>
      </c>
      <c r="F30" s="14" t="s">
        <v>66</v>
      </c>
      <c r="G30" s="18"/>
      <c r="H30" s="18"/>
      <c r="I30" s="18"/>
      <c r="J30" s="71"/>
      <c r="K30" s="87">
        <v>414296</v>
      </c>
      <c r="L30" s="87">
        <v>69075</v>
      </c>
      <c r="M30" s="8">
        <f>M31+M35+M36+M38+M37</f>
        <v>574690</v>
      </c>
      <c r="N30" s="88">
        <v>1</v>
      </c>
      <c r="Q30" s="111"/>
    </row>
    <row r="31" spans="1:17" ht="20.25" customHeight="1">
      <c r="A31" s="46" t="s">
        <v>54</v>
      </c>
      <c r="B31" s="13">
        <f>SUM(B32:B34)</f>
        <v>14368841.74</v>
      </c>
      <c r="C31" s="13">
        <f>SUM(C32:C34)</f>
        <v>14368841.74</v>
      </c>
      <c r="D31" s="13">
        <f>SUM(D32:D34)</f>
        <v>38992967.689999998</v>
      </c>
      <c r="E31" s="71">
        <v>-21.9</v>
      </c>
      <c r="F31" s="27" t="s">
        <v>53</v>
      </c>
      <c r="G31" s="17">
        <f>G32+G35+G36+G37</f>
        <v>93761544.430000007</v>
      </c>
      <c r="H31" s="17">
        <f>H32+H35+H36+H37</f>
        <v>84440866.340000004</v>
      </c>
      <c r="I31" s="17">
        <f>I32+I35+I36+I37</f>
        <v>88120016.996450067</v>
      </c>
      <c r="J31" s="71">
        <v>76.070000000000007</v>
      </c>
      <c r="K31" s="87">
        <v>78545</v>
      </c>
      <c r="L31" s="87">
        <v>69075</v>
      </c>
      <c r="M31" s="88">
        <v>425942</v>
      </c>
      <c r="N31" s="17">
        <f>N32+N34+N35+N36</f>
        <v>266874</v>
      </c>
      <c r="Q31" s="111"/>
    </row>
    <row r="32" spans="1:17" ht="20.25" customHeight="1">
      <c r="A32" s="14" t="s">
        <v>56</v>
      </c>
      <c r="B32" s="13"/>
      <c r="C32" s="13"/>
      <c r="D32" s="13"/>
      <c r="E32" s="71"/>
      <c r="F32" s="21" t="s">
        <v>55</v>
      </c>
      <c r="G32" s="18">
        <f>SUM(G33:G34)</f>
        <v>93761544.430000007</v>
      </c>
      <c r="H32" s="18">
        <f t="shared" ref="H32:I32" si="4">SUM(H33:H34)</f>
        <v>84440866.340000004</v>
      </c>
      <c r="I32" s="18">
        <f t="shared" si="4"/>
        <v>85598701.640000075</v>
      </c>
      <c r="J32" s="71">
        <v>113.99999999999999</v>
      </c>
      <c r="K32" s="87">
        <v>199663</v>
      </c>
      <c r="L32" s="87">
        <v>89600</v>
      </c>
      <c r="M32" s="88">
        <v>78545</v>
      </c>
      <c r="N32" s="18">
        <v>68507</v>
      </c>
      <c r="Q32" s="111"/>
    </row>
    <row r="33" spans="1:17" ht="20.25" customHeight="1">
      <c r="A33" s="14" t="s">
        <v>58</v>
      </c>
      <c r="B33" s="13">
        <v>1850500</v>
      </c>
      <c r="C33" s="13">
        <v>1850500</v>
      </c>
      <c r="D33" s="13">
        <v>19241989</v>
      </c>
      <c r="E33" s="71">
        <v>-53.6</v>
      </c>
      <c r="F33" s="14" t="s">
        <v>57</v>
      </c>
      <c r="G33" s="18"/>
      <c r="H33" s="18">
        <v>7454807.3100000024</v>
      </c>
      <c r="I33" s="18">
        <v>8612642.5900000781</v>
      </c>
      <c r="J33" s="71">
        <v>5479.3</v>
      </c>
      <c r="K33" s="87">
        <v>136088</v>
      </c>
      <c r="L33" s="87">
        <v>92091</v>
      </c>
      <c r="M33" s="88">
        <v>196644</v>
      </c>
      <c r="N33" s="18">
        <v>68507</v>
      </c>
      <c r="Q33" s="111"/>
    </row>
    <row r="34" spans="1:17" ht="20.25" customHeight="1">
      <c r="A34" s="14" t="s">
        <v>60</v>
      </c>
      <c r="B34" s="13">
        <v>12518341.74</v>
      </c>
      <c r="C34" s="13">
        <v>12518341.74</v>
      </c>
      <c r="D34" s="13">
        <f>19750978.69</f>
        <v>19750978.690000001</v>
      </c>
      <c r="E34" s="71">
        <v>135.13</v>
      </c>
      <c r="F34" s="14" t="s">
        <v>276</v>
      </c>
      <c r="G34" s="18">
        <v>93761544.430000007</v>
      </c>
      <c r="H34" s="18">
        <v>76986059.030000001</v>
      </c>
      <c r="I34" s="18">
        <v>76986059.049999997</v>
      </c>
      <c r="J34" s="71">
        <v>93.22</v>
      </c>
      <c r="K34" s="87">
        <v>89600</v>
      </c>
      <c r="L34" s="87">
        <v>43750</v>
      </c>
      <c r="M34" s="88">
        <v>150753</v>
      </c>
      <c r="N34" s="18"/>
      <c r="Q34" s="111"/>
    </row>
    <row r="35" spans="1:17" ht="20.25" customHeight="1">
      <c r="A35" s="21" t="s">
        <v>62</v>
      </c>
      <c r="B35" s="13"/>
      <c r="C35" s="13"/>
      <c r="D35" s="13"/>
      <c r="E35" s="71"/>
      <c r="F35" s="21" t="s">
        <v>207</v>
      </c>
      <c r="G35" s="18"/>
      <c r="H35" s="18"/>
      <c r="I35" s="18"/>
      <c r="J35" s="71"/>
      <c r="K35" s="87">
        <v>94980</v>
      </c>
      <c r="N35" s="18">
        <v>127926</v>
      </c>
      <c r="Q35" s="111"/>
    </row>
    <row r="36" spans="1:17" ht="20.25" customHeight="1">
      <c r="A36" s="47" t="s">
        <v>63</v>
      </c>
      <c r="B36" s="13">
        <v>8887172.5199999996</v>
      </c>
      <c r="C36" s="13">
        <v>8887172.5199999996</v>
      </c>
      <c r="D36" s="13">
        <v>8887172.5200000331</v>
      </c>
      <c r="E36" s="71">
        <v>-6.5</v>
      </c>
      <c r="F36" s="21" t="s">
        <v>61</v>
      </c>
      <c r="G36" s="18"/>
      <c r="H36" s="18"/>
      <c r="I36" s="18"/>
      <c r="J36" s="71">
        <v>-100</v>
      </c>
      <c r="K36" s="87">
        <v>75965</v>
      </c>
      <c r="M36" s="88">
        <v>92091</v>
      </c>
      <c r="N36" s="18">
        <v>70441</v>
      </c>
      <c r="Q36" s="111"/>
    </row>
    <row r="37" spans="1:17" ht="20.25" customHeight="1">
      <c r="A37" s="48" t="s">
        <v>83</v>
      </c>
      <c r="B37" s="30"/>
      <c r="C37" s="30"/>
      <c r="D37" s="30">
        <v>276246.61000000022</v>
      </c>
      <c r="E37" s="71">
        <v>10484</v>
      </c>
      <c r="F37" s="21" t="s">
        <v>271</v>
      </c>
      <c r="G37" s="18"/>
      <c r="H37" s="18"/>
      <c r="I37" s="18">
        <v>2521315.3564499915</v>
      </c>
      <c r="J37" s="71">
        <v>117.08000000000001</v>
      </c>
      <c r="K37" s="87">
        <v>58199</v>
      </c>
      <c r="M37" s="88">
        <v>12907</v>
      </c>
      <c r="Q37" s="111"/>
    </row>
    <row r="38" spans="1:17" ht="20.25" customHeight="1">
      <c r="A38" s="21" t="s">
        <v>270</v>
      </c>
      <c r="B38" s="13">
        <v>1161428.54</v>
      </c>
      <c r="C38" s="13">
        <v>1161428.54</v>
      </c>
      <c r="D38" s="13">
        <f>1161428.54</f>
        <v>1161428.54</v>
      </c>
      <c r="E38" s="71">
        <v>171.3</v>
      </c>
      <c r="F38" s="21" t="s">
        <v>64</v>
      </c>
      <c r="G38" s="18"/>
      <c r="H38" s="18"/>
      <c r="I38" s="18"/>
      <c r="J38" s="71"/>
      <c r="M38" s="88">
        <v>43750</v>
      </c>
      <c r="Q38" s="111"/>
    </row>
    <row r="39" spans="1:17">
      <c r="B39" s="95"/>
      <c r="C39" s="95"/>
      <c r="F39" s="87"/>
      <c r="G39" s="87"/>
    </row>
    <row r="41" spans="1:17">
      <c r="D41" s="95"/>
    </row>
    <row r="42" spans="1:17">
      <c r="D42" s="95"/>
      <c r="G42" s="95"/>
      <c r="H42" s="95"/>
      <c r="I42" s="95"/>
    </row>
    <row r="45" spans="1:17">
      <c r="D45" s="95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showZeros="0" workbookViewId="0">
      <selection activeCell="F18" sqref="F18"/>
    </sheetView>
  </sheetViews>
  <sheetFormatPr defaultRowHeight="14.25"/>
  <cols>
    <col min="1" max="1" width="17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8.25" style="72" customWidth="1"/>
    <col min="6" max="6" width="22.25" style="1" bestFit="1" customWidth="1"/>
    <col min="7" max="7" width="9.5" style="1" bestFit="1" customWidth="1"/>
    <col min="8" max="8" width="9.5" style="1" customWidth="1"/>
    <col min="9" max="9" width="9.5" style="1" bestFit="1" customWidth="1"/>
    <col min="10" max="10" width="8.875" style="72" customWidth="1"/>
    <col min="11" max="16" width="0" style="1" hidden="1" customWidth="1"/>
    <col min="17" max="17" width="14.875" style="1" customWidth="1"/>
    <col min="18" max="216" width="9" style="1"/>
    <col min="217" max="217" width="25.5" style="1" customWidth="1"/>
    <col min="218" max="218" width="8.5" style="1" bestFit="1" customWidth="1"/>
    <col min="219" max="219" width="9.5" style="1" bestFit="1" customWidth="1"/>
    <col min="220" max="220" width="6.75" style="1" bestFit="1" customWidth="1"/>
    <col min="221" max="221" width="22.25" style="1" bestFit="1" customWidth="1"/>
    <col min="222" max="223" width="9.5" style="1" bestFit="1" customWidth="1"/>
    <col min="224" max="224" width="7.375" style="1" bestFit="1" customWidth="1"/>
    <col min="225" max="225" width="12.625" style="1" bestFit="1" customWidth="1"/>
    <col min="226" max="472" width="9" style="1"/>
    <col min="473" max="473" width="25.5" style="1" customWidth="1"/>
    <col min="474" max="474" width="8.5" style="1" bestFit="1" customWidth="1"/>
    <col min="475" max="475" width="9.5" style="1" bestFit="1" customWidth="1"/>
    <col min="476" max="476" width="6.75" style="1" bestFit="1" customWidth="1"/>
    <col min="477" max="477" width="22.25" style="1" bestFit="1" customWidth="1"/>
    <col min="478" max="479" width="9.5" style="1" bestFit="1" customWidth="1"/>
    <col min="480" max="480" width="7.375" style="1" bestFit="1" customWidth="1"/>
    <col min="481" max="481" width="12.625" style="1" bestFit="1" customWidth="1"/>
    <col min="482" max="728" width="9" style="1"/>
    <col min="729" max="729" width="25.5" style="1" customWidth="1"/>
    <col min="730" max="730" width="8.5" style="1" bestFit="1" customWidth="1"/>
    <col min="731" max="731" width="9.5" style="1" bestFit="1" customWidth="1"/>
    <col min="732" max="732" width="6.75" style="1" bestFit="1" customWidth="1"/>
    <col min="733" max="733" width="22.25" style="1" bestFit="1" customWidth="1"/>
    <col min="734" max="735" width="9.5" style="1" bestFit="1" customWidth="1"/>
    <col min="736" max="736" width="7.375" style="1" bestFit="1" customWidth="1"/>
    <col min="737" max="737" width="12.625" style="1" bestFit="1" customWidth="1"/>
    <col min="738" max="984" width="9" style="1"/>
    <col min="985" max="985" width="25.5" style="1" customWidth="1"/>
    <col min="986" max="986" width="8.5" style="1" bestFit="1" customWidth="1"/>
    <col min="987" max="987" width="9.5" style="1" bestFit="1" customWidth="1"/>
    <col min="988" max="988" width="6.75" style="1" bestFit="1" customWidth="1"/>
    <col min="989" max="989" width="22.25" style="1" bestFit="1" customWidth="1"/>
    <col min="990" max="991" width="9.5" style="1" bestFit="1" customWidth="1"/>
    <col min="992" max="992" width="7.375" style="1" bestFit="1" customWidth="1"/>
    <col min="993" max="993" width="12.625" style="1" bestFit="1" customWidth="1"/>
    <col min="994" max="1240" width="9" style="1"/>
    <col min="1241" max="1241" width="25.5" style="1" customWidth="1"/>
    <col min="1242" max="1242" width="8.5" style="1" bestFit="1" customWidth="1"/>
    <col min="1243" max="1243" width="9.5" style="1" bestFit="1" customWidth="1"/>
    <col min="1244" max="1244" width="6.75" style="1" bestFit="1" customWidth="1"/>
    <col min="1245" max="1245" width="22.25" style="1" bestFit="1" customWidth="1"/>
    <col min="1246" max="1247" width="9.5" style="1" bestFit="1" customWidth="1"/>
    <col min="1248" max="1248" width="7.375" style="1" bestFit="1" customWidth="1"/>
    <col min="1249" max="1249" width="12.625" style="1" bestFit="1" customWidth="1"/>
    <col min="1250" max="1496" width="9" style="1"/>
    <col min="1497" max="1497" width="25.5" style="1" customWidth="1"/>
    <col min="1498" max="1498" width="8.5" style="1" bestFit="1" customWidth="1"/>
    <col min="1499" max="1499" width="9.5" style="1" bestFit="1" customWidth="1"/>
    <col min="1500" max="1500" width="6.75" style="1" bestFit="1" customWidth="1"/>
    <col min="1501" max="1501" width="22.25" style="1" bestFit="1" customWidth="1"/>
    <col min="1502" max="1503" width="9.5" style="1" bestFit="1" customWidth="1"/>
    <col min="1504" max="1504" width="7.375" style="1" bestFit="1" customWidth="1"/>
    <col min="1505" max="1505" width="12.625" style="1" bestFit="1" customWidth="1"/>
    <col min="1506" max="1752" width="9" style="1"/>
    <col min="1753" max="1753" width="25.5" style="1" customWidth="1"/>
    <col min="1754" max="1754" width="8.5" style="1" bestFit="1" customWidth="1"/>
    <col min="1755" max="1755" width="9.5" style="1" bestFit="1" customWidth="1"/>
    <col min="1756" max="1756" width="6.75" style="1" bestFit="1" customWidth="1"/>
    <col min="1757" max="1757" width="22.25" style="1" bestFit="1" customWidth="1"/>
    <col min="1758" max="1759" width="9.5" style="1" bestFit="1" customWidth="1"/>
    <col min="1760" max="1760" width="7.375" style="1" bestFit="1" customWidth="1"/>
    <col min="1761" max="1761" width="12.625" style="1" bestFit="1" customWidth="1"/>
    <col min="1762" max="2008" width="9" style="1"/>
    <col min="2009" max="2009" width="25.5" style="1" customWidth="1"/>
    <col min="2010" max="2010" width="8.5" style="1" bestFit="1" customWidth="1"/>
    <col min="2011" max="2011" width="9.5" style="1" bestFit="1" customWidth="1"/>
    <col min="2012" max="2012" width="6.75" style="1" bestFit="1" customWidth="1"/>
    <col min="2013" max="2013" width="22.25" style="1" bestFit="1" customWidth="1"/>
    <col min="2014" max="2015" width="9.5" style="1" bestFit="1" customWidth="1"/>
    <col min="2016" max="2016" width="7.375" style="1" bestFit="1" customWidth="1"/>
    <col min="2017" max="2017" width="12.625" style="1" bestFit="1" customWidth="1"/>
    <col min="2018" max="2264" width="9" style="1"/>
    <col min="2265" max="2265" width="25.5" style="1" customWidth="1"/>
    <col min="2266" max="2266" width="8.5" style="1" bestFit="1" customWidth="1"/>
    <col min="2267" max="2267" width="9.5" style="1" bestFit="1" customWidth="1"/>
    <col min="2268" max="2268" width="6.75" style="1" bestFit="1" customWidth="1"/>
    <col min="2269" max="2269" width="22.25" style="1" bestFit="1" customWidth="1"/>
    <col min="2270" max="2271" width="9.5" style="1" bestFit="1" customWidth="1"/>
    <col min="2272" max="2272" width="7.375" style="1" bestFit="1" customWidth="1"/>
    <col min="2273" max="2273" width="12.625" style="1" bestFit="1" customWidth="1"/>
    <col min="2274" max="2520" width="9" style="1"/>
    <col min="2521" max="2521" width="25.5" style="1" customWidth="1"/>
    <col min="2522" max="2522" width="8.5" style="1" bestFit="1" customWidth="1"/>
    <col min="2523" max="2523" width="9.5" style="1" bestFit="1" customWidth="1"/>
    <col min="2524" max="2524" width="6.75" style="1" bestFit="1" customWidth="1"/>
    <col min="2525" max="2525" width="22.25" style="1" bestFit="1" customWidth="1"/>
    <col min="2526" max="2527" width="9.5" style="1" bestFit="1" customWidth="1"/>
    <col min="2528" max="2528" width="7.375" style="1" bestFit="1" customWidth="1"/>
    <col min="2529" max="2529" width="12.625" style="1" bestFit="1" customWidth="1"/>
    <col min="2530" max="2776" width="9" style="1"/>
    <col min="2777" max="2777" width="25.5" style="1" customWidth="1"/>
    <col min="2778" max="2778" width="8.5" style="1" bestFit="1" customWidth="1"/>
    <col min="2779" max="2779" width="9.5" style="1" bestFit="1" customWidth="1"/>
    <col min="2780" max="2780" width="6.75" style="1" bestFit="1" customWidth="1"/>
    <col min="2781" max="2781" width="22.25" style="1" bestFit="1" customWidth="1"/>
    <col min="2782" max="2783" width="9.5" style="1" bestFit="1" customWidth="1"/>
    <col min="2784" max="2784" width="7.375" style="1" bestFit="1" customWidth="1"/>
    <col min="2785" max="2785" width="12.625" style="1" bestFit="1" customWidth="1"/>
    <col min="2786" max="3032" width="9" style="1"/>
    <col min="3033" max="3033" width="25.5" style="1" customWidth="1"/>
    <col min="3034" max="3034" width="8.5" style="1" bestFit="1" customWidth="1"/>
    <col min="3035" max="3035" width="9.5" style="1" bestFit="1" customWidth="1"/>
    <col min="3036" max="3036" width="6.75" style="1" bestFit="1" customWidth="1"/>
    <col min="3037" max="3037" width="22.25" style="1" bestFit="1" customWidth="1"/>
    <col min="3038" max="3039" width="9.5" style="1" bestFit="1" customWidth="1"/>
    <col min="3040" max="3040" width="7.375" style="1" bestFit="1" customWidth="1"/>
    <col min="3041" max="3041" width="12.625" style="1" bestFit="1" customWidth="1"/>
    <col min="3042" max="3288" width="9" style="1"/>
    <col min="3289" max="3289" width="25.5" style="1" customWidth="1"/>
    <col min="3290" max="3290" width="8.5" style="1" bestFit="1" customWidth="1"/>
    <col min="3291" max="3291" width="9.5" style="1" bestFit="1" customWidth="1"/>
    <col min="3292" max="3292" width="6.75" style="1" bestFit="1" customWidth="1"/>
    <col min="3293" max="3293" width="22.25" style="1" bestFit="1" customWidth="1"/>
    <col min="3294" max="3295" width="9.5" style="1" bestFit="1" customWidth="1"/>
    <col min="3296" max="3296" width="7.375" style="1" bestFit="1" customWidth="1"/>
    <col min="3297" max="3297" width="12.625" style="1" bestFit="1" customWidth="1"/>
    <col min="3298" max="3544" width="9" style="1"/>
    <col min="3545" max="3545" width="25.5" style="1" customWidth="1"/>
    <col min="3546" max="3546" width="8.5" style="1" bestFit="1" customWidth="1"/>
    <col min="3547" max="3547" width="9.5" style="1" bestFit="1" customWidth="1"/>
    <col min="3548" max="3548" width="6.75" style="1" bestFit="1" customWidth="1"/>
    <col min="3549" max="3549" width="22.25" style="1" bestFit="1" customWidth="1"/>
    <col min="3550" max="3551" width="9.5" style="1" bestFit="1" customWidth="1"/>
    <col min="3552" max="3552" width="7.375" style="1" bestFit="1" customWidth="1"/>
    <col min="3553" max="3553" width="12.625" style="1" bestFit="1" customWidth="1"/>
    <col min="3554" max="3800" width="9" style="1"/>
    <col min="3801" max="3801" width="25.5" style="1" customWidth="1"/>
    <col min="3802" max="3802" width="8.5" style="1" bestFit="1" customWidth="1"/>
    <col min="3803" max="3803" width="9.5" style="1" bestFit="1" customWidth="1"/>
    <col min="3804" max="3804" width="6.75" style="1" bestFit="1" customWidth="1"/>
    <col min="3805" max="3805" width="22.25" style="1" bestFit="1" customWidth="1"/>
    <col min="3806" max="3807" width="9.5" style="1" bestFit="1" customWidth="1"/>
    <col min="3808" max="3808" width="7.375" style="1" bestFit="1" customWidth="1"/>
    <col min="3809" max="3809" width="12.625" style="1" bestFit="1" customWidth="1"/>
    <col min="3810" max="4056" width="9" style="1"/>
    <col min="4057" max="4057" width="25.5" style="1" customWidth="1"/>
    <col min="4058" max="4058" width="8.5" style="1" bestFit="1" customWidth="1"/>
    <col min="4059" max="4059" width="9.5" style="1" bestFit="1" customWidth="1"/>
    <col min="4060" max="4060" width="6.75" style="1" bestFit="1" customWidth="1"/>
    <col min="4061" max="4061" width="22.25" style="1" bestFit="1" customWidth="1"/>
    <col min="4062" max="4063" width="9.5" style="1" bestFit="1" customWidth="1"/>
    <col min="4064" max="4064" width="7.375" style="1" bestFit="1" customWidth="1"/>
    <col min="4065" max="4065" width="12.625" style="1" bestFit="1" customWidth="1"/>
    <col min="4066" max="4312" width="9" style="1"/>
    <col min="4313" max="4313" width="25.5" style="1" customWidth="1"/>
    <col min="4314" max="4314" width="8.5" style="1" bestFit="1" customWidth="1"/>
    <col min="4315" max="4315" width="9.5" style="1" bestFit="1" customWidth="1"/>
    <col min="4316" max="4316" width="6.75" style="1" bestFit="1" customWidth="1"/>
    <col min="4317" max="4317" width="22.25" style="1" bestFit="1" customWidth="1"/>
    <col min="4318" max="4319" width="9.5" style="1" bestFit="1" customWidth="1"/>
    <col min="4320" max="4320" width="7.375" style="1" bestFit="1" customWidth="1"/>
    <col min="4321" max="4321" width="12.625" style="1" bestFit="1" customWidth="1"/>
    <col min="4322" max="4568" width="9" style="1"/>
    <col min="4569" max="4569" width="25.5" style="1" customWidth="1"/>
    <col min="4570" max="4570" width="8.5" style="1" bestFit="1" customWidth="1"/>
    <col min="4571" max="4571" width="9.5" style="1" bestFit="1" customWidth="1"/>
    <col min="4572" max="4572" width="6.75" style="1" bestFit="1" customWidth="1"/>
    <col min="4573" max="4573" width="22.25" style="1" bestFit="1" customWidth="1"/>
    <col min="4574" max="4575" width="9.5" style="1" bestFit="1" customWidth="1"/>
    <col min="4576" max="4576" width="7.375" style="1" bestFit="1" customWidth="1"/>
    <col min="4577" max="4577" width="12.625" style="1" bestFit="1" customWidth="1"/>
    <col min="4578" max="4824" width="9" style="1"/>
    <col min="4825" max="4825" width="25.5" style="1" customWidth="1"/>
    <col min="4826" max="4826" width="8.5" style="1" bestFit="1" customWidth="1"/>
    <col min="4827" max="4827" width="9.5" style="1" bestFit="1" customWidth="1"/>
    <col min="4828" max="4828" width="6.75" style="1" bestFit="1" customWidth="1"/>
    <col min="4829" max="4829" width="22.25" style="1" bestFit="1" customWidth="1"/>
    <col min="4830" max="4831" width="9.5" style="1" bestFit="1" customWidth="1"/>
    <col min="4832" max="4832" width="7.375" style="1" bestFit="1" customWidth="1"/>
    <col min="4833" max="4833" width="12.625" style="1" bestFit="1" customWidth="1"/>
    <col min="4834" max="5080" width="9" style="1"/>
    <col min="5081" max="5081" width="25.5" style="1" customWidth="1"/>
    <col min="5082" max="5082" width="8.5" style="1" bestFit="1" customWidth="1"/>
    <col min="5083" max="5083" width="9.5" style="1" bestFit="1" customWidth="1"/>
    <col min="5084" max="5084" width="6.75" style="1" bestFit="1" customWidth="1"/>
    <col min="5085" max="5085" width="22.25" style="1" bestFit="1" customWidth="1"/>
    <col min="5086" max="5087" width="9.5" style="1" bestFit="1" customWidth="1"/>
    <col min="5088" max="5088" width="7.375" style="1" bestFit="1" customWidth="1"/>
    <col min="5089" max="5089" width="12.625" style="1" bestFit="1" customWidth="1"/>
    <col min="5090" max="5336" width="9" style="1"/>
    <col min="5337" max="5337" width="25.5" style="1" customWidth="1"/>
    <col min="5338" max="5338" width="8.5" style="1" bestFit="1" customWidth="1"/>
    <col min="5339" max="5339" width="9.5" style="1" bestFit="1" customWidth="1"/>
    <col min="5340" max="5340" width="6.75" style="1" bestFit="1" customWidth="1"/>
    <col min="5341" max="5341" width="22.25" style="1" bestFit="1" customWidth="1"/>
    <col min="5342" max="5343" width="9.5" style="1" bestFit="1" customWidth="1"/>
    <col min="5344" max="5344" width="7.375" style="1" bestFit="1" customWidth="1"/>
    <col min="5345" max="5345" width="12.625" style="1" bestFit="1" customWidth="1"/>
    <col min="5346" max="5592" width="9" style="1"/>
    <col min="5593" max="5593" width="25.5" style="1" customWidth="1"/>
    <col min="5594" max="5594" width="8.5" style="1" bestFit="1" customWidth="1"/>
    <col min="5595" max="5595" width="9.5" style="1" bestFit="1" customWidth="1"/>
    <col min="5596" max="5596" width="6.75" style="1" bestFit="1" customWidth="1"/>
    <col min="5597" max="5597" width="22.25" style="1" bestFit="1" customWidth="1"/>
    <col min="5598" max="5599" width="9.5" style="1" bestFit="1" customWidth="1"/>
    <col min="5600" max="5600" width="7.375" style="1" bestFit="1" customWidth="1"/>
    <col min="5601" max="5601" width="12.625" style="1" bestFit="1" customWidth="1"/>
    <col min="5602" max="5848" width="9" style="1"/>
    <col min="5849" max="5849" width="25.5" style="1" customWidth="1"/>
    <col min="5850" max="5850" width="8.5" style="1" bestFit="1" customWidth="1"/>
    <col min="5851" max="5851" width="9.5" style="1" bestFit="1" customWidth="1"/>
    <col min="5852" max="5852" width="6.75" style="1" bestFit="1" customWidth="1"/>
    <col min="5853" max="5853" width="22.25" style="1" bestFit="1" customWidth="1"/>
    <col min="5854" max="5855" width="9.5" style="1" bestFit="1" customWidth="1"/>
    <col min="5856" max="5856" width="7.375" style="1" bestFit="1" customWidth="1"/>
    <col min="5857" max="5857" width="12.625" style="1" bestFit="1" customWidth="1"/>
    <col min="5858" max="6104" width="9" style="1"/>
    <col min="6105" max="6105" width="25.5" style="1" customWidth="1"/>
    <col min="6106" max="6106" width="8.5" style="1" bestFit="1" customWidth="1"/>
    <col min="6107" max="6107" width="9.5" style="1" bestFit="1" customWidth="1"/>
    <col min="6108" max="6108" width="6.75" style="1" bestFit="1" customWidth="1"/>
    <col min="6109" max="6109" width="22.25" style="1" bestFit="1" customWidth="1"/>
    <col min="6110" max="6111" width="9.5" style="1" bestFit="1" customWidth="1"/>
    <col min="6112" max="6112" width="7.375" style="1" bestFit="1" customWidth="1"/>
    <col min="6113" max="6113" width="12.625" style="1" bestFit="1" customWidth="1"/>
    <col min="6114" max="6360" width="9" style="1"/>
    <col min="6361" max="6361" width="25.5" style="1" customWidth="1"/>
    <col min="6362" max="6362" width="8.5" style="1" bestFit="1" customWidth="1"/>
    <col min="6363" max="6363" width="9.5" style="1" bestFit="1" customWidth="1"/>
    <col min="6364" max="6364" width="6.75" style="1" bestFit="1" customWidth="1"/>
    <col min="6365" max="6365" width="22.25" style="1" bestFit="1" customWidth="1"/>
    <col min="6366" max="6367" width="9.5" style="1" bestFit="1" customWidth="1"/>
    <col min="6368" max="6368" width="7.375" style="1" bestFit="1" customWidth="1"/>
    <col min="6369" max="6369" width="12.625" style="1" bestFit="1" customWidth="1"/>
    <col min="6370" max="6616" width="9" style="1"/>
    <col min="6617" max="6617" width="25.5" style="1" customWidth="1"/>
    <col min="6618" max="6618" width="8.5" style="1" bestFit="1" customWidth="1"/>
    <col min="6619" max="6619" width="9.5" style="1" bestFit="1" customWidth="1"/>
    <col min="6620" max="6620" width="6.75" style="1" bestFit="1" customWidth="1"/>
    <col min="6621" max="6621" width="22.25" style="1" bestFit="1" customWidth="1"/>
    <col min="6622" max="6623" width="9.5" style="1" bestFit="1" customWidth="1"/>
    <col min="6624" max="6624" width="7.375" style="1" bestFit="1" customWidth="1"/>
    <col min="6625" max="6625" width="12.625" style="1" bestFit="1" customWidth="1"/>
    <col min="6626" max="6872" width="9" style="1"/>
    <col min="6873" max="6873" width="25.5" style="1" customWidth="1"/>
    <col min="6874" max="6874" width="8.5" style="1" bestFit="1" customWidth="1"/>
    <col min="6875" max="6875" width="9.5" style="1" bestFit="1" customWidth="1"/>
    <col min="6876" max="6876" width="6.75" style="1" bestFit="1" customWidth="1"/>
    <col min="6877" max="6877" width="22.25" style="1" bestFit="1" customWidth="1"/>
    <col min="6878" max="6879" width="9.5" style="1" bestFit="1" customWidth="1"/>
    <col min="6880" max="6880" width="7.375" style="1" bestFit="1" customWidth="1"/>
    <col min="6881" max="6881" width="12.625" style="1" bestFit="1" customWidth="1"/>
    <col min="6882" max="7128" width="9" style="1"/>
    <col min="7129" max="7129" width="25.5" style="1" customWidth="1"/>
    <col min="7130" max="7130" width="8.5" style="1" bestFit="1" customWidth="1"/>
    <col min="7131" max="7131" width="9.5" style="1" bestFit="1" customWidth="1"/>
    <col min="7132" max="7132" width="6.75" style="1" bestFit="1" customWidth="1"/>
    <col min="7133" max="7133" width="22.25" style="1" bestFit="1" customWidth="1"/>
    <col min="7134" max="7135" width="9.5" style="1" bestFit="1" customWidth="1"/>
    <col min="7136" max="7136" width="7.375" style="1" bestFit="1" customWidth="1"/>
    <col min="7137" max="7137" width="12.625" style="1" bestFit="1" customWidth="1"/>
    <col min="7138" max="7384" width="9" style="1"/>
    <col min="7385" max="7385" width="25.5" style="1" customWidth="1"/>
    <col min="7386" max="7386" width="8.5" style="1" bestFit="1" customWidth="1"/>
    <col min="7387" max="7387" width="9.5" style="1" bestFit="1" customWidth="1"/>
    <col min="7388" max="7388" width="6.75" style="1" bestFit="1" customWidth="1"/>
    <col min="7389" max="7389" width="22.25" style="1" bestFit="1" customWidth="1"/>
    <col min="7390" max="7391" width="9.5" style="1" bestFit="1" customWidth="1"/>
    <col min="7392" max="7392" width="7.375" style="1" bestFit="1" customWidth="1"/>
    <col min="7393" max="7393" width="12.625" style="1" bestFit="1" customWidth="1"/>
    <col min="7394" max="7640" width="9" style="1"/>
    <col min="7641" max="7641" width="25.5" style="1" customWidth="1"/>
    <col min="7642" max="7642" width="8.5" style="1" bestFit="1" customWidth="1"/>
    <col min="7643" max="7643" width="9.5" style="1" bestFit="1" customWidth="1"/>
    <col min="7644" max="7644" width="6.75" style="1" bestFit="1" customWidth="1"/>
    <col min="7645" max="7645" width="22.25" style="1" bestFit="1" customWidth="1"/>
    <col min="7646" max="7647" width="9.5" style="1" bestFit="1" customWidth="1"/>
    <col min="7648" max="7648" width="7.375" style="1" bestFit="1" customWidth="1"/>
    <col min="7649" max="7649" width="12.625" style="1" bestFit="1" customWidth="1"/>
    <col min="7650" max="7896" width="9" style="1"/>
    <col min="7897" max="7897" width="25.5" style="1" customWidth="1"/>
    <col min="7898" max="7898" width="8.5" style="1" bestFit="1" customWidth="1"/>
    <col min="7899" max="7899" width="9.5" style="1" bestFit="1" customWidth="1"/>
    <col min="7900" max="7900" width="6.75" style="1" bestFit="1" customWidth="1"/>
    <col min="7901" max="7901" width="22.25" style="1" bestFit="1" customWidth="1"/>
    <col min="7902" max="7903" width="9.5" style="1" bestFit="1" customWidth="1"/>
    <col min="7904" max="7904" width="7.375" style="1" bestFit="1" customWidth="1"/>
    <col min="7905" max="7905" width="12.625" style="1" bestFit="1" customWidth="1"/>
    <col min="7906" max="8152" width="9" style="1"/>
    <col min="8153" max="8153" width="25.5" style="1" customWidth="1"/>
    <col min="8154" max="8154" width="8.5" style="1" bestFit="1" customWidth="1"/>
    <col min="8155" max="8155" width="9.5" style="1" bestFit="1" customWidth="1"/>
    <col min="8156" max="8156" width="6.75" style="1" bestFit="1" customWidth="1"/>
    <col min="8157" max="8157" width="22.25" style="1" bestFit="1" customWidth="1"/>
    <col min="8158" max="8159" width="9.5" style="1" bestFit="1" customWidth="1"/>
    <col min="8160" max="8160" width="7.375" style="1" bestFit="1" customWidth="1"/>
    <col min="8161" max="8161" width="12.625" style="1" bestFit="1" customWidth="1"/>
    <col min="8162" max="8408" width="9" style="1"/>
    <col min="8409" max="8409" width="25.5" style="1" customWidth="1"/>
    <col min="8410" max="8410" width="8.5" style="1" bestFit="1" customWidth="1"/>
    <col min="8411" max="8411" width="9.5" style="1" bestFit="1" customWidth="1"/>
    <col min="8412" max="8412" width="6.75" style="1" bestFit="1" customWidth="1"/>
    <col min="8413" max="8413" width="22.25" style="1" bestFit="1" customWidth="1"/>
    <col min="8414" max="8415" width="9.5" style="1" bestFit="1" customWidth="1"/>
    <col min="8416" max="8416" width="7.375" style="1" bestFit="1" customWidth="1"/>
    <col min="8417" max="8417" width="12.625" style="1" bestFit="1" customWidth="1"/>
    <col min="8418" max="8664" width="9" style="1"/>
    <col min="8665" max="8665" width="25.5" style="1" customWidth="1"/>
    <col min="8666" max="8666" width="8.5" style="1" bestFit="1" customWidth="1"/>
    <col min="8667" max="8667" width="9.5" style="1" bestFit="1" customWidth="1"/>
    <col min="8668" max="8668" width="6.75" style="1" bestFit="1" customWidth="1"/>
    <col min="8669" max="8669" width="22.25" style="1" bestFit="1" customWidth="1"/>
    <col min="8670" max="8671" width="9.5" style="1" bestFit="1" customWidth="1"/>
    <col min="8672" max="8672" width="7.375" style="1" bestFit="1" customWidth="1"/>
    <col min="8673" max="8673" width="12.625" style="1" bestFit="1" customWidth="1"/>
    <col min="8674" max="8920" width="9" style="1"/>
    <col min="8921" max="8921" width="25.5" style="1" customWidth="1"/>
    <col min="8922" max="8922" width="8.5" style="1" bestFit="1" customWidth="1"/>
    <col min="8923" max="8923" width="9.5" style="1" bestFit="1" customWidth="1"/>
    <col min="8924" max="8924" width="6.75" style="1" bestFit="1" customWidth="1"/>
    <col min="8925" max="8925" width="22.25" style="1" bestFit="1" customWidth="1"/>
    <col min="8926" max="8927" width="9.5" style="1" bestFit="1" customWidth="1"/>
    <col min="8928" max="8928" width="7.375" style="1" bestFit="1" customWidth="1"/>
    <col min="8929" max="8929" width="12.625" style="1" bestFit="1" customWidth="1"/>
    <col min="8930" max="9176" width="9" style="1"/>
    <col min="9177" max="9177" width="25.5" style="1" customWidth="1"/>
    <col min="9178" max="9178" width="8.5" style="1" bestFit="1" customWidth="1"/>
    <col min="9179" max="9179" width="9.5" style="1" bestFit="1" customWidth="1"/>
    <col min="9180" max="9180" width="6.75" style="1" bestFit="1" customWidth="1"/>
    <col min="9181" max="9181" width="22.25" style="1" bestFit="1" customWidth="1"/>
    <col min="9182" max="9183" width="9.5" style="1" bestFit="1" customWidth="1"/>
    <col min="9184" max="9184" width="7.375" style="1" bestFit="1" customWidth="1"/>
    <col min="9185" max="9185" width="12.625" style="1" bestFit="1" customWidth="1"/>
    <col min="9186" max="9432" width="9" style="1"/>
    <col min="9433" max="9433" width="25.5" style="1" customWidth="1"/>
    <col min="9434" max="9434" width="8.5" style="1" bestFit="1" customWidth="1"/>
    <col min="9435" max="9435" width="9.5" style="1" bestFit="1" customWidth="1"/>
    <col min="9436" max="9436" width="6.75" style="1" bestFit="1" customWidth="1"/>
    <col min="9437" max="9437" width="22.25" style="1" bestFit="1" customWidth="1"/>
    <col min="9438" max="9439" width="9.5" style="1" bestFit="1" customWidth="1"/>
    <col min="9440" max="9440" width="7.375" style="1" bestFit="1" customWidth="1"/>
    <col min="9441" max="9441" width="12.625" style="1" bestFit="1" customWidth="1"/>
    <col min="9442" max="9688" width="9" style="1"/>
    <col min="9689" max="9689" width="25.5" style="1" customWidth="1"/>
    <col min="9690" max="9690" width="8.5" style="1" bestFit="1" customWidth="1"/>
    <col min="9691" max="9691" width="9.5" style="1" bestFit="1" customWidth="1"/>
    <col min="9692" max="9692" width="6.75" style="1" bestFit="1" customWidth="1"/>
    <col min="9693" max="9693" width="22.25" style="1" bestFit="1" customWidth="1"/>
    <col min="9694" max="9695" width="9.5" style="1" bestFit="1" customWidth="1"/>
    <col min="9696" max="9696" width="7.375" style="1" bestFit="1" customWidth="1"/>
    <col min="9697" max="9697" width="12.625" style="1" bestFit="1" customWidth="1"/>
    <col min="9698" max="9944" width="9" style="1"/>
    <col min="9945" max="9945" width="25.5" style="1" customWidth="1"/>
    <col min="9946" max="9946" width="8.5" style="1" bestFit="1" customWidth="1"/>
    <col min="9947" max="9947" width="9.5" style="1" bestFit="1" customWidth="1"/>
    <col min="9948" max="9948" width="6.75" style="1" bestFit="1" customWidth="1"/>
    <col min="9949" max="9949" width="22.25" style="1" bestFit="1" customWidth="1"/>
    <col min="9950" max="9951" width="9.5" style="1" bestFit="1" customWidth="1"/>
    <col min="9952" max="9952" width="7.375" style="1" bestFit="1" customWidth="1"/>
    <col min="9953" max="9953" width="12.625" style="1" bestFit="1" customWidth="1"/>
    <col min="9954" max="10200" width="9" style="1"/>
    <col min="10201" max="10201" width="25.5" style="1" customWidth="1"/>
    <col min="10202" max="10202" width="8.5" style="1" bestFit="1" customWidth="1"/>
    <col min="10203" max="10203" width="9.5" style="1" bestFit="1" customWidth="1"/>
    <col min="10204" max="10204" width="6.75" style="1" bestFit="1" customWidth="1"/>
    <col min="10205" max="10205" width="22.25" style="1" bestFit="1" customWidth="1"/>
    <col min="10206" max="10207" width="9.5" style="1" bestFit="1" customWidth="1"/>
    <col min="10208" max="10208" width="7.375" style="1" bestFit="1" customWidth="1"/>
    <col min="10209" max="10209" width="12.625" style="1" bestFit="1" customWidth="1"/>
    <col min="10210" max="10456" width="9" style="1"/>
    <col min="10457" max="10457" width="25.5" style="1" customWidth="1"/>
    <col min="10458" max="10458" width="8.5" style="1" bestFit="1" customWidth="1"/>
    <col min="10459" max="10459" width="9.5" style="1" bestFit="1" customWidth="1"/>
    <col min="10460" max="10460" width="6.75" style="1" bestFit="1" customWidth="1"/>
    <col min="10461" max="10461" width="22.25" style="1" bestFit="1" customWidth="1"/>
    <col min="10462" max="10463" width="9.5" style="1" bestFit="1" customWidth="1"/>
    <col min="10464" max="10464" width="7.375" style="1" bestFit="1" customWidth="1"/>
    <col min="10465" max="10465" width="12.625" style="1" bestFit="1" customWidth="1"/>
    <col min="10466" max="10712" width="9" style="1"/>
    <col min="10713" max="10713" width="25.5" style="1" customWidth="1"/>
    <col min="10714" max="10714" width="8.5" style="1" bestFit="1" customWidth="1"/>
    <col min="10715" max="10715" width="9.5" style="1" bestFit="1" customWidth="1"/>
    <col min="10716" max="10716" width="6.75" style="1" bestFit="1" customWidth="1"/>
    <col min="10717" max="10717" width="22.25" style="1" bestFit="1" customWidth="1"/>
    <col min="10718" max="10719" width="9.5" style="1" bestFit="1" customWidth="1"/>
    <col min="10720" max="10720" width="7.375" style="1" bestFit="1" customWidth="1"/>
    <col min="10721" max="10721" width="12.625" style="1" bestFit="1" customWidth="1"/>
    <col min="10722" max="10968" width="9" style="1"/>
    <col min="10969" max="10969" width="25.5" style="1" customWidth="1"/>
    <col min="10970" max="10970" width="8.5" style="1" bestFit="1" customWidth="1"/>
    <col min="10971" max="10971" width="9.5" style="1" bestFit="1" customWidth="1"/>
    <col min="10972" max="10972" width="6.75" style="1" bestFit="1" customWidth="1"/>
    <col min="10973" max="10973" width="22.25" style="1" bestFit="1" customWidth="1"/>
    <col min="10974" max="10975" width="9.5" style="1" bestFit="1" customWidth="1"/>
    <col min="10976" max="10976" width="7.375" style="1" bestFit="1" customWidth="1"/>
    <col min="10977" max="10977" width="12.625" style="1" bestFit="1" customWidth="1"/>
    <col min="10978" max="11224" width="9" style="1"/>
    <col min="11225" max="11225" width="25.5" style="1" customWidth="1"/>
    <col min="11226" max="11226" width="8.5" style="1" bestFit="1" customWidth="1"/>
    <col min="11227" max="11227" width="9.5" style="1" bestFit="1" customWidth="1"/>
    <col min="11228" max="11228" width="6.75" style="1" bestFit="1" customWidth="1"/>
    <col min="11229" max="11229" width="22.25" style="1" bestFit="1" customWidth="1"/>
    <col min="11230" max="11231" width="9.5" style="1" bestFit="1" customWidth="1"/>
    <col min="11232" max="11232" width="7.375" style="1" bestFit="1" customWidth="1"/>
    <col min="11233" max="11233" width="12.625" style="1" bestFit="1" customWidth="1"/>
    <col min="11234" max="11480" width="9" style="1"/>
    <col min="11481" max="11481" width="25.5" style="1" customWidth="1"/>
    <col min="11482" max="11482" width="8.5" style="1" bestFit="1" customWidth="1"/>
    <col min="11483" max="11483" width="9.5" style="1" bestFit="1" customWidth="1"/>
    <col min="11484" max="11484" width="6.75" style="1" bestFit="1" customWidth="1"/>
    <col min="11485" max="11485" width="22.25" style="1" bestFit="1" customWidth="1"/>
    <col min="11486" max="11487" width="9.5" style="1" bestFit="1" customWidth="1"/>
    <col min="11488" max="11488" width="7.375" style="1" bestFit="1" customWidth="1"/>
    <col min="11489" max="11489" width="12.625" style="1" bestFit="1" customWidth="1"/>
    <col min="11490" max="11736" width="9" style="1"/>
    <col min="11737" max="11737" width="25.5" style="1" customWidth="1"/>
    <col min="11738" max="11738" width="8.5" style="1" bestFit="1" customWidth="1"/>
    <col min="11739" max="11739" width="9.5" style="1" bestFit="1" customWidth="1"/>
    <col min="11740" max="11740" width="6.75" style="1" bestFit="1" customWidth="1"/>
    <col min="11741" max="11741" width="22.25" style="1" bestFit="1" customWidth="1"/>
    <col min="11742" max="11743" width="9.5" style="1" bestFit="1" customWidth="1"/>
    <col min="11744" max="11744" width="7.375" style="1" bestFit="1" customWidth="1"/>
    <col min="11745" max="11745" width="12.625" style="1" bestFit="1" customWidth="1"/>
    <col min="11746" max="11992" width="9" style="1"/>
    <col min="11993" max="11993" width="25.5" style="1" customWidth="1"/>
    <col min="11994" max="11994" width="8.5" style="1" bestFit="1" customWidth="1"/>
    <col min="11995" max="11995" width="9.5" style="1" bestFit="1" customWidth="1"/>
    <col min="11996" max="11996" width="6.75" style="1" bestFit="1" customWidth="1"/>
    <col min="11997" max="11997" width="22.25" style="1" bestFit="1" customWidth="1"/>
    <col min="11998" max="11999" width="9.5" style="1" bestFit="1" customWidth="1"/>
    <col min="12000" max="12000" width="7.375" style="1" bestFit="1" customWidth="1"/>
    <col min="12001" max="12001" width="12.625" style="1" bestFit="1" customWidth="1"/>
    <col min="12002" max="12248" width="9" style="1"/>
    <col min="12249" max="12249" width="25.5" style="1" customWidth="1"/>
    <col min="12250" max="12250" width="8.5" style="1" bestFit="1" customWidth="1"/>
    <col min="12251" max="12251" width="9.5" style="1" bestFit="1" customWidth="1"/>
    <col min="12252" max="12252" width="6.75" style="1" bestFit="1" customWidth="1"/>
    <col min="12253" max="12253" width="22.25" style="1" bestFit="1" customWidth="1"/>
    <col min="12254" max="12255" width="9.5" style="1" bestFit="1" customWidth="1"/>
    <col min="12256" max="12256" width="7.375" style="1" bestFit="1" customWidth="1"/>
    <col min="12257" max="12257" width="12.625" style="1" bestFit="1" customWidth="1"/>
    <col min="12258" max="12504" width="9" style="1"/>
    <col min="12505" max="12505" width="25.5" style="1" customWidth="1"/>
    <col min="12506" max="12506" width="8.5" style="1" bestFit="1" customWidth="1"/>
    <col min="12507" max="12507" width="9.5" style="1" bestFit="1" customWidth="1"/>
    <col min="12508" max="12508" width="6.75" style="1" bestFit="1" customWidth="1"/>
    <col min="12509" max="12509" width="22.25" style="1" bestFit="1" customWidth="1"/>
    <col min="12510" max="12511" width="9.5" style="1" bestFit="1" customWidth="1"/>
    <col min="12512" max="12512" width="7.375" style="1" bestFit="1" customWidth="1"/>
    <col min="12513" max="12513" width="12.625" style="1" bestFit="1" customWidth="1"/>
    <col min="12514" max="12760" width="9" style="1"/>
    <col min="12761" max="12761" width="25.5" style="1" customWidth="1"/>
    <col min="12762" max="12762" width="8.5" style="1" bestFit="1" customWidth="1"/>
    <col min="12763" max="12763" width="9.5" style="1" bestFit="1" customWidth="1"/>
    <col min="12764" max="12764" width="6.75" style="1" bestFit="1" customWidth="1"/>
    <col min="12765" max="12765" width="22.25" style="1" bestFit="1" customWidth="1"/>
    <col min="12766" max="12767" width="9.5" style="1" bestFit="1" customWidth="1"/>
    <col min="12768" max="12768" width="7.375" style="1" bestFit="1" customWidth="1"/>
    <col min="12769" max="12769" width="12.625" style="1" bestFit="1" customWidth="1"/>
    <col min="12770" max="13016" width="9" style="1"/>
    <col min="13017" max="13017" width="25.5" style="1" customWidth="1"/>
    <col min="13018" max="13018" width="8.5" style="1" bestFit="1" customWidth="1"/>
    <col min="13019" max="13019" width="9.5" style="1" bestFit="1" customWidth="1"/>
    <col min="13020" max="13020" width="6.75" style="1" bestFit="1" customWidth="1"/>
    <col min="13021" max="13021" width="22.25" style="1" bestFit="1" customWidth="1"/>
    <col min="13022" max="13023" width="9.5" style="1" bestFit="1" customWidth="1"/>
    <col min="13024" max="13024" width="7.375" style="1" bestFit="1" customWidth="1"/>
    <col min="13025" max="13025" width="12.625" style="1" bestFit="1" customWidth="1"/>
    <col min="13026" max="13272" width="9" style="1"/>
    <col min="13273" max="13273" width="25.5" style="1" customWidth="1"/>
    <col min="13274" max="13274" width="8.5" style="1" bestFit="1" customWidth="1"/>
    <col min="13275" max="13275" width="9.5" style="1" bestFit="1" customWidth="1"/>
    <col min="13276" max="13276" width="6.75" style="1" bestFit="1" customWidth="1"/>
    <col min="13277" max="13277" width="22.25" style="1" bestFit="1" customWidth="1"/>
    <col min="13278" max="13279" width="9.5" style="1" bestFit="1" customWidth="1"/>
    <col min="13280" max="13280" width="7.375" style="1" bestFit="1" customWidth="1"/>
    <col min="13281" max="13281" width="12.625" style="1" bestFit="1" customWidth="1"/>
    <col min="13282" max="13528" width="9" style="1"/>
    <col min="13529" max="13529" width="25.5" style="1" customWidth="1"/>
    <col min="13530" max="13530" width="8.5" style="1" bestFit="1" customWidth="1"/>
    <col min="13531" max="13531" width="9.5" style="1" bestFit="1" customWidth="1"/>
    <col min="13532" max="13532" width="6.75" style="1" bestFit="1" customWidth="1"/>
    <col min="13533" max="13533" width="22.25" style="1" bestFit="1" customWidth="1"/>
    <col min="13534" max="13535" width="9.5" style="1" bestFit="1" customWidth="1"/>
    <col min="13536" max="13536" width="7.375" style="1" bestFit="1" customWidth="1"/>
    <col min="13537" max="13537" width="12.625" style="1" bestFit="1" customWidth="1"/>
    <col min="13538" max="13784" width="9" style="1"/>
    <col min="13785" max="13785" width="25.5" style="1" customWidth="1"/>
    <col min="13786" max="13786" width="8.5" style="1" bestFit="1" customWidth="1"/>
    <col min="13787" max="13787" width="9.5" style="1" bestFit="1" customWidth="1"/>
    <col min="13788" max="13788" width="6.75" style="1" bestFit="1" customWidth="1"/>
    <col min="13789" max="13789" width="22.25" style="1" bestFit="1" customWidth="1"/>
    <col min="13790" max="13791" width="9.5" style="1" bestFit="1" customWidth="1"/>
    <col min="13792" max="13792" width="7.375" style="1" bestFit="1" customWidth="1"/>
    <col min="13793" max="13793" width="12.625" style="1" bestFit="1" customWidth="1"/>
    <col min="13794" max="14040" width="9" style="1"/>
    <col min="14041" max="14041" width="25.5" style="1" customWidth="1"/>
    <col min="14042" max="14042" width="8.5" style="1" bestFit="1" customWidth="1"/>
    <col min="14043" max="14043" width="9.5" style="1" bestFit="1" customWidth="1"/>
    <col min="14044" max="14044" width="6.75" style="1" bestFit="1" customWidth="1"/>
    <col min="14045" max="14045" width="22.25" style="1" bestFit="1" customWidth="1"/>
    <col min="14046" max="14047" width="9.5" style="1" bestFit="1" customWidth="1"/>
    <col min="14048" max="14048" width="7.375" style="1" bestFit="1" customWidth="1"/>
    <col min="14049" max="14049" width="12.625" style="1" bestFit="1" customWidth="1"/>
    <col min="14050" max="14296" width="9" style="1"/>
    <col min="14297" max="14297" width="25.5" style="1" customWidth="1"/>
    <col min="14298" max="14298" width="8.5" style="1" bestFit="1" customWidth="1"/>
    <col min="14299" max="14299" width="9.5" style="1" bestFit="1" customWidth="1"/>
    <col min="14300" max="14300" width="6.75" style="1" bestFit="1" customWidth="1"/>
    <col min="14301" max="14301" width="22.25" style="1" bestFit="1" customWidth="1"/>
    <col min="14302" max="14303" width="9.5" style="1" bestFit="1" customWidth="1"/>
    <col min="14304" max="14304" width="7.375" style="1" bestFit="1" customWidth="1"/>
    <col min="14305" max="14305" width="12.625" style="1" bestFit="1" customWidth="1"/>
    <col min="14306" max="14552" width="9" style="1"/>
    <col min="14553" max="14553" width="25.5" style="1" customWidth="1"/>
    <col min="14554" max="14554" width="8.5" style="1" bestFit="1" customWidth="1"/>
    <col min="14555" max="14555" width="9.5" style="1" bestFit="1" customWidth="1"/>
    <col min="14556" max="14556" width="6.75" style="1" bestFit="1" customWidth="1"/>
    <col min="14557" max="14557" width="22.25" style="1" bestFit="1" customWidth="1"/>
    <col min="14558" max="14559" width="9.5" style="1" bestFit="1" customWidth="1"/>
    <col min="14560" max="14560" width="7.375" style="1" bestFit="1" customWidth="1"/>
    <col min="14561" max="14561" width="12.625" style="1" bestFit="1" customWidth="1"/>
    <col min="14562" max="14808" width="9" style="1"/>
    <col min="14809" max="14809" width="25.5" style="1" customWidth="1"/>
    <col min="14810" max="14810" width="8.5" style="1" bestFit="1" customWidth="1"/>
    <col min="14811" max="14811" width="9.5" style="1" bestFit="1" customWidth="1"/>
    <col min="14812" max="14812" width="6.75" style="1" bestFit="1" customWidth="1"/>
    <col min="14813" max="14813" width="22.25" style="1" bestFit="1" customWidth="1"/>
    <col min="14814" max="14815" width="9.5" style="1" bestFit="1" customWidth="1"/>
    <col min="14816" max="14816" width="7.375" style="1" bestFit="1" customWidth="1"/>
    <col min="14817" max="14817" width="12.625" style="1" bestFit="1" customWidth="1"/>
    <col min="14818" max="15064" width="9" style="1"/>
    <col min="15065" max="15065" width="25.5" style="1" customWidth="1"/>
    <col min="15066" max="15066" width="8.5" style="1" bestFit="1" customWidth="1"/>
    <col min="15067" max="15067" width="9.5" style="1" bestFit="1" customWidth="1"/>
    <col min="15068" max="15068" width="6.75" style="1" bestFit="1" customWidth="1"/>
    <col min="15069" max="15069" width="22.25" style="1" bestFit="1" customWidth="1"/>
    <col min="15070" max="15071" width="9.5" style="1" bestFit="1" customWidth="1"/>
    <col min="15072" max="15072" width="7.375" style="1" bestFit="1" customWidth="1"/>
    <col min="15073" max="15073" width="12.625" style="1" bestFit="1" customWidth="1"/>
    <col min="15074" max="15320" width="9" style="1"/>
    <col min="15321" max="15321" width="25.5" style="1" customWidth="1"/>
    <col min="15322" max="15322" width="8.5" style="1" bestFit="1" customWidth="1"/>
    <col min="15323" max="15323" width="9.5" style="1" bestFit="1" customWidth="1"/>
    <col min="15324" max="15324" width="6.75" style="1" bestFit="1" customWidth="1"/>
    <col min="15325" max="15325" width="22.25" style="1" bestFit="1" customWidth="1"/>
    <col min="15326" max="15327" width="9.5" style="1" bestFit="1" customWidth="1"/>
    <col min="15328" max="15328" width="7.375" style="1" bestFit="1" customWidth="1"/>
    <col min="15329" max="15329" width="12.625" style="1" bestFit="1" customWidth="1"/>
    <col min="15330" max="15576" width="9" style="1"/>
    <col min="15577" max="15577" width="25.5" style="1" customWidth="1"/>
    <col min="15578" max="15578" width="8.5" style="1" bestFit="1" customWidth="1"/>
    <col min="15579" max="15579" width="9.5" style="1" bestFit="1" customWidth="1"/>
    <col min="15580" max="15580" width="6.75" style="1" bestFit="1" customWidth="1"/>
    <col min="15581" max="15581" width="22.25" style="1" bestFit="1" customWidth="1"/>
    <col min="15582" max="15583" width="9.5" style="1" bestFit="1" customWidth="1"/>
    <col min="15584" max="15584" width="7.375" style="1" bestFit="1" customWidth="1"/>
    <col min="15585" max="15585" width="12.625" style="1" bestFit="1" customWidth="1"/>
    <col min="15586" max="15832" width="9" style="1"/>
    <col min="15833" max="15833" width="25.5" style="1" customWidth="1"/>
    <col min="15834" max="15834" width="8.5" style="1" bestFit="1" customWidth="1"/>
    <col min="15835" max="15835" width="9.5" style="1" bestFit="1" customWidth="1"/>
    <col min="15836" max="15836" width="6.75" style="1" bestFit="1" customWidth="1"/>
    <col min="15837" max="15837" width="22.25" style="1" bestFit="1" customWidth="1"/>
    <col min="15838" max="15839" width="9.5" style="1" bestFit="1" customWidth="1"/>
    <col min="15840" max="15840" width="7.375" style="1" bestFit="1" customWidth="1"/>
    <col min="15841" max="15841" width="12.625" style="1" bestFit="1" customWidth="1"/>
    <col min="15842" max="16088" width="9" style="1"/>
    <col min="16089" max="16089" width="25.5" style="1" customWidth="1"/>
    <col min="16090" max="16090" width="8.5" style="1" bestFit="1" customWidth="1"/>
    <col min="16091" max="16091" width="9.5" style="1" bestFit="1" customWidth="1"/>
    <col min="16092" max="16092" width="6.75" style="1" bestFit="1" customWidth="1"/>
    <col min="16093" max="16093" width="22.25" style="1" bestFit="1" customWidth="1"/>
    <col min="16094" max="16095" width="9.5" style="1" bestFit="1" customWidth="1"/>
    <col min="16096" max="16096" width="7.375" style="1" bestFit="1" customWidth="1"/>
    <col min="16097" max="16097" width="12.625" style="1" bestFit="1" customWidth="1"/>
    <col min="16098" max="16384" width="9" style="1"/>
  </cols>
  <sheetData>
    <row r="1" spans="1:15" ht="22.5">
      <c r="A1" s="120" t="s">
        <v>547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5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5" ht="20.25" customHeight="1">
      <c r="A3" s="123" t="s">
        <v>0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5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70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70" t="s">
        <v>76</v>
      </c>
    </row>
    <row r="5" spans="1:15" ht="20.25" customHeight="1">
      <c r="A5" s="9" t="s">
        <v>212</v>
      </c>
      <c r="B5" s="8">
        <f>B6+B15</f>
        <v>1557647.65</v>
      </c>
      <c r="C5" s="8">
        <f>C6+C15</f>
        <v>2940593.31</v>
      </c>
      <c r="D5" s="8">
        <f>D6+D15</f>
        <v>3216922.0599999996</v>
      </c>
      <c r="E5" s="71">
        <v>-2.79</v>
      </c>
      <c r="F5" s="9" t="s">
        <v>212</v>
      </c>
      <c r="G5" s="10">
        <f>G6+G14</f>
        <v>1557647.65</v>
      </c>
      <c r="H5" s="10">
        <f>H6+H14</f>
        <v>2940593.31</v>
      </c>
      <c r="I5" s="10">
        <f>I6+I14</f>
        <v>3216922.06</v>
      </c>
      <c r="J5" s="71">
        <v>-2.79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43" t="s">
        <v>50</v>
      </c>
      <c r="B6" s="8"/>
      <c r="C6" s="8"/>
      <c r="D6" s="8"/>
      <c r="E6" s="71"/>
      <c r="F6" s="12" t="s">
        <v>51</v>
      </c>
      <c r="G6" s="10">
        <f>SUM(G7:G13)</f>
        <v>1557647.65</v>
      </c>
      <c r="H6" s="10">
        <f>SUM(H7:H13)</f>
        <v>2940593.31</v>
      </c>
      <c r="I6" s="10">
        <f>SUM(I7:I13)</f>
        <v>1906086.46</v>
      </c>
      <c r="J6" s="71">
        <v>9.07</v>
      </c>
      <c r="L6" s="1">
        <v>815260</v>
      </c>
      <c r="M6" s="1">
        <v>250</v>
      </c>
      <c r="N6" s="10">
        <f>SUM(N7:N13)</f>
        <v>855454</v>
      </c>
      <c r="O6" s="1">
        <f>I6/H6</f>
        <v>0.64819791758282952</v>
      </c>
    </row>
    <row r="7" spans="1:15" ht="20.25" customHeight="1">
      <c r="A7" s="14"/>
      <c r="B7" s="13"/>
      <c r="C7" s="13"/>
      <c r="D7" s="13"/>
      <c r="E7" s="71"/>
      <c r="F7" s="14" t="s">
        <v>229</v>
      </c>
      <c r="G7" s="15"/>
      <c r="H7" s="15"/>
      <c r="I7" s="15"/>
      <c r="J7" s="71"/>
      <c r="L7" s="16">
        <v>2402</v>
      </c>
      <c r="N7" s="16">
        <v>122</v>
      </c>
    </row>
    <row r="8" spans="1:15" ht="20.25" customHeight="1">
      <c r="A8" s="44"/>
      <c r="B8" s="13"/>
      <c r="C8" s="13"/>
      <c r="D8" s="13"/>
      <c r="E8" s="71"/>
      <c r="F8" s="14" t="s">
        <v>21</v>
      </c>
      <c r="G8" s="15"/>
      <c r="H8" s="15"/>
      <c r="I8" s="15"/>
      <c r="J8" s="71"/>
      <c r="L8" s="16">
        <v>787420</v>
      </c>
      <c r="N8" s="16">
        <v>1840</v>
      </c>
    </row>
    <row r="9" spans="1:15" ht="20.25" customHeight="1">
      <c r="A9" s="44"/>
      <c r="B9" s="13"/>
      <c r="C9" s="13"/>
      <c r="D9" s="13"/>
      <c r="E9" s="71"/>
      <c r="F9" s="14" t="s">
        <v>27</v>
      </c>
      <c r="G9" s="15">
        <v>1500000</v>
      </c>
      <c r="H9" s="15">
        <v>1579450</v>
      </c>
      <c r="I9" s="15">
        <v>721769.15</v>
      </c>
      <c r="J9" s="71">
        <v>300.98</v>
      </c>
      <c r="L9" s="16">
        <v>7731</v>
      </c>
      <c r="N9" s="16">
        <v>827720</v>
      </c>
    </row>
    <row r="10" spans="1:15" ht="20.25" customHeight="1">
      <c r="A10" s="44"/>
      <c r="B10" s="13"/>
      <c r="C10" s="13"/>
      <c r="D10" s="13"/>
      <c r="E10" s="71"/>
      <c r="F10" s="14" t="s">
        <v>29</v>
      </c>
      <c r="G10" s="15"/>
      <c r="H10" s="15"/>
      <c r="I10" s="15"/>
      <c r="J10" s="71"/>
      <c r="L10" s="16">
        <v>113</v>
      </c>
      <c r="N10" s="16">
        <v>6198</v>
      </c>
    </row>
    <row r="11" spans="1:15" ht="20.25" customHeight="1">
      <c r="A11" s="44"/>
      <c r="B11" s="13"/>
      <c r="C11" s="13"/>
      <c r="D11" s="13"/>
      <c r="E11" s="71"/>
      <c r="F11" s="14" t="s">
        <v>43</v>
      </c>
      <c r="G11" s="15">
        <v>57647.65</v>
      </c>
      <c r="H11" s="15">
        <v>1361143.31</v>
      </c>
      <c r="I11" s="15">
        <v>1184317.31</v>
      </c>
      <c r="J11" s="71">
        <v>-24.45</v>
      </c>
      <c r="L11" s="16">
        <v>3437</v>
      </c>
      <c r="N11" s="16">
        <v>3278</v>
      </c>
    </row>
    <row r="12" spans="1:15" ht="20.25" customHeight="1">
      <c r="A12" s="44"/>
      <c r="B12" s="13"/>
      <c r="C12" s="13"/>
      <c r="D12" s="13"/>
      <c r="E12" s="71"/>
      <c r="F12" s="14" t="s">
        <v>45</v>
      </c>
      <c r="G12" s="15"/>
      <c r="H12" s="15"/>
      <c r="I12" s="15"/>
      <c r="J12" s="71"/>
      <c r="L12" s="16">
        <v>14156</v>
      </c>
      <c r="N12" s="16">
        <v>16293</v>
      </c>
    </row>
    <row r="13" spans="1:15" ht="20.25" customHeight="1">
      <c r="A13" s="44"/>
      <c r="B13" s="13"/>
      <c r="C13" s="13"/>
      <c r="D13" s="13"/>
      <c r="E13" s="71"/>
      <c r="F13" s="14" t="s">
        <v>66</v>
      </c>
      <c r="G13" s="15"/>
      <c r="H13" s="15"/>
      <c r="I13" s="15"/>
      <c r="J13" s="71"/>
      <c r="L13" s="16">
        <v>1</v>
      </c>
      <c r="N13" s="1">
        <v>3</v>
      </c>
    </row>
    <row r="14" spans="1:15" ht="20.25" customHeight="1">
      <c r="A14" s="44"/>
      <c r="B14" s="13"/>
      <c r="C14" s="13"/>
      <c r="D14" s="13"/>
      <c r="E14" s="71"/>
      <c r="F14" s="27" t="s">
        <v>53</v>
      </c>
      <c r="G14" s="17">
        <f>G15+G17+G18+G19</f>
        <v>0</v>
      </c>
      <c r="H14" s="17">
        <f>H15+H17+H18+H19</f>
        <v>0</v>
      </c>
      <c r="I14" s="17">
        <f>I15+I17+I18+I19</f>
        <v>1310835.6000000001</v>
      </c>
      <c r="J14" s="71">
        <v>-16.07</v>
      </c>
      <c r="L14" s="1">
        <v>113212</v>
      </c>
      <c r="N14" s="1">
        <v>245033</v>
      </c>
    </row>
    <row r="15" spans="1:15" ht="20.25" customHeight="1">
      <c r="A15" s="27" t="s">
        <v>52</v>
      </c>
      <c r="B15" s="8">
        <f>B16+B18+B19</f>
        <v>1557647.65</v>
      </c>
      <c r="C15" s="8">
        <f>C16+C18+C19</f>
        <v>2940593.31</v>
      </c>
      <c r="D15" s="8">
        <f>D16+D18+D19</f>
        <v>3216922.0599999996</v>
      </c>
      <c r="E15" s="71">
        <v>-2.79</v>
      </c>
      <c r="F15" s="21" t="s">
        <v>55</v>
      </c>
      <c r="G15" s="18">
        <f>G16</f>
        <v>0</v>
      </c>
      <c r="H15" s="18">
        <f>H16</f>
        <v>0</v>
      </c>
      <c r="I15" s="18">
        <f>I16</f>
        <v>82.14</v>
      </c>
      <c r="J15" s="71">
        <v>-94.56</v>
      </c>
      <c r="L15" s="1">
        <v>35</v>
      </c>
      <c r="M15" s="1">
        <v>1100237</v>
      </c>
      <c r="N15" s="1">
        <v>3591</v>
      </c>
    </row>
    <row r="16" spans="1:15" ht="20.25" customHeight="1">
      <c r="A16" s="46" t="s">
        <v>54</v>
      </c>
      <c r="B16" s="13">
        <f>SUM(B17:B17)</f>
        <v>0</v>
      </c>
      <c r="C16" s="13">
        <f>SUM(C17:C17)</f>
        <v>1382945.6600000001</v>
      </c>
      <c r="D16" s="13">
        <f>SUM(D17:D17)</f>
        <v>1659274.41</v>
      </c>
      <c r="E16" s="71">
        <v>-49.15</v>
      </c>
      <c r="F16" s="14" t="s">
        <v>57</v>
      </c>
      <c r="G16" s="18"/>
      <c r="H16" s="18"/>
      <c r="I16" s="18">
        <v>82.14</v>
      </c>
      <c r="J16" s="71">
        <v>-94.56</v>
      </c>
      <c r="L16" s="1">
        <v>35</v>
      </c>
      <c r="M16" s="1">
        <v>824225</v>
      </c>
      <c r="N16" s="1">
        <v>3591</v>
      </c>
    </row>
    <row r="17" spans="1:14" ht="20.25" customHeight="1">
      <c r="A17" s="14" t="s">
        <v>60</v>
      </c>
      <c r="B17" s="13"/>
      <c r="C17" s="13">
        <v>1382945.6600000001</v>
      </c>
      <c r="D17" s="13">
        <v>1659274.41</v>
      </c>
      <c r="E17" s="71">
        <v>-49.15</v>
      </c>
      <c r="F17" s="21" t="s">
        <v>84</v>
      </c>
      <c r="G17" s="18"/>
      <c r="H17" s="18"/>
      <c r="I17" s="18"/>
      <c r="J17" s="71"/>
      <c r="L17" s="1">
        <v>57000</v>
      </c>
      <c r="M17" s="1">
        <v>824225</v>
      </c>
      <c r="N17" s="1">
        <v>155800</v>
      </c>
    </row>
    <row r="18" spans="1:14" ht="20.25" customHeight="1">
      <c r="A18" s="21" t="s">
        <v>62</v>
      </c>
      <c r="B18" s="13"/>
      <c r="C18" s="13"/>
      <c r="D18" s="13"/>
      <c r="E18" s="71">
        <v>0</v>
      </c>
      <c r="F18" s="21" t="s">
        <v>85</v>
      </c>
      <c r="G18" s="18"/>
      <c r="H18" s="18"/>
      <c r="I18" s="18">
        <v>276246.61</v>
      </c>
      <c r="J18" s="71">
        <v>10484.16</v>
      </c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21" t="s">
        <v>270</v>
      </c>
      <c r="B19" s="13">
        <v>1557647.65</v>
      </c>
      <c r="C19" s="13">
        <v>1557647.65</v>
      </c>
      <c r="D19" s="13">
        <v>1557647.65</v>
      </c>
      <c r="E19" s="71">
        <v>3257.93</v>
      </c>
      <c r="F19" s="21" t="s">
        <v>271</v>
      </c>
      <c r="G19" s="18"/>
      <c r="H19" s="18"/>
      <c r="I19" s="18">
        <v>1034506.85</v>
      </c>
      <c r="J19" s="71">
        <v>-33.590000000000003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6">
        <v>19144</v>
      </c>
    </row>
    <row r="21" spans="1:14">
      <c r="B21" s="16"/>
      <c r="D21" s="16"/>
    </row>
    <row r="22" spans="1:14">
      <c r="B22" s="16"/>
      <c r="C22" s="16"/>
    </row>
    <row r="23" spans="1:14">
      <c r="G23" s="16"/>
      <c r="H23" s="16"/>
      <c r="I23" s="16"/>
    </row>
    <row r="24" spans="1:14">
      <c r="D24" s="16"/>
    </row>
    <row r="25" spans="1:14">
      <c r="D25" s="16"/>
    </row>
    <row r="28" spans="1:14">
      <c r="D28" s="16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showZeros="0" workbookViewId="0">
      <selection activeCell="C20" sqref="C20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2.5">
      <c r="A1" s="120" t="s">
        <v>548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4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4" ht="20.25" customHeight="1">
      <c r="A3" s="123" t="s">
        <v>210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4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6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6" t="s">
        <v>76</v>
      </c>
    </row>
    <row r="5" spans="1:14" ht="20.25" customHeight="1">
      <c r="A5" s="9" t="s">
        <v>212</v>
      </c>
      <c r="B5" s="8">
        <f>B6+B12</f>
        <v>0</v>
      </c>
      <c r="C5" s="8">
        <f>C6+C12</f>
        <v>0</v>
      </c>
      <c r="D5" s="8">
        <f>D6+D12</f>
        <v>0</v>
      </c>
      <c r="E5" s="28"/>
      <c r="F5" s="9" t="s">
        <v>212</v>
      </c>
      <c r="G5" s="10">
        <f>G6+G11</f>
        <v>0</v>
      </c>
      <c r="H5" s="10">
        <f>H6+H11</f>
        <v>0</v>
      </c>
      <c r="I5" s="10">
        <f>I6+I11</f>
        <v>0</v>
      </c>
      <c r="J5" s="28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43" t="s">
        <v>48</v>
      </c>
      <c r="B6" s="8"/>
      <c r="C6" s="8"/>
      <c r="D6" s="8"/>
      <c r="E6" s="28"/>
      <c r="F6" s="12" t="s">
        <v>49</v>
      </c>
      <c r="G6" s="10"/>
      <c r="H6" s="10"/>
      <c r="I6" s="10"/>
      <c r="J6" s="28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9"/>
      <c r="F7" s="14"/>
      <c r="G7" s="15"/>
      <c r="H7" s="15"/>
      <c r="I7" s="15"/>
      <c r="J7" s="29"/>
    </row>
    <row r="8" spans="1:14" ht="20.25" customHeight="1">
      <c r="A8" s="44"/>
      <c r="B8" s="13"/>
      <c r="C8" s="13"/>
      <c r="D8" s="13"/>
      <c r="E8" s="29"/>
      <c r="F8" s="14"/>
      <c r="G8" s="15"/>
      <c r="H8" s="15"/>
      <c r="I8" s="15"/>
      <c r="J8" s="29"/>
    </row>
    <row r="9" spans="1:14" ht="20.25" customHeight="1">
      <c r="A9" s="44"/>
      <c r="B9" s="13"/>
      <c r="C9" s="13"/>
      <c r="D9" s="13"/>
      <c r="E9" s="29"/>
      <c r="F9" s="14"/>
      <c r="G9" s="15"/>
      <c r="H9" s="15"/>
      <c r="I9" s="15"/>
      <c r="J9" s="29"/>
    </row>
    <row r="10" spans="1:14" ht="20.25" customHeight="1">
      <c r="A10" s="44"/>
      <c r="B10" s="13"/>
      <c r="C10" s="13"/>
      <c r="D10" s="13"/>
      <c r="E10" s="29"/>
      <c r="F10" s="14"/>
      <c r="G10" s="15"/>
      <c r="H10" s="15"/>
      <c r="I10" s="15"/>
      <c r="J10" s="29"/>
    </row>
    <row r="11" spans="1:14" ht="20.25" customHeight="1">
      <c r="A11" s="44"/>
      <c r="B11" s="13"/>
      <c r="C11" s="13"/>
      <c r="D11" s="13"/>
      <c r="E11" s="29"/>
      <c r="F11" s="27" t="s">
        <v>53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8"/>
      <c r="N11" s="1">
        <v>318</v>
      </c>
    </row>
    <row r="12" spans="1:14" ht="20.25" customHeight="1">
      <c r="A12" s="27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28"/>
      <c r="F12" s="21" t="s">
        <v>55</v>
      </c>
      <c r="G12" s="18">
        <f>G13</f>
        <v>0</v>
      </c>
      <c r="H12" s="18">
        <f>H13</f>
        <v>0</v>
      </c>
      <c r="I12" s="18">
        <f>I13</f>
        <v>0</v>
      </c>
      <c r="J12" s="29"/>
      <c r="L12" s="1">
        <v>41547</v>
      </c>
    </row>
    <row r="13" spans="1:14" ht="20.25" customHeight="1">
      <c r="A13" s="46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9"/>
      <c r="F13" s="14" t="s">
        <v>57</v>
      </c>
      <c r="G13" s="18"/>
      <c r="H13" s="18"/>
      <c r="I13" s="18"/>
      <c r="J13" s="29"/>
      <c r="L13" s="1">
        <v>0</v>
      </c>
      <c r="N13" s="1">
        <v>0</v>
      </c>
    </row>
    <row r="14" spans="1:14" ht="20.25" customHeight="1">
      <c r="A14" s="14" t="s">
        <v>60</v>
      </c>
      <c r="B14" s="13"/>
      <c r="C14" s="13"/>
      <c r="D14" s="13"/>
      <c r="E14" s="29"/>
      <c r="F14" s="21" t="s">
        <v>85</v>
      </c>
      <c r="G14" s="18"/>
      <c r="H14" s="18"/>
      <c r="I14" s="18"/>
      <c r="J14" s="29"/>
    </row>
    <row r="15" spans="1:14" ht="20.25" customHeight="1">
      <c r="A15" s="21" t="s">
        <v>270</v>
      </c>
      <c r="B15" s="13"/>
      <c r="C15" s="13"/>
      <c r="D15" s="13"/>
      <c r="E15" s="29"/>
      <c r="F15" s="21" t="s">
        <v>272</v>
      </c>
      <c r="G15" s="18"/>
      <c r="H15" s="18"/>
      <c r="I15" s="18"/>
      <c r="J15" s="28"/>
      <c r="L15" s="1">
        <v>40000</v>
      </c>
      <c r="M15" s="1">
        <v>1547</v>
      </c>
      <c r="N15" s="1">
        <v>318</v>
      </c>
    </row>
    <row r="16" spans="1:14" ht="20.25" customHeight="1">
      <c r="A16" s="1" t="s">
        <v>267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showZeros="0" workbookViewId="0">
      <selection activeCell="E18" sqref="E18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6.5" style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8.375" style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2.5">
      <c r="A1" s="120" t="s">
        <v>549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s="5" customFormat="1" ht="18.75" customHeight="1">
      <c r="A2" s="2"/>
      <c r="B2" s="3"/>
      <c r="C2" s="3"/>
      <c r="D2" s="121"/>
      <c r="E2" s="121"/>
      <c r="F2" s="121"/>
      <c r="G2" s="4"/>
      <c r="H2" s="4"/>
      <c r="I2" s="122" t="s">
        <v>268</v>
      </c>
      <c r="J2" s="122"/>
    </row>
    <row r="3" spans="1:12" ht="20.25" customHeight="1">
      <c r="A3" s="123" t="s">
        <v>209</v>
      </c>
      <c r="B3" s="123"/>
      <c r="C3" s="123"/>
      <c r="D3" s="123"/>
      <c r="E3" s="123"/>
      <c r="F3" s="123" t="s">
        <v>1</v>
      </c>
      <c r="G3" s="123"/>
      <c r="H3" s="123"/>
      <c r="I3" s="123"/>
      <c r="J3" s="123"/>
    </row>
    <row r="4" spans="1:12" ht="20.25" customHeight="1">
      <c r="A4" s="7" t="s">
        <v>2</v>
      </c>
      <c r="B4" s="6" t="s">
        <v>78</v>
      </c>
      <c r="C4" s="6" t="s">
        <v>80</v>
      </c>
      <c r="D4" s="6" t="s">
        <v>82</v>
      </c>
      <c r="E4" s="6" t="s">
        <v>75</v>
      </c>
      <c r="F4" s="7" t="s">
        <v>2</v>
      </c>
      <c r="G4" s="6" t="s">
        <v>77</v>
      </c>
      <c r="H4" s="6" t="s">
        <v>79</v>
      </c>
      <c r="I4" s="6" t="s">
        <v>81</v>
      </c>
      <c r="J4" s="6" t="s">
        <v>75</v>
      </c>
    </row>
    <row r="5" spans="1:12" ht="20.25" customHeight="1">
      <c r="A5" s="9" t="s">
        <v>211</v>
      </c>
      <c r="B5" s="8">
        <f>B6+B12</f>
        <v>0</v>
      </c>
      <c r="C5" s="8">
        <f>C6+C12</f>
        <v>0</v>
      </c>
      <c r="D5" s="8">
        <f>D6+D12</f>
        <v>0</v>
      </c>
      <c r="E5" s="28"/>
      <c r="F5" s="9" t="s">
        <v>211</v>
      </c>
      <c r="G5" s="10">
        <f>G6+G11</f>
        <v>0</v>
      </c>
      <c r="H5" s="10">
        <f>H6+H11</f>
        <v>0</v>
      </c>
      <c r="I5" s="10">
        <f>I6+I11</f>
        <v>0</v>
      </c>
      <c r="J5" s="28"/>
      <c r="K5" s="1">
        <v>41630</v>
      </c>
      <c r="L5" s="1">
        <v>41630</v>
      </c>
    </row>
    <row r="6" spans="1:12" ht="20.25" customHeight="1">
      <c r="A6" s="43" t="s">
        <v>231</v>
      </c>
      <c r="B6" s="8"/>
      <c r="C6" s="8"/>
      <c r="D6" s="8"/>
      <c r="E6" s="28"/>
      <c r="F6" s="12" t="s">
        <v>266</v>
      </c>
      <c r="G6" s="10"/>
      <c r="H6" s="10"/>
      <c r="I6" s="10"/>
      <c r="J6" s="28"/>
      <c r="L6" s="1">
        <v>83</v>
      </c>
    </row>
    <row r="7" spans="1:12" ht="20.25" customHeight="1">
      <c r="A7" s="14"/>
      <c r="B7" s="13"/>
      <c r="C7" s="13"/>
      <c r="D7" s="13"/>
      <c r="E7" s="29"/>
      <c r="F7" s="14"/>
      <c r="G7" s="15"/>
      <c r="H7" s="15"/>
      <c r="I7" s="15"/>
      <c r="J7" s="29"/>
    </row>
    <row r="8" spans="1:12" ht="20.25" customHeight="1">
      <c r="A8" s="44"/>
      <c r="B8" s="13"/>
      <c r="C8" s="13"/>
      <c r="D8" s="13"/>
      <c r="E8" s="29"/>
      <c r="F8" s="14"/>
      <c r="G8" s="15"/>
      <c r="H8" s="15"/>
      <c r="I8" s="15"/>
      <c r="J8" s="29"/>
    </row>
    <row r="9" spans="1:12" ht="20.25" customHeight="1">
      <c r="A9" s="44"/>
      <c r="B9" s="13"/>
      <c r="C9" s="13"/>
      <c r="D9" s="13"/>
      <c r="E9" s="29"/>
      <c r="F9" s="14"/>
      <c r="G9" s="15"/>
      <c r="H9" s="15"/>
      <c r="I9" s="15"/>
      <c r="J9" s="29"/>
    </row>
    <row r="10" spans="1:12" ht="20.25" customHeight="1">
      <c r="A10" s="44"/>
      <c r="B10" s="13"/>
      <c r="C10" s="13"/>
      <c r="D10" s="13"/>
      <c r="E10" s="29"/>
      <c r="F10" s="14"/>
      <c r="G10" s="15"/>
      <c r="H10" s="15"/>
      <c r="I10" s="15"/>
      <c r="J10" s="29"/>
    </row>
    <row r="11" spans="1:12" ht="20.25" customHeight="1">
      <c r="A11" s="44"/>
      <c r="B11" s="13"/>
      <c r="C11" s="13"/>
      <c r="D11" s="13"/>
      <c r="E11" s="29"/>
      <c r="F11" s="27" t="s">
        <v>53</v>
      </c>
      <c r="G11" s="17"/>
      <c r="H11" s="17"/>
      <c r="I11" s="17"/>
      <c r="J11" s="28"/>
    </row>
    <row r="12" spans="1:12" ht="20.25" customHeight="1">
      <c r="A12" s="27" t="s">
        <v>52</v>
      </c>
      <c r="B12" s="8">
        <f>B13+B15</f>
        <v>0</v>
      </c>
      <c r="C12" s="8">
        <f>C13+C15</f>
        <v>0</v>
      </c>
      <c r="D12" s="8">
        <f>D13+D15</f>
        <v>0</v>
      </c>
      <c r="E12" s="28">
        <v>0</v>
      </c>
      <c r="F12" s="21" t="s">
        <v>55</v>
      </c>
      <c r="G12" s="18"/>
      <c r="H12" s="18"/>
      <c r="I12" s="18"/>
      <c r="J12" s="29"/>
      <c r="L12" s="1">
        <v>41547</v>
      </c>
    </row>
    <row r="13" spans="1:12" ht="20.25" customHeight="1">
      <c r="A13" s="46" t="s">
        <v>54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9"/>
      <c r="F13" s="14" t="s">
        <v>57</v>
      </c>
      <c r="G13" s="18"/>
      <c r="H13" s="18"/>
      <c r="I13" s="18"/>
      <c r="J13" s="29"/>
      <c r="L13" s="1">
        <v>0</v>
      </c>
    </row>
    <row r="14" spans="1:12" ht="20.25" customHeight="1">
      <c r="A14" s="14" t="s">
        <v>60</v>
      </c>
      <c r="B14" s="13"/>
      <c r="C14" s="13"/>
      <c r="D14" s="13"/>
      <c r="E14" s="29"/>
      <c r="F14" s="21" t="s">
        <v>85</v>
      </c>
      <c r="G14" s="18"/>
      <c r="H14" s="18"/>
      <c r="I14" s="18"/>
      <c r="J14" s="29"/>
    </row>
    <row r="15" spans="1:12" ht="20.25" customHeight="1">
      <c r="A15" s="21" t="s">
        <v>270</v>
      </c>
      <c r="B15" s="13"/>
      <c r="C15" s="13"/>
      <c r="D15" s="13"/>
      <c r="E15" s="29"/>
      <c r="F15" s="21" t="s">
        <v>272</v>
      </c>
      <c r="G15" s="18"/>
      <c r="H15" s="18"/>
      <c r="I15" s="18"/>
      <c r="J15" s="28"/>
      <c r="L15" s="1">
        <v>40000</v>
      </c>
    </row>
    <row r="16" spans="1:12" ht="20.25" customHeight="1">
      <c r="A16" s="62" t="s">
        <v>221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B31" sqref="B31"/>
    </sheetView>
  </sheetViews>
  <sheetFormatPr defaultRowHeight="12.75"/>
  <cols>
    <col min="1" max="1" width="25.5" style="23" customWidth="1"/>
    <col min="2" max="4" width="11.875" style="23" customWidth="1"/>
    <col min="5" max="5" width="12.25" style="23" customWidth="1"/>
    <col min="6" max="6" width="12.75" style="23" customWidth="1"/>
    <col min="7" max="7" width="10.875" style="23" customWidth="1"/>
    <col min="8" max="257" width="9" style="23"/>
    <col min="258" max="258" width="25.5" style="23" customWidth="1"/>
    <col min="259" max="259" width="11.125" style="23" customWidth="1"/>
    <col min="260" max="260" width="10.75" style="23" customWidth="1"/>
    <col min="261" max="261" width="11.875" style="23" bestFit="1" customWidth="1"/>
    <col min="262" max="262" width="10" style="23" customWidth="1"/>
    <col min="263" max="263" width="10.875" style="23" customWidth="1"/>
    <col min="264" max="513" width="9" style="23"/>
    <col min="514" max="514" width="25.5" style="23" customWidth="1"/>
    <col min="515" max="515" width="11.125" style="23" customWidth="1"/>
    <col min="516" max="516" width="10.75" style="23" customWidth="1"/>
    <col min="517" max="517" width="11.875" style="23" bestFit="1" customWidth="1"/>
    <col min="518" max="518" width="10" style="23" customWidth="1"/>
    <col min="519" max="519" width="10.875" style="23" customWidth="1"/>
    <col min="520" max="769" width="9" style="23"/>
    <col min="770" max="770" width="25.5" style="23" customWidth="1"/>
    <col min="771" max="771" width="11.125" style="23" customWidth="1"/>
    <col min="772" max="772" width="10.75" style="23" customWidth="1"/>
    <col min="773" max="773" width="11.875" style="23" bestFit="1" customWidth="1"/>
    <col min="774" max="774" width="10" style="23" customWidth="1"/>
    <col min="775" max="775" width="10.875" style="23" customWidth="1"/>
    <col min="776" max="1025" width="9" style="23"/>
    <col min="1026" max="1026" width="25.5" style="23" customWidth="1"/>
    <col min="1027" max="1027" width="11.125" style="23" customWidth="1"/>
    <col min="1028" max="1028" width="10.75" style="23" customWidth="1"/>
    <col min="1029" max="1029" width="11.875" style="23" bestFit="1" customWidth="1"/>
    <col min="1030" max="1030" width="10" style="23" customWidth="1"/>
    <col min="1031" max="1031" width="10.875" style="23" customWidth="1"/>
    <col min="1032" max="1281" width="9" style="23"/>
    <col min="1282" max="1282" width="25.5" style="23" customWidth="1"/>
    <col min="1283" max="1283" width="11.125" style="23" customWidth="1"/>
    <col min="1284" max="1284" width="10.75" style="23" customWidth="1"/>
    <col min="1285" max="1285" width="11.875" style="23" bestFit="1" customWidth="1"/>
    <col min="1286" max="1286" width="10" style="23" customWidth="1"/>
    <col min="1287" max="1287" width="10.875" style="23" customWidth="1"/>
    <col min="1288" max="1537" width="9" style="23"/>
    <col min="1538" max="1538" width="25.5" style="23" customWidth="1"/>
    <col min="1539" max="1539" width="11.125" style="23" customWidth="1"/>
    <col min="1540" max="1540" width="10.75" style="23" customWidth="1"/>
    <col min="1541" max="1541" width="11.875" style="23" bestFit="1" customWidth="1"/>
    <col min="1542" max="1542" width="10" style="23" customWidth="1"/>
    <col min="1543" max="1543" width="10.875" style="23" customWidth="1"/>
    <col min="1544" max="1793" width="9" style="23"/>
    <col min="1794" max="1794" width="25.5" style="23" customWidth="1"/>
    <col min="1795" max="1795" width="11.125" style="23" customWidth="1"/>
    <col min="1796" max="1796" width="10.75" style="23" customWidth="1"/>
    <col min="1797" max="1797" width="11.875" style="23" bestFit="1" customWidth="1"/>
    <col min="1798" max="1798" width="10" style="23" customWidth="1"/>
    <col min="1799" max="1799" width="10.875" style="23" customWidth="1"/>
    <col min="1800" max="2049" width="9" style="23"/>
    <col min="2050" max="2050" width="25.5" style="23" customWidth="1"/>
    <col min="2051" max="2051" width="11.125" style="23" customWidth="1"/>
    <col min="2052" max="2052" width="10.75" style="23" customWidth="1"/>
    <col min="2053" max="2053" width="11.875" style="23" bestFit="1" customWidth="1"/>
    <col min="2054" max="2054" width="10" style="23" customWidth="1"/>
    <col min="2055" max="2055" width="10.875" style="23" customWidth="1"/>
    <col min="2056" max="2305" width="9" style="23"/>
    <col min="2306" max="2306" width="25.5" style="23" customWidth="1"/>
    <col min="2307" max="2307" width="11.125" style="23" customWidth="1"/>
    <col min="2308" max="2308" width="10.75" style="23" customWidth="1"/>
    <col min="2309" max="2309" width="11.875" style="23" bestFit="1" customWidth="1"/>
    <col min="2310" max="2310" width="10" style="23" customWidth="1"/>
    <col min="2311" max="2311" width="10.875" style="23" customWidth="1"/>
    <col min="2312" max="2561" width="9" style="23"/>
    <col min="2562" max="2562" width="25.5" style="23" customWidth="1"/>
    <col min="2563" max="2563" width="11.125" style="23" customWidth="1"/>
    <col min="2564" max="2564" width="10.75" style="23" customWidth="1"/>
    <col min="2565" max="2565" width="11.875" style="23" bestFit="1" customWidth="1"/>
    <col min="2566" max="2566" width="10" style="23" customWidth="1"/>
    <col min="2567" max="2567" width="10.875" style="23" customWidth="1"/>
    <col min="2568" max="2817" width="9" style="23"/>
    <col min="2818" max="2818" width="25.5" style="23" customWidth="1"/>
    <col min="2819" max="2819" width="11.125" style="23" customWidth="1"/>
    <col min="2820" max="2820" width="10.75" style="23" customWidth="1"/>
    <col min="2821" max="2821" width="11.875" style="23" bestFit="1" customWidth="1"/>
    <col min="2822" max="2822" width="10" style="23" customWidth="1"/>
    <col min="2823" max="2823" width="10.875" style="23" customWidth="1"/>
    <col min="2824" max="3073" width="9" style="23"/>
    <col min="3074" max="3074" width="25.5" style="23" customWidth="1"/>
    <col min="3075" max="3075" width="11.125" style="23" customWidth="1"/>
    <col min="3076" max="3076" width="10.75" style="23" customWidth="1"/>
    <col min="3077" max="3077" width="11.875" style="23" bestFit="1" customWidth="1"/>
    <col min="3078" max="3078" width="10" style="23" customWidth="1"/>
    <col min="3079" max="3079" width="10.875" style="23" customWidth="1"/>
    <col min="3080" max="3329" width="9" style="23"/>
    <col min="3330" max="3330" width="25.5" style="23" customWidth="1"/>
    <col min="3331" max="3331" width="11.125" style="23" customWidth="1"/>
    <col min="3332" max="3332" width="10.75" style="23" customWidth="1"/>
    <col min="3333" max="3333" width="11.875" style="23" bestFit="1" customWidth="1"/>
    <col min="3334" max="3334" width="10" style="23" customWidth="1"/>
    <col min="3335" max="3335" width="10.875" style="23" customWidth="1"/>
    <col min="3336" max="3585" width="9" style="23"/>
    <col min="3586" max="3586" width="25.5" style="23" customWidth="1"/>
    <col min="3587" max="3587" width="11.125" style="23" customWidth="1"/>
    <col min="3588" max="3588" width="10.75" style="23" customWidth="1"/>
    <col min="3589" max="3589" width="11.875" style="23" bestFit="1" customWidth="1"/>
    <col min="3590" max="3590" width="10" style="23" customWidth="1"/>
    <col min="3591" max="3591" width="10.875" style="23" customWidth="1"/>
    <col min="3592" max="3841" width="9" style="23"/>
    <col min="3842" max="3842" width="25.5" style="23" customWidth="1"/>
    <col min="3843" max="3843" width="11.125" style="23" customWidth="1"/>
    <col min="3844" max="3844" width="10.75" style="23" customWidth="1"/>
    <col min="3845" max="3845" width="11.875" style="23" bestFit="1" customWidth="1"/>
    <col min="3846" max="3846" width="10" style="23" customWidth="1"/>
    <col min="3847" max="3847" width="10.875" style="23" customWidth="1"/>
    <col min="3848" max="4097" width="9" style="23"/>
    <col min="4098" max="4098" width="25.5" style="23" customWidth="1"/>
    <col min="4099" max="4099" width="11.125" style="23" customWidth="1"/>
    <col min="4100" max="4100" width="10.75" style="23" customWidth="1"/>
    <col min="4101" max="4101" width="11.875" style="23" bestFit="1" customWidth="1"/>
    <col min="4102" max="4102" width="10" style="23" customWidth="1"/>
    <col min="4103" max="4103" width="10.875" style="23" customWidth="1"/>
    <col min="4104" max="4353" width="9" style="23"/>
    <col min="4354" max="4354" width="25.5" style="23" customWidth="1"/>
    <col min="4355" max="4355" width="11.125" style="23" customWidth="1"/>
    <col min="4356" max="4356" width="10.75" style="23" customWidth="1"/>
    <col min="4357" max="4357" width="11.875" style="23" bestFit="1" customWidth="1"/>
    <col min="4358" max="4358" width="10" style="23" customWidth="1"/>
    <col min="4359" max="4359" width="10.875" style="23" customWidth="1"/>
    <col min="4360" max="4609" width="9" style="23"/>
    <col min="4610" max="4610" width="25.5" style="23" customWidth="1"/>
    <col min="4611" max="4611" width="11.125" style="23" customWidth="1"/>
    <col min="4612" max="4612" width="10.75" style="23" customWidth="1"/>
    <col min="4613" max="4613" width="11.875" style="23" bestFit="1" customWidth="1"/>
    <col min="4614" max="4614" width="10" style="23" customWidth="1"/>
    <col min="4615" max="4615" width="10.875" style="23" customWidth="1"/>
    <col min="4616" max="4865" width="9" style="23"/>
    <col min="4866" max="4866" width="25.5" style="23" customWidth="1"/>
    <col min="4867" max="4867" width="11.125" style="23" customWidth="1"/>
    <col min="4868" max="4868" width="10.75" style="23" customWidth="1"/>
    <col min="4869" max="4869" width="11.875" style="23" bestFit="1" customWidth="1"/>
    <col min="4870" max="4870" width="10" style="23" customWidth="1"/>
    <col min="4871" max="4871" width="10.875" style="23" customWidth="1"/>
    <col min="4872" max="5121" width="9" style="23"/>
    <col min="5122" max="5122" width="25.5" style="23" customWidth="1"/>
    <col min="5123" max="5123" width="11.125" style="23" customWidth="1"/>
    <col min="5124" max="5124" width="10.75" style="23" customWidth="1"/>
    <col min="5125" max="5125" width="11.875" style="23" bestFit="1" customWidth="1"/>
    <col min="5126" max="5126" width="10" style="23" customWidth="1"/>
    <col min="5127" max="5127" width="10.875" style="23" customWidth="1"/>
    <col min="5128" max="5377" width="9" style="23"/>
    <col min="5378" max="5378" width="25.5" style="23" customWidth="1"/>
    <col min="5379" max="5379" width="11.125" style="23" customWidth="1"/>
    <col min="5380" max="5380" width="10.75" style="23" customWidth="1"/>
    <col min="5381" max="5381" width="11.875" style="23" bestFit="1" customWidth="1"/>
    <col min="5382" max="5382" width="10" style="23" customWidth="1"/>
    <col min="5383" max="5383" width="10.875" style="23" customWidth="1"/>
    <col min="5384" max="5633" width="9" style="23"/>
    <col min="5634" max="5634" width="25.5" style="23" customWidth="1"/>
    <col min="5635" max="5635" width="11.125" style="23" customWidth="1"/>
    <col min="5636" max="5636" width="10.75" style="23" customWidth="1"/>
    <col min="5637" max="5637" width="11.875" style="23" bestFit="1" customWidth="1"/>
    <col min="5638" max="5638" width="10" style="23" customWidth="1"/>
    <col min="5639" max="5639" width="10.875" style="23" customWidth="1"/>
    <col min="5640" max="5889" width="9" style="23"/>
    <col min="5890" max="5890" width="25.5" style="23" customWidth="1"/>
    <col min="5891" max="5891" width="11.125" style="23" customWidth="1"/>
    <col min="5892" max="5892" width="10.75" style="23" customWidth="1"/>
    <col min="5893" max="5893" width="11.875" style="23" bestFit="1" customWidth="1"/>
    <col min="5894" max="5894" width="10" style="23" customWidth="1"/>
    <col min="5895" max="5895" width="10.875" style="23" customWidth="1"/>
    <col min="5896" max="6145" width="9" style="23"/>
    <col min="6146" max="6146" width="25.5" style="23" customWidth="1"/>
    <col min="6147" max="6147" width="11.125" style="23" customWidth="1"/>
    <col min="6148" max="6148" width="10.75" style="23" customWidth="1"/>
    <col min="6149" max="6149" width="11.875" style="23" bestFit="1" customWidth="1"/>
    <col min="6150" max="6150" width="10" style="23" customWidth="1"/>
    <col min="6151" max="6151" width="10.875" style="23" customWidth="1"/>
    <col min="6152" max="6401" width="9" style="23"/>
    <col min="6402" max="6402" width="25.5" style="23" customWidth="1"/>
    <col min="6403" max="6403" width="11.125" style="23" customWidth="1"/>
    <col min="6404" max="6404" width="10.75" style="23" customWidth="1"/>
    <col min="6405" max="6405" width="11.875" style="23" bestFit="1" customWidth="1"/>
    <col min="6406" max="6406" width="10" style="23" customWidth="1"/>
    <col min="6407" max="6407" width="10.875" style="23" customWidth="1"/>
    <col min="6408" max="6657" width="9" style="23"/>
    <col min="6658" max="6658" width="25.5" style="23" customWidth="1"/>
    <col min="6659" max="6659" width="11.125" style="23" customWidth="1"/>
    <col min="6660" max="6660" width="10.75" style="23" customWidth="1"/>
    <col min="6661" max="6661" width="11.875" style="23" bestFit="1" customWidth="1"/>
    <col min="6662" max="6662" width="10" style="23" customWidth="1"/>
    <col min="6663" max="6663" width="10.875" style="23" customWidth="1"/>
    <col min="6664" max="6913" width="9" style="23"/>
    <col min="6914" max="6914" width="25.5" style="23" customWidth="1"/>
    <col min="6915" max="6915" width="11.125" style="23" customWidth="1"/>
    <col min="6916" max="6916" width="10.75" style="23" customWidth="1"/>
    <col min="6917" max="6917" width="11.875" style="23" bestFit="1" customWidth="1"/>
    <col min="6918" max="6918" width="10" style="23" customWidth="1"/>
    <col min="6919" max="6919" width="10.875" style="23" customWidth="1"/>
    <col min="6920" max="7169" width="9" style="23"/>
    <col min="7170" max="7170" width="25.5" style="23" customWidth="1"/>
    <col min="7171" max="7171" width="11.125" style="23" customWidth="1"/>
    <col min="7172" max="7172" width="10.75" style="23" customWidth="1"/>
    <col min="7173" max="7173" width="11.875" style="23" bestFit="1" customWidth="1"/>
    <col min="7174" max="7174" width="10" style="23" customWidth="1"/>
    <col min="7175" max="7175" width="10.875" style="23" customWidth="1"/>
    <col min="7176" max="7425" width="9" style="23"/>
    <col min="7426" max="7426" width="25.5" style="23" customWidth="1"/>
    <col min="7427" max="7427" width="11.125" style="23" customWidth="1"/>
    <col min="7428" max="7428" width="10.75" style="23" customWidth="1"/>
    <col min="7429" max="7429" width="11.875" style="23" bestFit="1" customWidth="1"/>
    <col min="7430" max="7430" width="10" style="23" customWidth="1"/>
    <col min="7431" max="7431" width="10.875" style="23" customWidth="1"/>
    <col min="7432" max="7681" width="9" style="23"/>
    <col min="7682" max="7682" width="25.5" style="23" customWidth="1"/>
    <col min="7683" max="7683" width="11.125" style="23" customWidth="1"/>
    <col min="7684" max="7684" width="10.75" style="23" customWidth="1"/>
    <col min="7685" max="7685" width="11.875" style="23" bestFit="1" customWidth="1"/>
    <col min="7686" max="7686" width="10" style="23" customWidth="1"/>
    <col min="7687" max="7687" width="10.875" style="23" customWidth="1"/>
    <col min="7688" max="7937" width="9" style="23"/>
    <col min="7938" max="7938" width="25.5" style="23" customWidth="1"/>
    <col min="7939" max="7939" width="11.125" style="23" customWidth="1"/>
    <col min="7940" max="7940" width="10.75" style="23" customWidth="1"/>
    <col min="7941" max="7941" width="11.875" style="23" bestFit="1" customWidth="1"/>
    <col min="7942" max="7942" width="10" style="23" customWidth="1"/>
    <col min="7943" max="7943" width="10.875" style="23" customWidth="1"/>
    <col min="7944" max="8193" width="9" style="23"/>
    <col min="8194" max="8194" width="25.5" style="23" customWidth="1"/>
    <col min="8195" max="8195" width="11.125" style="23" customWidth="1"/>
    <col min="8196" max="8196" width="10.75" style="23" customWidth="1"/>
    <col min="8197" max="8197" width="11.875" style="23" bestFit="1" customWidth="1"/>
    <col min="8198" max="8198" width="10" style="23" customWidth="1"/>
    <col min="8199" max="8199" width="10.875" style="23" customWidth="1"/>
    <col min="8200" max="8449" width="9" style="23"/>
    <col min="8450" max="8450" width="25.5" style="23" customWidth="1"/>
    <col min="8451" max="8451" width="11.125" style="23" customWidth="1"/>
    <col min="8452" max="8452" width="10.75" style="23" customWidth="1"/>
    <col min="8453" max="8453" width="11.875" style="23" bestFit="1" customWidth="1"/>
    <col min="8454" max="8454" width="10" style="23" customWidth="1"/>
    <col min="8455" max="8455" width="10.875" style="23" customWidth="1"/>
    <col min="8456" max="8705" width="9" style="23"/>
    <col min="8706" max="8706" width="25.5" style="23" customWidth="1"/>
    <col min="8707" max="8707" width="11.125" style="23" customWidth="1"/>
    <col min="8708" max="8708" width="10.75" style="23" customWidth="1"/>
    <col min="8709" max="8709" width="11.875" style="23" bestFit="1" customWidth="1"/>
    <col min="8710" max="8710" width="10" style="23" customWidth="1"/>
    <col min="8711" max="8711" width="10.875" style="23" customWidth="1"/>
    <col min="8712" max="8961" width="9" style="23"/>
    <col min="8962" max="8962" width="25.5" style="23" customWidth="1"/>
    <col min="8963" max="8963" width="11.125" style="23" customWidth="1"/>
    <col min="8964" max="8964" width="10.75" style="23" customWidth="1"/>
    <col min="8965" max="8965" width="11.875" style="23" bestFit="1" customWidth="1"/>
    <col min="8966" max="8966" width="10" style="23" customWidth="1"/>
    <col min="8967" max="8967" width="10.875" style="23" customWidth="1"/>
    <col min="8968" max="9217" width="9" style="23"/>
    <col min="9218" max="9218" width="25.5" style="23" customWidth="1"/>
    <col min="9219" max="9219" width="11.125" style="23" customWidth="1"/>
    <col min="9220" max="9220" width="10.75" style="23" customWidth="1"/>
    <col min="9221" max="9221" width="11.875" style="23" bestFit="1" customWidth="1"/>
    <col min="9222" max="9222" width="10" style="23" customWidth="1"/>
    <col min="9223" max="9223" width="10.875" style="23" customWidth="1"/>
    <col min="9224" max="9473" width="9" style="23"/>
    <col min="9474" max="9474" width="25.5" style="23" customWidth="1"/>
    <col min="9475" max="9475" width="11.125" style="23" customWidth="1"/>
    <col min="9476" max="9476" width="10.75" style="23" customWidth="1"/>
    <col min="9477" max="9477" width="11.875" style="23" bestFit="1" customWidth="1"/>
    <col min="9478" max="9478" width="10" style="23" customWidth="1"/>
    <col min="9479" max="9479" width="10.875" style="23" customWidth="1"/>
    <col min="9480" max="9729" width="9" style="23"/>
    <col min="9730" max="9730" width="25.5" style="23" customWidth="1"/>
    <col min="9731" max="9731" width="11.125" style="23" customWidth="1"/>
    <col min="9732" max="9732" width="10.75" style="23" customWidth="1"/>
    <col min="9733" max="9733" width="11.875" style="23" bestFit="1" customWidth="1"/>
    <col min="9734" max="9734" width="10" style="23" customWidth="1"/>
    <col min="9735" max="9735" width="10.875" style="23" customWidth="1"/>
    <col min="9736" max="9985" width="9" style="23"/>
    <col min="9986" max="9986" width="25.5" style="23" customWidth="1"/>
    <col min="9987" max="9987" width="11.125" style="23" customWidth="1"/>
    <col min="9988" max="9988" width="10.75" style="23" customWidth="1"/>
    <col min="9989" max="9989" width="11.875" style="23" bestFit="1" customWidth="1"/>
    <col min="9990" max="9990" width="10" style="23" customWidth="1"/>
    <col min="9991" max="9991" width="10.875" style="23" customWidth="1"/>
    <col min="9992" max="10241" width="9" style="23"/>
    <col min="10242" max="10242" width="25.5" style="23" customWidth="1"/>
    <col min="10243" max="10243" width="11.125" style="23" customWidth="1"/>
    <col min="10244" max="10244" width="10.75" style="23" customWidth="1"/>
    <col min="10245" max="10245" width="11.875" style="23" bestFit="1" customWidth="1"/>
    <col min="10246" max="10246" width="10" style="23" customWidth="1"/>
    <col min="10247" max="10247" width="10.875" style="23" customWidth="1"/>
    <col min="10248" max="10497" width="9" style="23"/>
    <col min="10498" max="10498" width="25.5" style="23" customWidth="1"/>
    <col min="10499" max="10499" width="11.125" style="23" customWidth="1"/>
    <col min="10500" max="10500" width="10.75" style="23" customWidth="1"/>
    <col min="10501" max="10501" width="11.875" style="23" bestFit="1" customWidth="1"/>
    <col min="10502" max="10502" width="10" style="23" customWidth="1"/>
    <col min="10503" max="10503" width="10.875" style="23" customWidth="1"/>
    <col min="10504" max="10753" width="9" style="23"/>
    <col min="10754" max="10754" width="25.5" style="23" customWidth="1"/>
    <col min="10755" max="10755" width="11.125" style="23" customWidth="1"/>
    <col min="10756" max="10756" width="10.75" style="23" customWidth="1"/>
    <col min="10757" max="10757" width="11.875" style="23" bestFit="1" customWidth="1"/>
    <col min="10758" max="10758" width="10" style="23" customWidth="1"/>
    <col min="10759" max="10759" width="10.875" style="23" customWidth="1"/>
    <col min="10760" max="11009" width="9" style="23"/>
    <col min="11010" max="11010" width="25.5" style="23" customWidth="1"/>
    <col min="11011" max="11011" width="11.125" style="23" customWidth="1"/>
    <col min="11012" max="11012" width="10.75" style="23" customWidth="1"/>
    <col min="11013" max="11013" width="11.875" style="23" bestFit="1" customWidth="1"/>
    <col min="11014" max="11014" width="10" style="23" customWidth="1"/>
    <col min="11015" max="11015" width="10.875" style="23" customWidth="1"/>
    <col min="11016" max="11265" width="9" style="23"/>
    <col min="11266" max="11266" width="25.5" style="23" customWidth="1"/>
    <col min="11267" max="11267" width="11.125" style="23" customWidth="1"/>
    <col min="11268" max="11268" width="10.75" style="23" customWidth="1"/>
    <col min="11269" max="11269" width="11.875" style="23" bestFit="1" customWidth="1"/>
    <col min="11270" max="11270" width="10" style="23" customWidth="1"/>
    <col min="11271" max="11271" width="10.875" style="23" customWidth="1"/>
    <col min="11272" max="11521" width="9" style="23"/>
    <col min="11522" max="11522" width="25.5" style="23" customWidth="1"/>
    <col min="11523" max="11523" width="11.125" style="23" customWidth="1"/>
    <col min="11524" max="11524" width="10.75" style="23" customWidth="1"/>
    <col min="11525" max="11525" width="11.875" style="23" bestFit="1" customWidth="1"/>
    <col min="11526" max="11526" width="10" style="23" customWidth="1"/>
    <col min="11527" max="11527" width="10.875" style="23" customWidth="1"/>
    <col min="11528" max="11777" width="9" style="23"/>
    <col min="11778" max="11778" width="25.5" style="23" customWidth="1"/>
    <col min="11779" max="11779" width="11.125" style="23" customWidth="1"/>
    <col min="11780" max="11780" width="10.75" style="23" customWidth="1"/>
    <col min="11781" max="11781" width="11.875" style="23" bestFit="1" customWidth="1"/>
    <col min="11782" max="11782" width="10" style="23" customWidth="1"/>
    <col min="11783" max="11783" width="10.875" style="23" customWidth="1"/>
    <col min="11784" max="12033" width="9" style="23"/>
    <col min="12034" max="12034" width="25.5" style="23" customWidth="1"/>
    <col min="12035" max="12035" width="11.125" style="23" customWidth="1"/>
    <col min="12036" max="12036" width="10.75" style="23" customWidth="1"/>
    <col min="12037" max="12037" width="11.875" style="23" bestFit="1" customWidth="1"/>
    <col min="12038" max="12038" width="10" style="23" customWidth="1"/>
    <col min="12039" max="12039" width="10.875" style="23" customWidth="1"/>
    <col min="12040" max="12289" width="9" style="23"/>
    <col min="12290" max="12290" width="25.5" style="23" customWidth="1"/>
    <col min="12291" max="12291" width="11.125" style="23" customWidth="1"/>
    <col min="12292" max="12292" width="10.75" style="23" customWidth="1"/>
    <col min="12293" max="12293" width="11.875" style="23" bestFit="1" customWidth="1"/>
    <col min="12294" max="12294" width="10" style="23" customWidth="1"/>
    <col min="12295" max="12295" width="10.875" style="23" customWidth="1"/>
    <col min="12296" max="12545" width="9" style="23"/>
    <col min="12546" max="12546" width="25.5" style="23" customWidth="1"/>
    <col min="12547" max="12547" width="11.125" style="23" customWidth="1"/>
    <col min="12548" max="12548" width="10.75" style="23" customWidth="1"/>
    <col min="12549" max="12549" width="11.875" style="23" bestFit="1" customWidth="1"/>
    <col min="12550" max="12550" width="10" style="23" customWidth="1"/>
    <col min="12551" max="12551" width="10.875" style="23" customWidth="1"/>
    <col min="12552" max="12801" width="9" style="23"/>
    <col min="12802" max="12802" width="25.5" style="23" customWidth="1"/>
    <col min="12803" max="12803" width="11.125" style="23" customWidth="1"/>
    <col min="12804" max="12804" width="10.75" style="23" customWidth="1"/>
    <col min="12805" max="12805" width="11.875" style="23" bestFit="1" customWidth="1"/>
    <col min="12806" max="12806" width="10" style="23" customWidth="1"/>
    <col min="12807" max="12807" width="10.875" style="23" customWidth="1"/>
    <col min="12808" max="13057" width="9" style="23"/>
    <col min="13058" max="13058" width="25.5" style="23" customWidth="1"/>
    <col min="13059" max="13059" width="11.125" style="23" customWidth="1"/>
    <col min="13060" max="13060" width="10.75" style="23" customWidth="1"/>
    <col min="13061" max="13061" width="11.875" style="23" bestFit="1" customWidth="1"/>
    <col min="13062" max="13062" width="10" style="23" customWidth="1"/>
    <col min="13063" max="13063" width="10.875" style="23" customWidth="1"/>
    <col min="13064" max="13313" width="9" style="23"/>
    <col min="13314" max="13314" width="25.5" style="23" customWidth="1"/>
    <col min="13315" max="13315" width="11.125" style="23" customWidth="1"/>
    <col min="13316" max="13316" width="10.75" style="23" customWidth="1"/>
    <col min="13317" max="13317" width="11.875" style="23" bestFit="1" customWidth="1"/>
    <col min="13318" max="13318" width="10" style="23" customWidth="1"/>
    <col min="13319" max="13319" width="10.875" style="23" customWidth="1"/>
    <col min="13320" max="13569" width="9" style="23"/>
    <col min="13570" max="13570" width="25.5" style="23" customWidth="1"/>
    <col min="13571" max="13571" width="11.125" style="23" customWidth="1"/>
    <col min="13572" max="13572" width="10.75" style="23" customWidth="1"/>
    <col min="13573" max="13573" width="11.875" style="23" bestFit="1" customWidth="1"/>
    <col min="13574" max="13574" width="10" style="23" customWidth="1"/>
    <col min="13575" max="13575" width="10.875" style="23" customWidth="1"/>
    <col min="13576" max="13825" width="9" style="23"/>
    <col min="13826" max="13826" width="25.5" style="23" customWidth="1"/>
    <col min="13827" max="13827" width="11.125" style="23" customWidth="1"/>
    <col min="13828" max="13828" width="10.75" style="23" customWidth="1"/>
    <col min="13829" max="13829" width="11.875" style="23" bestFit="1" customWidth="1"/>
    <col min="13830" max="13830" width="10" style="23" customWidth="1"/>
    <col min="13831" max="13831" width="10.875" style="23" customWidth="1"/>
    <col min="13832" max="14081" width="9" style="23"/>
    <col min="14082" max="14082" width="25.5" style="23" customWidth="1"/>
    <col min="14083" max="14083" width="11.125" style="23" customWidth="1"/>
    <col min="14084" max="14084" width="10.75" style="23" customWidth="1"/>
    <col min="14085" max="14085" width="11.875" style="23" bestFit="1" customWidth="1"/>
    <col min="14086" max="14086" width="10" style="23" customWidth="1"/>
    <col min="14087" max="14087" width="10.875" style="23" customWidth="1"/>
    <col min="14088" max="14337" width="9" style="23"/>
    <col min="14338" max="14338" width="25.5" style="23" customWidth="1"/>
    <col min="14339" max="14339" width="11.125" style="23" customWidth="1"/>
    <col min="14340" max="14340" width="10.75" style="23" customWidth="1"/>
    <col min="14341" max="14341" width="11.875" style="23" bestFit="1" customWidth="1"/>
    <col min="14342" max="14342" width="10" style="23" customWidth="1"/>
    <col min="14343" max="14343" width="10.875" style="23" customWidth="1"/>
    <col min="14344" max="14593" width="9" style="23"/>
    <col min="14594" max="14594" width="25.5" style="23" customWidth="1"/>
    <col min="14595" max="14595" width="11.125" style="23" customWidth="1"/>
    <col min="14596" max="14596" width="10.75" style="23" customWidth="1"/>
    <col min="14597" max="14597" width="11.875" style="23" bestFit="1" customWidth="1"/>
    <col min="14598" max="14598" width="10" style="23" customWidth="1"/>
    <col min="14599" max="14599" width="10.875" style="23" customWidth="1"/>
    <col min="14600" max="14849" width="9" style="23"/>
    <col min="14850" max="14850" width="25.5" style="23" customWidth="1"/>
    <col min="14851" max="14851" width="11.125" style="23" customWidth="1"/>
    <col min="14852" max="14852" width="10.75" style="23" customWidth="1"/>
    <col min="14853" max="14853" width="11.875" style="23" bestFit="1" customWidth="1"/>
    <col min="14854" max="14854" width="10" style="23" customWidth="1"/>
    <col min="14855" max="14855" width="10.875" style="23" customWidth="1"/>
    <col min="14856" max="15105" width="9" style="23"/>
    <col min="15106" max="15106" width="25.5" style="23" customWidth="1"/>
    <col min="15107" max="15107" width="11.125" style="23" customWidth="1"/>
    <col min="15108" max="15108" width="10.75" style="23" customWidth="1"/>
    <col min="15109" max="15109" width="11.875" style="23" bestFit="1" customWidth="1"/>
    <col min="15110" max="15110" width="10" style="23" customWidth="1"/>
    <col min="15111" max="15111" width="10.875" style="23" customWidth="1"/>
    <col min="15112" max="15361" width="9" style="23"/>
    <col min="15362" max="15362" width="25.5" style="23" customWidth="1"/>
    <col min="15363" max="15363" width="11.125" style="23" customWidth="1"/>
    <col min="15364" max="15364" width="10.75" style="23" customWidth="1"/>
    <col min="15365" max="15365" width="11.875" style="23" bestFit="1" customWidth="1"/>
    <col min="15366" max="15366" width="10" style="23" customWidth="1"/>
    <col min="15367" max="15367" width="10.875" style="23" customWidth="1"/>
    <col min="15368" max="15617" width="9" style="23"/>
    <col min="15618" max="15618" width="25.5" style="23" customWidth="1"/>
    <col min="15619" max="15619" width="11.125" style="23" customWidth="1"/>
    <col min="15620" max="15620" width="10.75" style="23" customWidth="1"/>
    <col min="15621" max="15621" width="11.875" style="23" bestFit="1" customWidth="1"/>
    <col min="15622" max="15622" width="10" style="23" customWidth="1"/>
    <col min="15623" max="15623" width="10.875" style="23" customWidth="1"/>
    <col min="15624" max="15873" width="9" style="23"/>
    <col min="15874" max="15874" width="25.5" style="23" customWidth="1"/>
    <col min="15875" max="15875" width="11.125" style="23" customWidth="1"/>
    <col min="15876" max="15876" width="10.75" style="23" customWidth="1"/>
    <col min="15877" max="15877" width="11.875" style="23" bestFit="1" customWidth="1"/>
    <col min="15878" max="15878" width="10" style="23" customWidth="1"/>
    <col min="15879" max="15879" width="10.875" style="23" customWidth="1"/>
    <col min="15880" max="16129" width="9" style="23"/>
    <col min="16130" max="16130" width="25.5" style="23" customWidth="1"/>
    <col min="16131" max="16131" width="11.125" style="23" customWidth="1"/>
    <col min="16132" max="16132" width="10.75" style="23" customWidth="1"/>
    <col min="16133" max="16133" width="11.875" style="23" bestFit="1" customWidth="1"/>
    <col min="16134" max="16134" width="10" style="23" customWidth="1"/>
    <col min="16135" max="16135" width="10.875" style="23" customWidth="1"/>
    <col min="16136" max="16384" width="9" style="23"/>
  </cols>
  <sheetData>
    <row r="1" spans="1:8" ht="23.25" customHeight="1">
      <c r="A1" s="127" t="s">
        <v>550</v>
      </c>
      <c r="B1" s="127"/>
      <c r="C1" s="127"/>
      <c r="D1" s="127"/>
      <c r="E1" s="127"/>
      <c r="F1" s="127"/>
      <c r="G1" s="127"/>
    </row>
    <row r="2" spans="1:8" ht="23.25" customHeight="1">
      <c r="A2" s="2"/>
      <c r="B2" s="3"/>
      <c r="C2" s="3"/>
      <c r="E2" s="3"/>
      <c r="F2" s="3"/>
      <c r="G2" s="24" t="s">
        <v>273</v>
      </c>
    </row>
    <row r="3" spans="1:8" ht="41.25" customHeight="1">
      <c r="A3" s="50" t="s">
        <v>67</v>
      </c>
      <c r="B3" s="51" t="s">
        <v>557</v>
      </c>
      <c r="C3" s="51" t="s">
        <v>558</v>
      </c>
      <c r="D3" s="52" t="s">
        <v>74</v>
      </c>
      <c r="E3" s="51" t="s">
        <v>559</v>
      </c>
      <c r="F3" s="53" t="s">
        <v>560</v>
      </c>
      <c r="G3" s="50" t="s">
        <v>68</v>
      </c>
    </row>
    <row r="4" spans="1:8" ht="27.95" customHeight="1">
      <c r="A4" s="54" t="s">
        <v>220</v>
      </c>
      <c r="B4" s="25">
        <f>SUM(B5:B6,B9)</f>
        <v>371400</v>
      </c>
      <c r="C4" s="25">
        <f>SUM(C5:C6,C9)</f>
        <v>472600</v>
      </c>
      <c r="D4" s="41">
        <f>B4-C4</f>
        <v>-101200</v>
      </c>
      <c r="E4" s="25">
        <v>380895.32999999996</v>
      </c>
      <c r="F4" s="26">
        <f>B4-E4</f>
        <v>-9495.3299999999581</v>
      </c>
      <c r="G4" s="55"/>
      <c r="H4" s="66"/>
    </row>
    <row r="5" spans="1:8" ht="27.95" customHeight="1">
      <c r="A5" s="54" t="s">
        <v>69</v>
      </c>
      <c r="B5" s="25"/>
      <c r="C5" s="25"/>
      <c r="D5" s="41"/>
      <c r="E5" s="25"/>
      <c r="F5" s="26">
        <f t="shared" ref="F5:F9" si="0">B5-E5</f>
        <v>0</v>
      </c>
      <c r="G5" s="55"/>
      <c r="H5" s="66"/>
    </row>
    <row r="6" spans="1:8" ht="27.95" customHeight="1">
      <c r="A6" s="54" t="s">
        <v>70</v>
      </c>
      <c r="B6" s="25">
        <f>B7+B8</f>
        <v>153800</v>
      </c>
      <c r="C6" s="25">
        <f>C7+C8</f>
        <v>245000</v>
      </c>
      <c r="D6" s="41">
        <f t="shared" ref="D6:D9" si="1">B6-C6</f>
        <v>-91200</v>
      </c>
      <c r="E6" s="25">
        <v>159307.32999999999</v>
      </c>
      <c r="F6" s="26">
        <f t="shared" si="0"/>
        <v>-5507.3299999999872</v>
      </c>
      <c r="G6" s="55"/>
      <c r="H6" s="66"/>
    </row>
    <row r="7" spans="1:8" ht="27.95" customHeight="1">
      <c r="A7" s="54" t="s">
        <v>71</v>
      </c>
      <c r="B7" s="25"/>
      <c r="C7" s="25"/>
      <c r="D7" s="41"/>
      <c r="E7" s="25"/>
      <c r="F7" s="26">
        <f t="shared" si="0"/>
        <v>0</v>
      </c>
      <c r="G7" s="55"/>
      <c r="H7" s="66"/>
    </row>
    <row r="8" spans="1:8" ht="27.95" customHeight="1">
      <c r="A8" s="54" t="s">
        <v>72</v>
      </c>
      <c r="B8" s="25">
        <v>153800</v>
      </c>
      <c r="C8" s="25">
        <v>245000</v>
      </c>
      <c r="D8" s="41">
        <f t="shared" si="1"/>
        <v>-91200</v>
      </c>
      <c r="E8" s="25">
        <v>159307.32999999999</v>
      </c>
      <c r="F8" s="26">
        <f t="shared" si="0"/>
        <v>-5507.3299999999872</v>
      </c>
      <c r="G8" s="55"/>
      <c r="H8" s="66"/>
    </row>
    <row r="9" spans="1:8" ht="27.95" customHeight="1">
      <c r="A9" s="54" t="s">
        <v>73</v>
      </c>
      <c r="B9" s="25">
        <v>217600</v>
      </c>
      <c r="C9" s="25">
        <v>227600</v>
      </c>
      <c r="D9" s="41">
        <f t="shared" si="1"/>
        <v>-10000</v>
      </c>
      <c r="E9" s="25">
        <v>221588</v>
      </c>
      <c r="F9" s="26">
        <f t="shared" si="0"/>
        <v>-3988</v>
      </c>
      <c r="G9" s="55"/>
      <c r="H9" s="66"/>
    </row>
    <row r="17" spans="11:17">
      <c r="K17" s="24"/>
      <c r="Q17" s="24"/>
    </row>
    <row r="18" spans="11:17">
      <c r="K18" s="24"/>
      <c r="N18" s="24"/>
      <c r="P18" s="24"/>
      <c r="Q18" s="24"/>
    </row>
    <row r="19" spans="11:17">
      <c r="K19" s="24"/>
    </row>
  </sheetData>
  <mergeCells count="1">
    <mergeCell ref="A1:G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138"/>
  <sheetViews>
    <sheetView workbookViewId="0">
      <selection activeCell="A11" sqref="A11"/>
    </sheetView>
  </sheetViews>
  <sheetFormatPr defaultRowHeight="13.5"/>
  <cols>
    <col min="1" max="1" width="34.375" style="118" customWidth="1"/>
    <col min="2" max="2" width="38.875" style="118" customWidth="1"/>
  </cols>
  <sheetData>
    <row r="1" spans="1:2" ht="22.5">
      <c r="A1" s="128" t="s">
        <v>551</v>
      </c>
      <c r="B1" s="128"/>
    </row>
    <row r="2" spans="1:2" ht="21" customHeight="1">
      <c r="A2" s="113"/>
      <c r="B2" s="114" t="s">
        <v>269</v>
      </c>
    </row>
    <row r="3" spans="1:2" s="67" customFormat="1" ht="20.100000000000001" customHeight="1">
      <c r="A3" s="115" t="s">
        <v>201</v>
      </c>
      <c r="B3" s="115" t="s">
        <v>208</v>
      </c>
    </row>
    <row r="4" spans="1:2" s="67" customFormat="1" ht="18" customHeight="1">
      <c r="A4" s="116" t="s">
        <v>204</v>
      </c>
      <c r="B4" s="117">
        <v>70639272.849999994</v>
      </c>
    </row>
    <row r="5" spans="1:2" s="67" customFormat="1" ht="18" customHeight="1">
      <c r="A5" s="116" t="s">
        <v>9</v>
      </c>
      <c r="B5" s="117">
        <v>14763811.15</v>
      </c>
    </row>
    <row r="6" spans="1:2" s="67" customFormat="1" ht="18" customHeight="1">
      <c r="A6" s="116" t="s">
        <v>277</v>
      </c>
      <c r="B6" s="117">
        <v>1065385.8700000001</v>
      </c>
    </row>
    <row r="7" spans="1:2" s="67" customFormat="1" ht="18" customHeight="1">
      <c r="A7" s="116" t="s">
        <v>278</v>
      </c>
      <c r="B7" s="117">
        <v>182067.95</v>
      </c>
    </row>
    <row r="8" spans="1:2" s="67" customFormat="1" ht="18" customHeight="1">
      <c r="A8" s="116" t="s">
        <v>280</v>
      </c>
      <c r="B8" s="117">
        <v>57600</v>
      </c>
    </row>
    <row r="9" spans="1:2" s="67" customFormat="1" ht="18" customHeight="1">
      <c r="A9" s="116" t="s">
        <v>405</v>
      </c>
      <c r="B9" s="117">
        <v>56444</v>
      </c>
    </row>
    <row r="10" spans="1:2" s="67" customFormat="1" ht="18" customHeight="1">
      <c r="A10" s="116" t="s">
        <v>561</v>
      </c>
      <c r="B10" s="117">
        <v>769273.92</v>
      </c>
    </row>
    <row r="11" spans="1:2" s="67" customFormat="1" ht="18" customHeight="1">
      <c r="A11" s="116" t="s">
        <v>281</v>
      </c>
      <c r="B11" s="117">
        <v>54000</v>
      </c>
    </row>
    <row r="12" spans="1:2" s="67" customFormat="1" ht="18" customHeight="1">
      <c r="A12" s="116" t="s">
        <v>282</v>
      </c>
      <c r="B12" s="117">
        <v>54000</v>
      </c>
    </row>
    <row r="13" spans="1:2" s="67" customFormat="1" ht="18" customHeight="1">
      <c r="A13" s="116" t="s">
        <v>283</v>
      </c>
      <c r="B13" s="117">
        <v>6044816.5800000001</v>
      </c>
    </row>
    <row r="14" spans="1:2" s="67" customFormat="1" ht="18" customHeight="1">
      <c r="A14" s="116" t="s">
        <v>278</v>
      </c>
      <c r="B14" s="117">
        <v>5876923.46</v>
      </c>
    </row>
    <row r="15" spans="1:2" s="67" customFormat="1" ht="18" customHeight="1">
      <c r="A15" s="116" t="s">
        <v>279</v>
      </c>
      <c r="B15" s="117">
        <v>167893.12</v>
      </c>
    </row>
    <row r="16" spans="1:2" s="67" customFormat="1" ht="18" customHeight="1">
      <c r="A16" s="116" t="s">
        <v>284</v>
      </c>
      <c r="B16" s="117">
        <v>2033679</v>
      </c>
    </row>
    <row r="17" spans="1:2" s="67" customFormat="1" ht="18" customHeight="1">
      <c r="A17" s="116" t="s">
        <v>285</v>
      </c>
      <c r="B17" s="117">
        <v>2033679</v>
      </c>
    </row>
    <row r="18" spans="1:2" s="67" customFormat="1" ht="18" customHeight="1">
      <c r="A18" s="116" t="s">
        <v>286</v>
      </c>
      <c r="B18" s="117">
        <v>1827329.94</v>
      </c>
    </row>
    <row r="19" spans="1:2" s="67" customFormat="1" ht="18" customHeight="1">
      <c r="A19" s="116" t="s">
        <v>278</v>
      </c>
      <c r="B19" s="117">
        <v>1128783.51</v>
      </c>
    </row>
    <row r="20" spans="1:2" s="67" customFormat="1" ht="18" customHeight="1">
      <c r="A20" s="116" t="s">
        <v>279</v>
      </c>
      <c r="B20" s="117">
        <v>698546.43</v>
      </c>
    </row>
    <row r="21" spans="1:2" s="67" customFormat="1" ht="18" customHeight="1">
      <c r="A21" s="116" t="s">
        <v>287</v>
      </c>
      <c r="B21" s="117">
        <v>496603.36</v>
      </c>
    </row>
    <row r="22" spans="1:2" s="67" customFormat="1" ht="18" customHeight="1">
      <c r="A22" s="116" t="s">
        <v>278</v>
      </c>
      <c r="B22" s="117">
        <v>360619.36</v>
      </c>
    </row>
    <row r="23" spans="1:2" s="67" customFormat="1" ht="18" customHeight="1">
      <c r="A23" s="116" t="s">
        <v>279</v>
      </c>
      <c r="B23" s="117">
        <v>5000</v>
      </c>
    </row>
    <row r="24" spans="1:2" s="67" customFormat="1" ht="18" customHeight="1">
      <c r="A24" s="116" t="s">
        <v>406</v>
      </c>
      <c r="B24" s="117">
        <v>130984</v>
      </c>
    </row>
    <row r="25" spans="1:2" s="67" customFormat="1" ht="18" customHeight="1">
      <c r="A25" s="116" t="s">
        <v>288</v>
      </c>
      <c r="B25" s="117">
        <v>102641</v>
      </c>
    </row>
    <row r="26" spans="1:2" s="67" customFormat="1" ht="18" customHeight="1">
      <c r="A26" s="116" t="s">
        <v>562</v>
      </c>
      <c r="B26" s="117">
        <v>61841</v>
      </c>
    </row>
    <row r="27" spans="1:2" s="67" customFormat="1" ht="18" customHeight="1">
      <c r="A27" s="116" t="s">
        <v>407</v>
      </c>
      <c r="B27" s="117">
        <v>40800</v>
      </c>
    </row>
    <row r="28" spans="1:2" s="67" customFormat="1" ht="18" customHeight="1">
      <c r="A28" s="116" t="s">
        <v>289</v>
      </c>
      <c r="B28" s="117">
        <v>68986.34</v>
      </c>
    </row>
    <row r="29" spans="1:2" s="67" customFormat="1" ht="18" customHeight="1">
      <c r="A29" s="116" t="s">
        <v>408</v>
      </c>
      <c r="B29" s="117">
        <v>68986.34</v>
      </c>
    </row>
    <row r="30" spans="1:2" s="67" customFormat="1" ht="18" customHeight="1">
      <c r="A30" s="116" t="s">
        <v>290</v>
      </c>
      <c r="B30" s="117">
        <v>1361218.35</v>
      </c>
    </row>
    <row r="31" spans="1:2" s="67" customFormat="1" ht="18" customHeight="1">
      <c r="A31" s="116" t="s">
        <v>563</v>
      </c>
      <c r="B31" s="117">
        <v>1361218.35</v>
      </c>
    </row>
    <row r="32" spans="1:2" s="67" customFormat="1" ht="18" customHeight="1">
      <c r="A32" s="116" t="s">
        <v>291</v>
      </c>
      <c r="B32" s="117">
        <v>663107.96</v>
      </c>
    </row>
    <row r="33" spans="1:2" s="67" customFormat="1" ht="18" customHeight="1">
      <c r="A33" s="116" t="s">
        <v>292</v>
      </c>
      <c r="B33" s="117">
        <v>663107.96</v>
      </c>
    </row>
    <row r="34" spans="1:2" s="67" customFormat="1" ht="18" customHeight="1">
      <c r="A34" s="116" t="s">
        <v>293</v>
      </c>
      <c r="B34" s="117">
        <v>19258.45</v>
      </c>
    </row>
    <row r="35" spans="1:2" s="67" customFormat="1" ht="18" customHeight="1">
      <c r="A35" s="116" t="s">
        <v>409</v>
      </c>
      <c r="B35" s="117">
        <v>19258.45</v>
      </c>
    </row>
    <row r="36" spans="1:2" s="67" customFormat="1" ht="18" customHeight="1">
      <c r="A36" s="116" t="s">
        <v>294</v>
      </c>
      <c r="B36" s="117">
        <v>1026784.3</v>
      </c>
    </row>
    <row r="37" spans="1:2" s="67" customFormat="1" ht="18" customHeight="1">
      <c r="A37" s="116" t="s">
        <v>278</v>
      </c>
      <c r="B37" s="117">
        <v>764150.3</v>
      </c>
    </row>
    <row r="38" spans="1:2" s="67" customFormat="1" ht="18" customHeight="1">
      <c r="A38" s="116" t="s">
        <v>279</v>
      </c>
      <c r="B38" s="117">
        <v>249870</v>
      </c>
    </row>
    <row r="39" spans="1:2" s="67" customFormat="1" ht="18" customHeight="1">
      <c r="A39" s="116" t="s">
        <v>564</v>
      </c>
      <c r="B39" s="117">
        <v>12764</v>
      </c>
    </row>
    <row r="40" spans="1:2" s="67" customFormat="1" ht="18" customHeight="1">
      <c r="A40" s="116" t="s">
        <v>11</v>
      </c>
      <c r="B40" s="117">
        <v>245659.15</v>
      </c>
    </row>
    <row r="41" spans="1:2" s="67" customFormat="1" ht="18" customHeight="1">
      <c r="A41" s="116" t="s">
        <v>295</v>
      </c>
      <c r="B41" s="117">
        <v>245659.15</v>
      </c>
    </row>
    <row r="42" spans="1:2" s="67" customFormat="1" ht="18" customHeight="1">
      <c r="A42" s="116" t="s">
        <v>296</v>
      </c>
      <c r="B42" s="117">
        <v>245659.15</v>
      </c>
    </row>
    <row r="43" spans="1:2" s="67" customFormat="1" ht="18" customHeight="1">
      <c r="A43" s="116" t="s">
        <v>13</v>
      </c>
      <c r="B43" s="117">
        <v>10093632.800000001</v>
      </c>
    </row>
    <row r="44" spans="1:2" s="67" customFormat="1" ht="18" customHeight="1">
      <c r="A44" s="116" t="s">
        <v>297</v>
      </c>
      <c r="B44" s="117">
        <v>556966.53</v>
      </c>
    </row>
    <row r="45" spans="1:2" s="67" customFormat="1" ht="18" customHeight="1">
      <c r="A45" s="116" t="s">
        <v>278</v>
      </c>
      <c r="B45" s="117">
        <v>388179.35</v>
      </c>
    </row>
    <row r="46" spans="1:2" s="67" customFormat="1" ht="18" customHeight="1">
      <c r="A46" s="116" t="s">
        <v>410</v>
      </c>
      <c r="B46" s="117">
        <v>113064.68</v>
      </c>
    </row>
    <row r="47" spans="1:2" s="67" customFormat="1" ht="18" customHeight="1">
      <c r="A47" s="116" t="s">
        <v>298</v>
      </c>
      <c r="B47" s="117">
        <v>54222.5</v>
      </c>
    </row>
    <row r="48" spans="1:2" s="67" customFormat="1" ht="18" customHeight="1">
      <c r="A48" s="116" t="s">
        <v>565</v>
      </c>
      <c r="B48" s="117">
        <v>1500</v>
      </c>
    </row>
    <row r="49" spans="1:2" s="67" customFormat="1" ht="18" customHeight="1">
      <c r="A49" s="116" t="s">
        <v>299</v>
      </c>
      <c r="B49" s="117">
        <v>9536666.2699999996</v>
      </c>
    </row>
    <row r="50" spans="1:2" s="67" customFormat="1" ht="18" customHeight="1">
      <c r="A50" s="116" t="s">
        <v>300</v>
      </c>
      <c r="B50" s="117">
        <v>9536666.2699999996</v>
      </c>
    </row>
    <row r="51" spans="1:2" s="67" customFormat="1" ht="18" customHeight="1">
      <c r="A51" s="116" t="s">
        <v>229</v>
      </c>
      <c r="B51" s="117">
        <v>2479360.5</v>
      </c>
    </row>
    <row r="52" spans="1:2" s="67" customFormat="1" ht="18" customHeight="1">
      <c r="A52" s="116" t="s">
        <v>301</v>
      </c>
      <c r="B52" s="117">
        <v>2479360.5</v>
      </c>
    </row>
    <row r="53" spans="1:2" s="67" customFormat="1" ht="18" customHeight="1">
      <c r="A53" s="116" t="s">
        <v>302</v>
      </c>
      <c r="B53" s="117">
        <v>2424560.5</v>
      </c>
    </row>
    <row r="54" spans="1:2" s="67" customFormat="1" ht="18" customHeight="1">
      <c r="A54" s="116" t="s">
        <v>566</v>
      </c>
      <c r="B54" s="117">
        <v>54800</v>
      </c>
    </row>
    <row r="55" spans="1:2" s="67" customFormat="1" ht="18" customHeight="1">
      <c r="A55" s="116" t="s">
        <v>21</v>
      </c>
      <c r="B55" s="117">
        <v>25467865.640000001</v>
      </c>
    </row>
    <row r="56" spans="1:2" s="67" customFormat="1" ht="18" customHeight="1">
      <c r="A56" s="116" t="s">
        <v>303</v>
      </c>
      <c r="B56" s="117">
        <v>1342662.94</v>
      </c>
    </row>
    <row r="57" spans="1:2" s="67" customFormat="1" ht="18" customHeight="1">
      <c r="A57" s="116" t="s">
        <v>304</v>
      </c>
      <c r="B57" s="117">
        <v>1342662.94</v>
      </c>
    </row>
    <row r="58" spans="1:2" s="67" customFormat="1" ht="18" customHeight="1">
      <c r="A58" s="116" t="s">
        <v>305</v>
      </c>
      <c r="B58" s="117">
        <v>17236133.109999999</v>
      </c>
    </row>
    <row r="59" spans="1:2" s="67" customFormat="1" ht="18" customHeight="1">
      <c r="A59" s="116" t="s">
        <v>278</v>
      </c>
      <c r="B59" s="117">
        <v>409957.64</v>
      </c>
    </row>
    <row r="60" spans="1:2" s="67" customFormat="1" ht="18" customHeight="1">
      <c r="A60" s="116" t="s">
        <v>279</v>
      </c>
      <c r="B60" s="117">
        <v>17575</v>
      </c>
    </row>
    <row r="61" spans="1:2" s="67" customFormat="1" ht="18" customHeight="1">
      <c r="A61" s="116" t="s">
        <v>411</v>
      </c>
      <c r="B61" s="117">
        <v>16788935.84</v>
      </c>
    </row>
    <row r="62" spans="1:2" s="67" customFormat="1" ht="18" customHeight="1">
      <c r="A62" s="116" t="s">
        <v>306</v>
      </c>
      <c r="B62" s="117">
        <v>19664.63</v>
      </c>
    </row>
    <row r="63" spans="1:2" s="67" customFormat="1" ht="18" customHeight="1">
      <c r="A63" s="116" t="s">
        <v>412</v>
      </c>
      <c r="B63" s="117">
        <v>1489850.67</v>
      </c>
    </row>
    <row r="64" spans="1:2" s="67" customFormat="1" ht="18" customHeight="1">
      <c r="A64" s="116" t="s">
        <v>307</v>
      </c>
      <c r="B64" s="117">
        <v>836842.35</v>
      </c>
    </row>
    <row r="65" spans="1:2" s="67" customFormat="1" ht="18" customHeight="1">
      <c r="A65" s="116" t="s">
        <v>308</v>
      </c>
      <c r="B65" s="117">
        <v>416608.32</v>
      </c>
    </row>
    <row r="66" spans="1:2" s="67" customFormat="1" ht="18" customHeight="1">
      <c r="A66" s="116" t="s">
        <v>413</v>
      </c>
      <c r="B66" s="117">
        <v>236400</v>
      </c>
    </row>
    <row r="67" spans="1:2" s="67" customFormat="1" ht="18" customHeight="1">
      <c r="A67" s="116" t="s">
        <v>309</v>
      </c>
      <c r="B67" s="117">
        <v>2383532.39</v>
      </c>
    </row>
    <row r="68" spans="1:2" s="67" customFormat="1" ht="18" customHeight="1">
      <c r="A68" s="116" t="s">
        <v>567</v>
      </c>
      <c r="B68" s="117">
        <v>515075</v>
      </c>
    </row>
    <row r="69" spans="1:2" s="67" customFormat="1" ht="18" customHeight="1">
      <c r="A69" s="116" t="s">
        <v>310</v>
      </c>
      <c r="B69" s="117">
        <v>386893.99</v>
      </c>
    </row>
    <row r="70" spans="1:2" s="67" customFormat="1" ht="18" customHeight="1">
      <c r="A70" s="116" t="s">
        <v>311</v>
      </c>
      <c r="B70" s="117">
        <v>232934.39999999999</v>
      </c>
    </row>
    <row r="71" spans="1:2" s="67" customFormat="1" ht="18" customHeight="1">
      <c r="A71" s="116" t="s">
        <v>312</v>
      </c>
      <c r="B71" s="117">
        <v>1248629</v>
      </c>
    </row>
    <row r="72" spans="1:2" s="67" customFormat="1" ht="18" customHeight="1">
      <c r="A72" s="116" t="s">
        <v>313</v>
      </c>
      <c r="B72" s="117">
        <v>276201.18</v>
      </c>
    </row>
    <row r="73" spans="1:2" s="67" customFormat="1" ht="18" customHeight="1">
      <c r="A73" s="116" t="s">
        <v>314</v>
      </c>
      <c r="B73" s="117">
        <v>70637.05</v>
      </c>
    </row>
    <row r="74" spans="1:2" s="67" customFormat="1" ht="18" customHeight="1">
      <c r="A74" s="116" t="s">
        <v>568</v>
      </c>
      <c r="B74" s="117">
        <v>205564.13</v>
      </c>
    </row>
    <row r="75" spans="1:2" s="67" customFormat="1" ht="18" customHeight="1">
      <c r="A75" s="116" t="s">
        <v>315</v>
      </c>
      <c r="B75" s="117">
        <v>692831.93</v>
      </c>
    </row>
    <row r="76" spans="1:2" s="67" customFormat="1" ht="18" customHeight="1">
      <c r="A76" s="116" t="s">
        <v>569</v>
      </c>
      <c r="B76" s="117">
        <v>25300</v>
      </c>
    </row>
    <row r="77" spans="1:2" s="67" customFormat="1" ht="18" customHeight="1">
      <c r="A77" s="116" t="s">
        <v>316</v>
      </c>
      <c r="B77" s="117">
        <v>429960</v>
      </c>
    </row>
    <row r="78" spans="1:2" s="67" customFormat="1" ht="18" customHeight="1">
      <c r="A78" s="116" t="s">
        <v>570</v>
      </c>
      <c r="B78" s="117">
        <v>99684.64</v>
      </c>
    </row>
    <row r="79" spans="1:2" s="67" customFormat="1" ht="18" customHeight="1">
      <c r="A79" s="116" t="s">
        <v>414</v>
      </c>
      <c r="B79" s="117">
        <v>137887.29</v>
      </c>
    </row>
    <row r="80" spans="1:2" s="67" customFormat="1" ht="18" customHeight="1">
      <c r="A80" s="116" t="s">
        <v>317</v>
      </c>
      <c r="B80" s="117">
        <v>628352.12</v>
      </c>
    </row>
    <row r="81" spans="1:2" s="67" customFormat="1" ht="18" customHeight="1">
      <c r="A81" s="116" t="s">
        <v>318</v>
      </c>
      <c r="B81" s="117">
        <v>184784.12</v>
      </c>
    </row>
    <row r="82" spans="1:2" s="67" customFormat="1" ht="18" customHeight="1">
      <c r="A82" s="116" t="s">
        <v>319</v>
      </c>
      <c r="B82" s="117">
        <v>443568</v>
      </c>
    </row>
    <row r="83" spans="1:2" s="67" customFormat="1" ht="18" customHeight="1">
      <c r="A83" s="116" t="s">
        <v>320</v>
      </c>
      <c r="B83" s="117">
        <v>583168</v>
      </c>
    </row>
    <row r="84" spans="1:2" s="67" customFormat="1" ht="18" customHeight="1">
      <c r="A84" s="116" t="s">
        <v>321</v>
      </c>
      <c r="B84" s="117">
        <v>583168</v>
      </c>
    </row>
    <row r="85" spans="1:2" s="67" customFormat="1" ht="18" customHeight="1">
      <c r="A85" s="116" t="s">
        <v>322</v>
      </c>
      <c r="B85" s="117">
        <v>358201.8</v>
      </c>
    </row>
    <row r="86" spans="1:2" s="67" customFormat="1" ht="18" customHeight="1">
      <c r="A86" s="116" t="s">
        <v>323</v>
      </c>
      <c r="B86" s="117">
        <v>358201.8</v>
      </c>
    </row>
    <row r="87" spans="1:2" s="67" customFormat="1" ht="18" customHeight="1">
      <c r="A87" s="116" t="s">
        <v>324</v>
      </c>
      <c r="B87" s="117">
        <v>476931.5</v>
      </c>
    </row>
    <row r="88" spans="1:2" s="67" customFormat="1" ht="18" customHeight="1">
      <c r="A88" s="116" t="s">
        <v>571</v>
      </c>
      <c r="B88" s="117">
        <v>88474.76</v>
      </c>
    </row>
    <row r="89" spans="1:2" s="67" customFormat="1" ht="18" customHeight="1">
      <c r="A89" s="116" t="s">
        <v>325</v>
      </c>
      <c r="B89" s="117">
        <v>388456.74</v>
      </c>
    </row>
    <row r="90" spans="1:2" s="67" customFormat="1" ht="18" customHeight="1">
      <c r="A90" s="116" t="s">
        <v>326</v>
      </c>
      <c r="B90" s="117">
        <v>4558281.29</v>
      </c>
    </row>
    <row r="91" spans="1:2" s="67" customFormat="1" ht="18" customHeight="1">
      <c r="A91" s="116" t="s">
        <v>415</v>
      </c>
      <c r="B91" s="117">
        <v>1764912.01</v>
      </c>
    </row>
    <row r="92" spans="1:2" s="67" customFormat="1" ht="18" customHeight="1">
      <c r="A92" s="116" t="s">
        <v>572</v>
      </c>
      <c r="B92" s="117">
        <v>597811.76</v>
      </c>
    </row>
    <row r="93" spans="1:2" s="67" customFormat="1" ht="18" customHeight="1">
      <c r="A93" s="116" t="s">
        <v>416</v>
      </c>
      <c r="B93" s="117">
        <v>1167100.25</v>
      </c>
    </row>
    <row r="94" spans="1:2" s="67" customFormat="1" ht="18" customHeight="1">
      <c r="A94" s="116" t="s">
        <v>327</v>
      </c>
      <c r="B94" s="117">
        <v>982820</v>
      </c>
    </row>
    <row r="95" spans="1:2" s="67" customFormat="1" ht="18" customHeight="1">
      <c r="A95" s="116" t="s">
        <v>328</v>
      </c>
      <c r="B95" s="117">
        <v>982820</v>
      </c>
    </row>
    <row r="96" spans="1:2" s="67" customFormat="1" ht="18" customHeight="1">
      <c r="A96" s="116" t="s">
        <v>329</v>
      </c>
      <c r="B96" s="117">
        <v>658914.39</v>
      </c>
    </row>
    <row r="97" spans="1:2" s="67" customFormat="1" ht="18" customHeight="1">
      <c r="A97" s="116" t="s">
        <v>330</v>
      </c>
      <c r="B97" s="117">
        <v>431053.99</v>
      </c>
    </row>
    <row r="98" spans="1:2" s="67" customFormat="1" ht="18" customHeight="1">
      <c r="A98" s="116" t="s">
        <v>331</v>
      </c>
      <c r="B98" s="117">
        <v>227860.4</v>
      </c>
    </row>
    <row r="99" spans="1:2" s="67" customFormat="1" ht="18" customHeight="1">
      <c r="A99" s="116" t="s">
        <v>332</v>
      </c>
      <c r="B99" s="117">
        <v>147495</v>
      </c>
    </row>
    <row r="100" spans="1:2" s="67" customFormat="1" ht="18" customHeight="1">
      <c r="A100" s="116" t="s">
        <v>333</v>
      </c>
      <c r="B100" s="117">
        <v>147495</v>
      </c>
    </row>
    <row r="101" spans="1:2" s="67" customFormat="1" ht="18" customHeight="1">
      <c r="A101" s="116" t="s">
        <v>417</v>
      </c>
      <c r="B101" s="117">
        <v>1004139.89</v>
      </c>
    </row>
    <row r="102" spans="1:2" s="67" customFormat="1" ht="18" customHeight="1">
      <c r="A102" s="116" t="s">
        <v>418</v>
      </c>
      <c r="B102" s="117">
        <v>1004139.89</v>
      </c>
    </row>
    <row r="103" spans="1:2" s="67" customFormat="1" ht="18" customHeight="1">
      <c r="A103" s="116" t="s">
        <v>25</v>
      </c>
      <c r="B103" s="117">
        <v>52705</v>
      </c>
    </row>
    <row r="104" spans="1:2" s="67" customFormat="1" ht="18" customHeight="1">
      <c r="A104" s="116" t="s">
        <v>419</v>
      </c>
      <c r="B104" s="117">
        <v>29305</v>
      </c>
    </row>
    <row r="105" spans="1:2" s="67" customFormat="1" ht="18" customHeight="1">
      <c r="A105" s="116" t="s">
        <v>420</v>
      </c>
      <c r="B105" s="117">
        <v>29305</v>
      </c>
    </row>
    <row r="106" spans="1:2" s="67" customFormat="1" ht="18" customHeight="1">
      <c r="A106" s="116" t="s">
        <v>421</v>
      </c>
      <c r="B106" s="117">
        <v>23400</v>
      </c>
    </row>
    <row r="107" spans="1:2" s="67" customFormat="1" ht="18" customHeight="1">
      <c r="A107" s="116" t="s">
        <v>422</v>
      </c>
      <c r="B107" s="117">
        <v>23400</v>
      </c>
    </row>
    <row r="108" spans="1:2" s="67" customFormat="1" ht="18" customHeight="1">
      <c r="A108" s="116" t="s">
        <v>27</v>
      </c>
      <c r="B108" s="117">
        <v>7526697.6500000004</v>
      </c>
    </row>
    <row r="109" spans="1:2" s="67" customFormat="1" ht="18" customHeight="1">
      <c r="A109" s="116" t="s">
        <v>334</v>
      </c>
      <c r="B109" s="117">
        <v>2849264.28</v>
      </c>
    </row>
    <row r="110" spans="1:2" s="67" customFormat="1" ht="18" customHeight="1">
      <c r="A110" s="116" t="s">
        <v>278</v>
      </c>
      <c r="B110" s="117">
        <v>832419.23</v>
      </c>
    </row>
    <row r="111" spans="1:2" s="67" customFormat="1" ht="18" customHeight="1">
      <c r="A111" s="116" t="s">
        <v>279</v>
      </c>
      <c r="B111" s="117">
        <v>187804.69</v>
      </c>
    </row>
    <row r="112" spans="1:2" s="67" customFormat="1" ht="18" customHeight="1">
      <c r="A112" s="116" t="s">
        <v>335</v>
      </c>
      <c r="B112" s="117">
        <v>554403.25</v>
      </c>
    </row>
    <row r="113" spans="1:2" s="67" customFormat="1" ht="18" customHeight="1">
      <c r="A113" s="116" t="s">
        <v>336</v>
      </c>
      <c r="B113" s="117">
        <v>1274637.1100000001</v>
      </c>
    </row>
    <row r="114" spans="1:2" s="67" customFormat="1" ht="18" customHeight="1">
      <c r="A114" s="116" t="s">
        <v>337</v>
      </c>
      <c r="B114" s="117">
        <v>4565307.45</v>
      </c>
    </row>
    <row r="115" spans="1:2" s="67" customFormat="1" ht="18" customHeight="1">
      <c r="A115" s="116" t="s">
        <v>338</v>
      </c>
      <c r="B115" s="117">
        <v>4565307.45</v>
      </c>
    </row>
    <row r="116" spans="1:2" s="67" customFormat="1" ht="18" customHeight="1">
      <c r="A116" s="116" t="s">
        <v>339</v>
      </c>
      <c r="B116" s="117">
        <v>112125.92</v>
      </c>
    </row>
    <row r="117" spans="1:2" s="67" customFormat="1" ht="18" customHeight="1">
      <c r="A117" s="116" t="s">
        <v>340</v>
      </c>
      <c r="B117" s="117">
        <v>112125.92</v>
      </c>
    </row>
    <row r="118" spans="1:2" s="67" customFormat="1" ht="18" customHeight="1">
      <c r="A118" s="116" t="s">
        <v>29</v>
      </c>
      <c r="B118" s="117">
        <v>1317009.6299999999</v>
      </c>
    </row>
    <row r="119" spans="1:2" s="67" customFormat="1" ht="18" customHeight="1">
      <c r="A119" s="116" t="s">
        <v>423</v>
      </c>
      <c r="B119" s="117">
        <v>1307709.6299999999</v>
      </c>
    </row>
    <row r="120" spans="1:2" s="67" customFormat="1" ht="18" customHeight="1">
      <c r="A120" s="116" t="s">
        <v>278</v>
      </c>
      <c r="B120" s="117">
        <v>354880.61</v>
      </c>
    </row>
    <row r="121" spans="1:2" s="67" customFormat="1" ht="18" customHeight="1">
      <c r="A121" s="116" t="s">
        <v>279</v>
      </c>
      <c r="B121" s="117">
        <v>145527</v>
      </c>
    </row>
    <row r="122" spans="1:2" s="67" customFormat="1" ht="18" customHeight="1">
      <c r="A122" s="116" t="s">
        <v>325</v>
      </c>
      <c r="B122" s="117">
        <v>807302.02</v>
      </c>
    </row>
    <row r="123" spans="1:2" s="67" customFormat="1" ht="18" customHeight="1">
      <c r="A123" s="116" t="s">
        <v>341</v>
      </c>
      <c r="B123" s="117">
        <v>9300</v>
      </c>
    </row>
    <row r="124" spans="1:2" s="67" customFormat="1" ht="18" customHeight="1">
      <c r="A124" s="116" t="s">
        <v>342</v>
      </c>
      <c r="B124" s="117">
        <v>9300</v>
      </c>
    </row>
    <row r="125" spans="1:2" s="67" customFormat="1" ht="18" customHeight="1">
      <c r="A125" s="116" t="s">
        <v>35</v>
      </c>
      <c r="B125" s="117">
        <v>1364300</v>
      </c>
    </row>
    <row r="126" spans="1:2" s="67" customFormat="1" ht="18" customHeight="1">
      <c r="A126" s="116" t="s">
        <v>424</v>
      </c>
      <c r="B126" s="117">
        <v>1364300</v>
      </c>
    </row>
    <row r="127" spans="1:2" s="67" customFormat="1" ht="18" customHeight="1">
      <c r="A127" s="116" t="s">
        <v>425</v>
      </c>
      <c r="B127" s="117">
        <v>1364300</v>
      </c>
    </row>
    <row r="128" spans="1:2" s="67" customFormat="1" ht="18" customHeight="1">
      <c r="A128" s="116" t="s">
        <v>39</v>
      </c>
      <c r="B128" s="117">
        <v>1124628</v>
      </c>
    </row>
    <row r="129" spans="1:2" s="67" customFormat="1" ht="18" customHeight="1">
      <c r="A129" s="116" t="s">
        <v>343</v>
      </c>
      <c r="B129" s="117">
        <v>5980</v>
      </c>
    </row>
    <row r="130" spans="1:2" s="67" customFormat="1" ht="18" customHeight="1">
      <c r="A130" s="116" t="s">
        <v>344</v>
      </c>
      <c r="B130" s="117">
        <v>5980</v>
      </c>
    </row>
    <row r="131" spans="1:2" s="67" customFormat="1" ht="18" customHeight="1">
      <c r="A131" s="116" t="s">
        <v>345</v>
      </c>
      <c r="B131" s="117">
        <v>1118648</v>
      </c>
    </row>
    <row r="132" spans="1:2" s="67" customFormat="1" ht="18" customHeight="1">
      <c r="A132" s="116" t="s">
        <v>346</v>
      </c>
      <c r="B132" s="117">
        <v>888376</v>
      </c>
    </row>
    <row r="133" spans="1:2" s="67" customFormat="1" ht="18" customHeight="1">
      <c r="A133" s="116" t="s">
        <v>347</v>
      </c>
      <c r="B133" s="117">
        <v>230272</v>
      </c>
    </row>
    <row r="134" spans="1:2" s="67" customFormat="1" ht="18" customHeight="1">
      <c r="A134" s="116" t="s">
        <v>228</v>
      </c>
      <c r="B134" s="117">
        <v>1645322.04</v>
      </c>
    </row>
    <row r="135" spans="1:2" s="67" customFormat="1" ht="18" customHeight="1">
      <c r="A135" s="116" t="s">
        <v>348</v>
      </c>
      <c r="B135" s="117">
        <v>463108.45</v>
      </c>
    </row>
    <row r="136" spans="1:2" s="67" customFormat="1" ht="18" customHeight="1">
      <c r="A136" s="116" t="s">
        <v>349</v>
      </c>
      <c r="B136" s="117">
        <v>463108.45</v>
      </c>
    </row>
    <row r="137" spans="1:2" s="67" customFormat="1" ht="18" customHeight="1">
      <c r="A137" s="116" t="s">
        <v>426</v>
      </c>
      <c r="B137" s="117">
        <v>1182213.5900000001</v>
      </c>
    </row>
    <row r="138" spans="1:2" s="67" customFormat="1" ht="18" customHeight="1">
      <c r="A138" s="116" t="s">
        <v>427</v>
      </c>
      <c r="B138" s="117">
        <v>1182213.5900000001</v>
      </c>
    </row>
  </sheetData>
  <mergeCells count="1">
    <mergeCell ref="A1:B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3"/>
  <sheetViews>
    <sheetView showZeros="0" workbookViewId="0">
      <pane xSplit="1" ySplit="3" topLeftCell="B4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A96" sqref="A96"/>
    </sheetView>
  </sheetViews>
  <sheetFormatPr defaultRowHeight="13.5"/>
  <cols>
    <col min="1" max="1" width="38.25" style="97" customWidth="1"/>
    <col min="2" max="2" width="8.25" style="97" customWidth="1"/>
    <col min="3" max="3" width="35" style="97" customWidth="1"/>
    <col min="4" max="4" width="8.25" style="97" customWidth="1"/>
    <col min="5" max="16384" width="9" style="97"/>
  </cols>
  <sheetData>
    <row r="1" spans="1:9" ht="22.5" customHeight="1">
      <c r="A1" s="129" t="s">
        <v>552</v>
      </c>
      <c r="B1" s="129"/>
      <c r="C1" s="129"/>
      <c r="D1" s="129"/>
    </row>
    <row r="2" spans="1:9" ht="15.75" customHeight="1">
      <c r="A2" s="98"/>
      <c r="B2" s="130" t="s">
        <v>428</v>
      </c>
      <c r="C2" s="130"/>
      <c r="D2" s="130"/>
    </row>
    <row r="3" spans="1:9" ht="13.35" customHeight="1">
      <c r="A3" s="99" t="s">
        <v>429</v>
      </c>
      <c r="B3" s="100" t="s">
        <v>430</v>
      </c>
      <c r="C3" s="99" t="s">
        <v>431</v>
      </c>
      <c r="D3" s="100" t="s">
        <v>430</v>
      </c>
    </row>
    <row r="4" spans="1:9" ht="13.35" customHeight="1">
      <c r="A4" s="99" t="s">
        <v>432</v>
      </c>
      <c r="B4" s="101">
        <f>B5+B76+B81+B82+B83+B87+B94+B100+B101+B102+B103+B104+B108+B109</f>
        <v>49317815.340000033</v>
      </c>
      <c r="C4" s="99" t="s">
        <v>433</v>
      </c>
      <c r="D4" s="101">
        <f>D5+D76+D83+D87+D94+D100+D101+D102+D103+D104+D108+D109+D110+D111</f>
        <v>88120016.996450067</v>
      </c>
    </row>
    <row r="5" spans="1:9" ht="13.35" customHeight="1">
      <c r="A5" s="102" t="s">
        <v>54</v>
      </c>
      <c r="B5" s="101">
        <f>B6+B13+B54</f>
        <v>38992967.689999998</v>
      </c>
      <c r="C5" s="102" t="s">
        <v>87</v>
      </c>
      <c r="D5" s="101">
        <f>D6+D13+D54</f>
        <v>0</v>
      </c>
    </row>
    <row r="6" spans="1:9" ht="13.35" customHeight="1">
      <c r="A6" s="102" t="s">
        <v>88</v>
      </c>
      <c r="B6" s="101">
        <f>SUM(B7:B12)</f>
        <v>0</v>
      </c>
      <c r="C6" s="102" t="s">
        <v>89</v>
      </c>
      <c r="D6" s="101">
        <v>0</v>
      </c>
    </row>
    <row r="7" spans="1:9" ht="13.35" customHeight="1">
      <c r="A7" s="102" t="s">
        <v>90</v>
      </c>
      <c r="B7" s="101"/>
      <c r="C7" s="102" t="s">
        <v>90</v>
      </c>
      <c r="D7" s="101"/>
    </row>
    <row r="8" spans="1:9" ht="13.35" customHeight="1">
      <c r="A8" s="102" t="s">
        <v>232</v>
      </c>
      <c r="B8" s="101"/>
      <c r="C8" s="102" t="s">
        <v>232</v>
      </c>
      <c r="D8" s="101"/>
    </row>
    <row r="9" spans="1:9" ht="13.35" customHeight="1">
      <c r="A9" s="102" t="s">
        <v>233</v>
      </c>
      <c r="B9" s="101"/>
      <c r="C9" s="102" t="s">
        <v>233</v>
      </c>
      <c r="D9" s="101"/>
    </row>
    <row r="10" spans="1:9" ht="13.35" customHeight="1">
      <c r="A10" s="102" t="s">
        <v>234</v>
      </c>
      <c r="B10" s="101"/>
      <c r="C10" s="102" t="s">
        <v>234</v>
      </c>
      <c r="D10" s="101"/>
    </row>
    <row r="11" spans="1:9" ht="13.35" customHeight="1">
      <c r="A11" s="102" t="s">
        <v>235</v>
      </c>
      <c r="B11" s="101"/>
      <c r="C11" s="102" t="s">
        <v>235</v>
      </c>
      <c r="D11" s="101"/>
    </row>
    <row r="12" spans="1:9" ht="13.35" customHeight="1">
      <c r="A12" s="102" t="s">
        <v>236</v>
      </c>
      <c r="B12" s="101"/>
      <c r="C12" s="102" t="s">
        <v>236</v>
      </c>
      <c r="D12" s="101"/>
    </row>
    <row r="13" spans="1:9" ht="13.35" customHeight="1">
      <c r="A13" s="102" t="s">
        <v>91</v>
      </c>
      <c r="B13" s="101">
        <f>SUM(B14:B53)</f>
        <v>19241989</v>
      </c>
      <c r="C13" s="102" t="s">
        <v>92</v>
      </c>
      <c r="D13" s="101">
        <f>SUM(D14:D53)</f>
        <v>0</v>
      </c>
    </row>
    <row r="14" spans="1:9" ht="13.35" customHeight="1">
      <c r="A14" s="102" t="s">
        <v>93</v>
      </c>
      <c r="B14" s="101"/>
      <c r="C14" s="102" t="s">
        <v>94</v>
      </c>
      <c r="D14" s="101"/>
    </row>
    <row r="15" spans="1:9" ht="13.35" customHeight="1">
      <c r="A15" s="102" t="s">
        <v>95</v>
      </c>
      <c r="B15" s="101">
        <v>8810000</v>
      </c>
      <c r="C15" s="102" t="s">
        <v>96</v>
      </c>
      <c r="D15" s="101"/>
    </row>
    <row r="16" spans="1:9" ht="13.35" customHeight="1">
      <c r="A16" s="102" t="s">
        <v>97</v>
      </c>
      <c r="B16" s="101">
        <v>4444500</v>
      </c>
      <c r="C16" s="102" t="s">
        <v>98</v>
      </c>
      <c r="D16" s="101"/>
      <c r="I16"/>
    </row>
    <row r="17" spans="1:9" ht="13.35" customHeight="1">
      <c r="A17" s="102" t="s">
        <v>99</v>
      </c>
      <c r="B17" s="101">
        <v>2640000</v>
      </c>
      <c r="C17" s="102" t="s">
        <v>100</v>
      </c>
      <c r="D17" s="101"/>
      <c r="I17"/>
    </row>
    <row r="18" spans="1:9" ht="13.35" customHeight="1">
      <c r="A18" s="102" t="s">
        <v>101</v>
      </c>
      <c r="B18" s="101"/>
      <c r="C18" s="102" t="s">
        <v>102</v>
      </c>
      <c r="D18" s="101"/>
      <c r="I18"/>
    </row>
    <row r="19" spans="1:9" ht="13.35" customHeight="1">
      <c r="A19" s="102" t="s">
        <v>103</v>
      </c>
      <c r="B19" s="101"/>
      <c r="C19" s="102" t="s">
        <v>104</v>
      </c>
      <c r="D19" s="101"/>
      <c r="I19"/>
    </row>
    <row r="20" spans="1:9" ht="13.35" customHeight="1">
      <c r="A20" s="102" t="s">
        <v>214</v>
      </c>
      <c r="B20" s="101"/>
      <c r="C20" s="102" t="s">
        <v>105</v>
      </c>
      <c r="D20" s="101"/>
      <c r="I20"/>
    </row>
    <row r="21" spans="1:9" ht="13.35" customHeight="1">
      <c r="A21" s="102" t="s">
        <v>106</v>
      </c>
      <c r="B21" s="101"/>
      <c r="C21" s="102" t="s">
        <v>107</v>
      </c>
      <c r="D21" s="101"/>
      <c r="I21"/>
    </row>
    <row r="22" spans="1:9" ht="13.35" customHeight="1">
      <c r="A22" s="102" t="s">
        <v>215</v>
      </c>
      <c r="B22" s="101"/>
      <c r="C22" s="102" t="s">
        <v>108</v>
      </c>
      <c r="D22" s="101"/>
      <c r="I22"/>
    </row>
    <row r="23" spans="1:9" ht="13.35" customHeight="1">
      <c r="A23" s="102" t="s">
        <v>216</v>
      </c>
      <c r="B23" s="101"/>
      <c r="C23" s="102" t="s">
        <v>109</v>
      </c>
      <c r="D23" s="101"/>
      <c r="I23"/>
    </row>
    <row r="24" spans="1:9" ht="13.35" customHeight="1">
      <c r="A24" s="102" t="s">
        <v>237</v>
      </c>
      <c r="B24" s="101"/>
      <c r="C24" s="102" t="s">
        <v>110</v>
      </c>
      <c r="D24" s="101"/>
      <c r="I24"/>
    </row>
    <row r="25" spans="1:9" ht="13.35" customHeight="1">
      <c r="A25" s="102" t="s">
        <v>111</v>
      </c>
      <c r="B25" s="101"/>
      <c r="C25" s="102" t="s">
        <v>112</v>
      </c>
      <c r="D25" s="101"/>
      <c r="I25"/>
    </row>
    <row r="26" spans="1:9" ht="13.35" customHeight="1">
      <c r="A26" s="102" t="s">
        <v>113</v>
      </c>
      <c r="B26" s="101"/>
      <c r="C26" s="102" t="s">
        <v>114</v>
      </c>
      <c r="D26" s="101"/>
      <c r="I26"/>
    </row>
    <row r="27" spans="1:9" ht="13.35" customHeight="1">
      <c r="A27" s="102" t="s">
        <v>115</v>
      </c>
      <c r="B27" s="101"/>
      <c r="C27" s="102" t="s">
        <v>116</v>
      </c>
      <c r="D27" s="101"/>
      <c r="I27"/>
    </row>
    <row r="28" spans="1:9" ht="13.35" customHeight="1">
      <c r="A28" s="102" t="s">
        <v>117</v>
      </c>
      <c r="B28" s="101">
        <v>1935600</v>
      </c>
      <c r="C28" s="102" t="s">
        <v>434</v>
      </c>
      <c r="D28" s="101"/>
      <c r="I28"/>
    </row>
    <row r="29" spans="1:9" ht="13.35" customHeight="1">
      <c r="A29" s="102" t="s">
        <v>238</v>
      </c>
      <c r="B29" s="101"/>
      <c r="C29" s="102" t="s">
        <v>435</v>
      </c>
      <c r="D29" s="101"/>
      <c r="I29"/>
    </row>
    <row r="30" spans="1:9" ht="13.35" customHeight="1">
      <c r="A30" s="102" t="s">
        <v>239</v>
      </c>
      <c r="B30" s="101"/>
      <c r="C30" s="102" t="s">
        <v>436</v>
      </c>
      <c r="D30" s="101"/>
      <c r="I30"/>
    </row>
    <row r="31" spans="1:9" ht="13.35" customHeight="1">
      <c r="A31" s="102" t="s">
        <v>240</v>
      </c>
      <c r="B31" s="101"/>
      <c r="C31" s="102" t="s">
        <v>437</v>
      </c>
      <c r="D31" s="101"/>
      <c r="I31"/>
    </row>
    <row r="32" spans="1:9" ht="13.35" customHeight="1">
      <c r="A32" s="102" t="s">
        <v>217</v>
      </c>
      <c r="B32" s="101"/>
      <c r="C32" s="102" t="s">
        <v>438</v>
      </c>
      <c r="D32" s="101"/>
      <c r="I32"/>
    </row>
    <row r="33" spans="1:9" ht="13.35" customHeight="1">
      <c r="A33" s="102" t="s">
        <v>241</v>
      </c>
      <c r="B33" s="101"/>
      <c r="C33" s="102" t="s">
        <v>439</v>
      </c>
      <c r="D33" s="101"/>
      <c r="I33"/>
    </row>
    <row r="34" spans="1:9" ht="13.35" customHeight="1">
      <c r="A34" s="102" t="s">
        <v>242</v>
      </c>
      <c r="B34" s="101"/>
      <c r="C34" s="102" t="s">
        <v>440</v>
      </c>
      <c r="D34" s="101"/>
      <c r="I34"/>
    </row>
    <row r="35" spans="1:9" ht="13.35" customHeight="1">
      <c r="A35" s="102" t="s">
        <v>243</v>
      </c>
      <c r="B35" s="101"/>
      <c r="C35" s="102" t="s">
        <v>441</v>
      </c>
      <c r="D35" s="101"/>
      <c r="I35"/>
    </row>
    <row r="36" spans="1:9" ht="13.35" customHeight="1">
      <c r="A36" s="102" t="s">
        <v>244</v>
      </c>
      <c r="B36" s="101"/>
      <c r="C36" s="102" t="s">
        <v>442</v>
      </c>
      <c r="D36" s="101"/>
      <c r="I36"/>
    </row>
    <row r="37" spans="1:9" ht="13.35" customHeight="1">
      <c r="A37" s="102" t="s">
        <v>245</v>
      </c>
      <c r="B37" s="101"/>
      <c r="C37" s="102" t="s">
        <v>443</v>
      </c>
      <c r="D37" s="101"/>
      <c r="I37"/>
    </row>
    <row r="38" spans="1:9" ht="13.35" customHeight="1">
      <c r="A38" s="102" t="s">
        <v>246</v>
      </c>
      <c r="B38" s="101"/>
      <c r="C38" s="102" t="s">
        <v>444</v>
      </c>
      <c r="D38" s="101"/>
      <c r="I38"/>
    </row>
    <row r="39" spans="1:9" ht="13.35" customHeight="1">
      <c r="A39" s="102" t="s">
        <v>247</v>
      </c>
      <c r="B39" s="101"/>
      <c r="C39" s="102" t="s">
        <v>445</v>
      </c>
      <c r="D39" s="101"/>
      <c r="I39"/>
    </row>
    <row r="40" spans="1:9" ht="13.35" customHeight="1">
      <c r="A40" s="102" t="s">
        <v>248</v>
      </c>
      <c r="B40" s="101"/>
      <c r="C40" s="102" t="s">
        <v>446</v>
      </c>
      <c r="D40" s="101"/>
      <c r="I40"/>
    </row>
    <row r="41" spans="1:9" ht="13.35" customHeight="1">
      <c r="A41" s="102" t="s">
        <v>249</v>
      </c>
      <c r="B41" s="101"/>
      <c r="C41" s="102" t="s">
        <v>447</v>
      </c>
      <c r="D41" s="101"/>
      <c r="I41"/>
    </row>
    <row r="42" spans="1:9" ht="13.35" customHeight="1">
      <c r="A42" s="102" t="s">
        <v>250</v>
      </c>
      <c r="B42" s="101"/>
      <c r="C42" s="102" t="s">
        <v>448</v>
      </c>
      <c r="D42" s="101"/>
      <c r="I42"/>
    </row>
    <row r="43" spans="1:9" ht="13.35" customHeight="1">
      <c r="A43" s="102" t="s">
        <v>251</v>
      </c>
      <c r="B43" s="101"/>
      <c r="C43" s="102" t="s">
        <v>449</v>
      </c>
      <c r="D43" s="101"/>
      <c r="I43"/>
    </row>
    <row r="44" spans="1:9" ht="13.35" customHeight="1">
      <c r="A44" s="102" t="s">
        <v>252</v>
      </c>
      <c r="B44" s="101"/>
      <c r="C44" s="102" t="s">
        <v>450</v>
      </c>
      <c r="D44" s="101"/>
      <c r="I44"/>
    </row>
    <row r="45" spans="1:9" ht="13.35" customHeight="1">
      <c r="A45" s="102" t="s">
        <v>253</v>
      </c>
      <c r="B45" s="101"/>
      <c r="C45" s="102" t="s">
        <v>451</v>
      </c>
      <c r="D45" s="101"/>
      <c r="I45"/>
    </row>
    <row r="46" spans="1:9" ht="13.35" customHeight="1">
      <c r="A46" s="102" t="s">
        <v>254</v>
      </c>
      <c r="B46" s="101"/>
      <c r="C46" s="102" t="s">
        <v>452</v>
      </c>
      <c r="D46" s="101"/>
      <c r="I46"/>
    </row>
    <row r="47" spans="1:9" ht="13.35" customHeight="1">
      <c r="A47" s="102" t="s">
        <v>255</v>
      </c>
      <c r="B47" s="101"/>
      <c r="C47" s="102" t="s">
        <v>453</v>
      </c>
      <c r="D47" s="101"/>
      <c r="I47"/>
    </row>
    <row r="48" spans="1:9" ht="13.35" customHeight="1">
      <c r="A48" s="102" t="s">
        <v>256</v>
      </c>
      <c r="B48" s="101"/>
      <c r="C48" s="102" t="s">
        <v>454</v>
      </c>
      <c r="D48" s="101"/>
      <c r="I48"/>
    </row>
    <row r="49" spans="1:9" ht="13.35" customHeight="1">
      <c r="A49" s="102" t="s">
        <v>257</v>
      </c>
      <c r="B49" s="101"/>
      <c r="C49" s="102" t="s">
        <v>455</v>
      </c>
      <c r="D49" s="101"/>
      <c r="I49"/>
    </row>
    <row r="50" spans="1:9" ht="13.35" customHeight="1">
      <c r="A50" s="102" t="s">
        <v>258</v>
      </c>
      <c r="B50" s="101"/>
      <c r="C50" s="102" t="s">
        <v>456</v>
      </c>
      <c r="D50" s="101"/>
      <c r="I50"/>
    </row>
    <row r="51" spans="1:9" ht="13.35" customHeight="1">
      <c r="A51" s="102" t="s">
        <v>259</v>
      </c>
      <c r="B51" s="101"/>
      <c r="C51" s="102" t="s">
        <v>457</v>
      </c>
      <c r="D51" s="101"/>
      <c r="I51"/>
    </row>
    <row r="52" spans="1:9" ht="13.35" customHeight="1">
      <c r="A52" s="102" t="s">
        <v>260</v>
      </c>
      <c r="B52" s="101"/>
      <c r="C52" s="102" t="s">
        <v>458</v>
      </c>
      <c r="D52" s="101"/>
      <c r="I52"/>
    </row>
    <row r="53" spans="1:9" ht="13.35" customHeight="1">
      <c r="A53" s="102" t="s">
        <v>118</v>
      </c>
      <c r="B53" s="101">
        <v>1411889</v>
      </c>
      <c r="C53" s="102" t="s">
        <v>119</v>
      </c>
      <c r="D53" s="101"/>
      <c r="I53"/>
    </row>
    <row r="54" spans="1:9" ht="13.35" customHeight="1">
      <c r="A54" s="102" t="s">
        <v>120</v>
      </c>
      <c r="B54" s="101">
        <f>SUM(B55:B75)</f>
        <v>19750978.690000001</v>
      </c>
      <c r="C54" s="102" t="s">
        <v>121</v>
      </c>
      <c r="D54" s="101">
        <f>SUM(D55:D75)</f>
        <v>0</v>
      </c>
      <c r="I54"/>
    </row>
    <row r="55" spans="1:9" ht="13.35" customHeight="1">
      <c r="A55" s="102" t="s">
        <v>122</v>
      </c>
      <c r="B55" s="101">
        <v>4735810</v>
      </c>
      <c r="C55" s="102" t="s">
        <v>122</v>
      </c>
      <c r="D55" s="101"/>
      <c r="I55"/>
    </row>
    <row r="56" spans="1:9" ht="13.35" customHeight="1">
      <c r="A56" s="102" t="s">
        <v>123</v>
      </c>
      <c r="B56" s="101"/>
      <c r="C56" s="102" t="s">
        <v>123</v>
      </c>
      <c r="D56" s="101"/>
      <c r="I56"/>
    </row>
    <row r="57" spans="1:9" ht="13.35" customHeight="1">
      <c r="A57" s="102" t="s">
        <v>124</v>
      </c>
      <c r="B57" s="101">
        <v>80000</v>
      </c>
      <c r="C57" s="102" t="s">
        <v>124</v>
      </c>
      <c r="D57" s="101"/>
      <c r="I57"/>
    </row>
    <row r="58" spans="1:9" ht="13.35" customHeight="1">
      <c r="A58" s="102" t="s">
        <v>125</v>
      </c>
      <c r="B58" s="101">
        <v>6051532</v>
      </c>
      <c r="C58" s="102" t="s">
        <v>125</v>
      </c>
      <c r="D58" s="101"/>
      <c r="I58"/>
    </row>
    <row r="59" spans="1:9" ht="13.35" customHeight="1">
      <c r="A59" s="102" t="s">
        <v>126</v>
      </c>
      <c r="B59" s="101"/>
      <c r="C59" s="102" t="s">
        <v>126</v>
      </c>
      <c r="D59" s="101"/>
      <c r="I59"/>
    </row>
    <row r="60" spans="1:9" ht="13.35" customHeight="1">
      <c r="A60" s="102" t="s">
        <v>127</v>
      </c>
      <c r="B60" s="101"/>
      <c r="C60" s="102" t="s">
        <v>127</v>
      </c>
      <c r="D60" s="101"/>
      <c r="I60"/>
    </row>
    <row r="61" spans="1:9" ht="13.35" customHeight="1">
      <c r="A61" s="102" t="s">
        <v>261</v>
      </c>
      <c r="B61" s="101">
        <v>22621.5</v>
      </c>
      <c r="C61" s="102" t="s">
        <v>128</v>
      </c>
      <c r="D61" s="101"/>
      <c r="I61"/>
    </row>
    <row r="62" spans="1:9" ht="13.35" customHeight="1">
      <c r="A62" s="102" t="s">
        <v>129</v>
      </c>
      <c r="B62" s="101">
        <v>5131433.1900000004</v>
      </c>
      <c r="C62" s="102" t="s">
        <v>129</v>
      </c>
      <c r="D62" s="101"/>
      <c r="I62"/>
    </row>
    <row r="63" spans="1:9" ht="13.35" customHeight="1">
      <c r="A63" s="102" t="s">
        <v>262</v>
      </c>
      <c r="B63" s="101">
        <v>1150415</v>
      </c>
      <c r="C63" s="102" t="s">
        <v>130</v>
      </c>
      <c r="D63" s="101"/>
    </row>
    <row r="64" spans="1:9" ht="13.35" customHeight="1">
      <c r="A64" s="102" t="s">
        <v>131</v>
      </c>
      <c r="B64" s="101">
        <v>21000</v>
      </c>
      <c r="C64" s="102" t="s">
        <v>131</v>
      </c>
      <c r="D64" s="101"/>
    </row>
    <row r="65" spans="1:4" ht="13.35" customHeight="1">
      <c r="A65" s="102" t="s">
        <v>132</v>
      </c>
      <c r="B65" s="101">
        <v>1660715</v>
      </c>
      <c r="C65" s="102" t="s">
        <v>132</v>
      </c>
      <c r="D65" s="101"/>
    </row>
    <row r="66" spans="1:4" ht="13.35" customHeight="1">
      <c r="A66" s="102" t="s">
        <v>133</v>
      </c>
      <c r="B66" s="101"/>
      <c r="C66" s="102" t="s">
        <v>133</v>
      </c>
      <c r="D66" s="101"/>
    </row>
    <row r="67" spans="1:4" ht="13.35" customHeight="1">
      <c r="A67" s="102" t="s">
        <v>134</v>
      </c>
      <c r="B67" s="101">
        <v>25000</v>
      </c>
      <c r="C67" s="102" t="s">
        <v>134</v>
      </c>
      <c r="D67" s="101"/>
    </row>
    <row r="68" spans="1:4" ht="13.35" customHeight="1">
      <c r="A68" s="102" t="s">
        <v>135</v>
      </c>
      <c r="B68" s="101"/>
      <c r="C68" s="102" t="s">
        <v>135</v>
      </c>
      <c r="D68" s="101"/>
    </row>
    <row r="69" spans="1:4" ht="13.35" customHeight="1">
      <c r="A69" s="102" t="s">
        <v>136</v>
      </c>
      <c r="B69" s="101">
        <v>636200</v>
      </c>
      <c r="C69" s="102" t="s">
        <v>136</v>
      </c>
      <c r="D69" s="101"/>
    </row>
    <row r="70" spans="1:4" ht="13.35" customHeight="1">
      <c r="A70" s="102" t="s">
        <v>137</v>
      </c>
      <c r="B70" s="101"/>
      <c r="C70" s="102" t="s">
        <v>137</v>
      </c>
      <c r="D70" s="101"/>
    </row>
    <row r="71" spans="1:4" ht="13.35" customHeight="1">
      <c r="A71" s="102" t="s">
        <v>263</v>
      </c>
      <c r="B71" s="101"/>
      <c r="C71" s="102" t="s">
        <v>138</v>
      </c>
      <c r="D71" s="101"/>
    </row>
    <row r="72" spans="1:4" ht="13.35" customHeight="1">
      <c r="A72" s="102" t="s">
        <v>139</v>
      </c>
      <c r="B72" s="101">
        <v>236252</v>
      </c>
      <c r="C72" s="102" t="s">
        <v>139</v>
      </c>
      <c r="D72" s="101"/>
    </row>
    <row r="73" spans="1:4" ht="13.35" customHeight="1">
      <c r="A73" s="102" t="s">
        <v>140</v>
      </c>
      <c r="B73" s="101"/>
      <c r="C73" s="102" t="s">
        <v>140</v>
      </c>
      <c r="D73" s="101"/>
    </row>
    <row r="74" spans="1:4" ht="13.35" customHeight="1">
      <c r="A74" s="102" t="s">
        <v>459</v>
      </c>
      <c r="B74" s="101"/>
      <c r="C74" s="103" t="s">
        <v>459</v>
      </c>
      <c r="D74" s="101"/>
    </row>
    <row r="75" spans="1:4" ht="13.35" customHeight="1">
      <c r="A75" s="102" t="s">
        <v>141</v>
      </c>
      <c r="B75" s="101"/>
      <c r="C75" s="102" t="s">
        <v>142</v>
      </c>
      <c r="D75" s="101">
        <v>0</v>
      </c>
    </row>
    <row r="76" spans="1:4" ht="13.35" customHeight="1">
      <c r="A76" s="102" t="s">
        <v>143</v>
      </c>
      <c r="B76" s="101">
        <f>SUM(B77:B80)</f>
        <v>0</v>
      </c>
      <c r="C76" s="102" t="s">
        <v>55</v>
      </c>
      <c r="D76" s="101">
        <f>SUM(D77:D80)</f>
        <v>85598701.640000075</v>
      </c>
    </row>
    <row r="77" spans="1:4" ht="13.35" customHeight="1">
      <c r="A77" s="102" t="s">
        <v>144</v>
      </c>
      <c r="B77" s="101"/>
      <c r="C77" s="102" t="s">
        <v>145</v>
      </c>
      <c r="D77" s="101">
        <v>76986059.049999997</v>
      </c>
    </row>
    <row r="78" spans="1:4" ht="13.35" customHeight="1">
      <c r="A78" s="102" t="s">
        <v>146</v>
      </c>
      <c r="B78" s="101"/>
      <c r="C78" s="102" t="s">
        <v>147</v>
      </c>
      <c r="D78" s="101"/>
    </row>
    <row r="79" spans="1:4" ht="13.35" customHeight="1">
      <c r="A79" s="102" t="s">
        <v>148</v>
      </c>
      <c r="B79" s="101"/>
      <c r="C79" s="102" t="s">
        <v>149</v>
      </c>
      <c r="D79" s="101"/>
    </row>
    <row r="80" spans="1:4" ht="13.35" customHeight="1">
      <c r="A80" s="102" t="s">
        <v>150</v>
      </c>
      <c r="B80" s="101"/>
      <c r="C80" s="102" t="s">
        <v>151</v>
      </c>
      <c r="D80" s="101">
        <v>8612642.5900000781</v>
      </c>
    </row>
    <row r="81" spans="1:4" ht="13.35" customHeight="1">
      <c r="A81" s="102" t="s">
        <v>152</v>
      </c>
      <c r="B81" s="101"/>
      <c r="C81" s="102"/>
      <c r="D81" s="101"/>
    </row>
    <row r="82" spans="1:4" ht="13.35" customHeight="1">
      <c r="A82" s="102" t="s">
        <v>460</v>
      </c>
      <c r="B82" s="101">
        <v>1161428.52</v>
      </c>
      <c r="C82" s="102"/>
      <c r="D82" s="101"/>
    </row>
    <row r="83" spans="1:4" ht="13.35" customHeight="1">
      <c r="A83" s="102" t="s">
        <v>153</v>
      </c>
      <c r="B83" s="101">
        <f>SUM(B84:B86)</f>
        <v>276246.61000000022</v>
      </c>
      <c r="C83" s="102" t="s">
        <v>154</v>
      </c>
      <c r="D83" s="101">
        <v>0</v>
      </c>
    </row>
    <row r="84" spans="1:4" ht="13.35" customHeight="1">
      <c r="A84" s="102" t="s">
        <v>155</v>
      </c>
      <c r="B84" s="101">
        <v>276246.61000000022</v>
      </c>
      <c r="C84" s="102"/>
      <c r="D84" s="101"/>
    </row>
    <row r="85" spans="1:4" ht="13.35" customHeight="1">
      <c r="A85" s="102" t="s">
        <v>156</v>
      </c>
      <c r="B85" s="101"/>
      <c r="C85" s="102"/>
      <c r="D85" s="101"/>
    </row>
    <row r="86" spans="1:4" ht="13.35" customHeight="1">
      <c r="A86" s="102" t="s">
        <v>157</v>
      </c>
      <c r="B86" s="101">
        <v>0</v>
      </c>
      <c r="C86" s="102"/>
      <c r="D86" s="101"/>
    </row>
    <row r="87" spans="1:4" ht="13.35" customHeight="1">
      <c r="A87" s="102" t="s">
        <v>158</v>
      </c>
      <c r="B87" s="101">
        <v>0</v>
      </c>
      <c r="C87" s="102" t="s">
        <v>159</v>
      </c>
      <c r="D87" s="101">
        <f>D88</f>
        <v>0</v>
      </c>
    </row>
    <row r="88" spans="1:4" ht="13.35" customHeight="1">
      <c r="A88" s="102" t="s">
        <v>160</v>
      </c>
      <c r="B88" s="101">
        <v>0</v>
      </c>
      <c r="C88" s="102" t="s">
        <v>161</v>
      </c>
      <c r="D88" s="101">
        <f>SUM(D89:D92)</f>
        <v>0</v>
      </c>
    </row>
    <row r="89" spans="1:4" ht="13.35" customHeight="1">
      <c r="A89" s="102" t="s">
        <v>162</v>
      </c>
      <c r="B89" s="101">
        <v>0</v>
      </c>
      <c r="C89" s="102" t="s">
        <v>163</v>
      </c>
      <c r="D89" s="101"/>
    </row>
    <row r="90" spans="1:4" ht="13.35" customHeight="1">
      <c r="A90" s="102" t="s">
        <v>164</v>
      </c>
      <c r="B90" s="101">
        <v>0</v>
      </c>
      <c r="C90" s="102" t="s">
        <v>165</v>
      </c>
      <c r="D90" s="101"/>
    </row>
    <row r="91" spans="1:4" ht="13.35" customHeight="1">
      <c r="A91" s="102" t="s">
        <v>166</v>
      </c>
      <c r="B91" s="101">
        <v>0</v>
      </c>
      <c r="C91" s="102" t="s">
        <v>167</v>
      </c>
      <c r="D91" s="101"/>
    </row>
    <row r="92" spans="1:4" ht="13.35" customHeight="1">
      <c r="A92" s="102" t="s">
        <v>168</v>
      </c>
      <c r="B92" s="101">
        <v>0</v>
      </c>
      <c r="C92" s="102" t="s">
        <v>169</v>
      </c>
      <c r="D92" s="101"/>
    </row>
    <row r="93" spans="1:4" ht="13.35" customHeight="1">
      <c r="A93" s="102" t="s">
        <v>170</v>
      </c>
      <c r="B93" s="101">
        <v>0</v>
      </c>
      <c r="C93" s="102"/>
      <c r="D93" s="101"/>
    </row>
    <row r="94" spans="1:4" ht="13.35" customHeight="1">
      <c r="A94" s="102" t="s">
        <v>62</v>
      </c>
      <c r="B94" s="101"/>
      <c r="C94" s="102" t="s">
        <v>59</v>
      </c>
      <c r="D94" s="101">
        <v>0</v>
      </c>
    </row>
    <row r="95" spans="1:4" ht="13.35" customHeight="1">
      <c r="A95" s="102" t="s">
        <v>171</v>
      </c>
      <c r="B95" s="101">
        <f>SUM(B96:B99)</f>
        <v>0</v>
      </c>
      <c r="C95" s="102" t="s">
        <v>172</v>
      </c>
      <c r="D95" s="101">
        <v>0</v>
      </c>
    </row>
    <row r="96" spans="1:4" ht="13.35" customHeight="1">
      <c r="A96" s="102" t="s">
        <v>173</v>
      </c>
      <c r="B96" s="101"/>
      <c r="C96" s="102" t="s">
        <v>174</v>
      </c>
      <c r="D96" s="101">
        <v>0</v>
      </c>
    </row>
    <row r="97" spans="1:4" ht="13.35" customHeight="1">
      <c r="A97" s="102" t="s">
        <v>175</v>
      </c>
      <c r="B97" s="101">
        <v>0</v>
      </c>
      <c r="C97" s="102" t="s">
        <v>176</v>
      </c>
      <c r="D97" s="101">
        <v>0</v>
      </c>
    </row>
    <row r="98" spans="1:4" ht="13.35" customHeight="1">
      <c r="A98" s="102" t="s">
        <v>177</v>
      </c>
      <c r="B98" s="101">
        <v>0</v>
      </c>
      <c r="C98" s="102" t="s">
        <v>178</v>
      </c>
      <c r="D98" s="101">
        <v>0</v>
      </c>
    </row>
    <row r="99" spans="1:4" ht="13.35" customHeight="1">
      <c r="A99" s="102" t="s">
        <v>179</v>
      </c>
      <c r="B99" s="101">
        <v>0</v>
      </c>
      <c r="C99" s="102"/>
      <c r="D99" s="101"/>
    </row>
    <row r="100" spans="1:4" ht="13.35" customHeight="1">
      <c r="A100" s="102" t="s">
        <v>180</v>
      </c>
      <c r="B100" s="101">
        <v>0</v>
      </c>
      <c r="C100" s="102" t="s">
        <v>181</v>
      </c>
      <c r="D100" s="101">
        <v>0</v>
      </c>
    </row>
    <row r="101" spans="1:4" ht="13.35" customHeight="1">
      <c r="A101" s="102" t="s">
        <v>182</v>
      </c>
      <c r="B101" s="101">
        <v>0</v>
      </c>
      <c r="C101" s="102" t="s">
        <v>183</v>
      </c>
      <c r="D101" s="101">
        <v>0</v>
      </c>
    </row>
    <row r="102" spans="1:4" ht="13.35" customHeight="1">
      <c r="A102" s="102" t="s">
        <v>184</v>
      </c>
      <c r="B102" s="101">
        <v>0</v>
      </c>
      <c r="C102" s="102" t="s">
        <v>185</v>
      </c>
      <c r="D102" s="101">
        <v>0</v>
      </c>
    </row>
    <row r="103" spans="1:4" ht="13.35" customHeight="1">
      <c r="A103" s="102" t="s">
        <v>461</v>
      </c>
      <c r="B103" s="101">
        <v>8887172.5200000294</v>
      </c>
      <c r="C103" s="102" t="s">
        <v>61</v>
      </c>
      <c r="D103" s="101"/>
    </row>
    <row r="104" spans="1:4" ht="13.35" customHeight="1">
      <c r="A104" s="102" t="s">
        <v>186</v>
      </c>
      <c r="B104" s="101">
        <v>0</v>
      </c>
      <c r="C104" s="102" t="s">
        <v>65</v>
      </c>
      <c r="D104" s="101"/>
    </row>
    <row r="105" spans="1:4" ht="13.35" customHeight="1">
      <c r="A105" s="102" t="s">
        <v>187</v>
      </c>
      <c r="B105" s="101">
        <v>0</v>
      </c>
      <c r="C105" s="102" t="s">
        <v>188</v>
      </c>
      <c r="D105" s="101"/>
    </row>
    <row r="106" spans="1:4" ht="13.35" customHeight="1">
      <c r="A106" s="102" t="s">
        <v>189</v>
      </c>
      <c r="B106" s="101">
        <v>0</v>
      </c>
      <c r="C106" s="102" t="s">
        <v>190</v>
      </c>
      <c r="D106" s="101"/>
    </row>
    <row r="107" spans="1:4" ht="13.35" customHeight="1">
      <c r="A107" s="102" t="s">
        <v>191</v>
      </c>
      <c r="B107" s="101">
        <v>0</v>
      </c>
      <c r="C107" s="102" t="s">
        <v>192</v>
      </c>
      <c r="D107" s="101"/>
    </row>
    <row r="108" spans="1:4" ht="13.35" customHeight="1">
      <c r="A108" s="102" t="s">
        <v>193</v>
      </c>
      <c r="B108" s="101">
        <v>0</v>
      </c>
      <c r="C108" s="102" t="s">
        <v>194</v>
      </c>
      <c r="D108" s="101"/>
    </row>
    <row r="109" spans="1:4" ht="13.35" customHeight="1">
      <c r="A109" s="102" t="s">
        <v>195</v>
      </c>
      <c r="B109" s="101">
        <v>0</v>
      </c>
      <c r="C109" s="102" t="s">
        <v>196</v>
      </c>
      <c r="D109" s="101"/>
    </row>
    <row r="110" spans="1:4" ht="13.35" customHeight="1">
      <c r="A110" s="104"/>
      <c r="B110" s="104"/>
      <c r="C110" s="102" t="s">
        <v>197</v>
      </c>
      <c r="D110" s="101"/>
    </row>
    <row r="111" spans="1:4" ht="13.35" customHeight="1">
      <c r="A111" s="104"/>
      <c r="B111" s="104"/>
      <c r="C111" s="102" t="s">
        <v>462</v>
      </c>
      <c r="D111" s="101">
        <v>2521315.3564499915</v>
      </c>
    </row>
    <row r="112" spans="1:4" ht="13.35" customHeight="1">
      <c r="A112" s="104"/>
      <c r="B112" s="104"/>
      <c r="C112" s="102" t="s">
        <v>198</v>
      </c>
      <c r="D112" s="101">
        <v>2521315.3564499915</v>
      </c>
    </row>
    <row r="113" spans="1:4" ht="13.35" customHeight="1">
      <c r="A113" s="104"/>
      <c r="B113" s="104"/>
      <c r="C113" s="102" t="s">
        <v>199</v>
      </c>
      <c r="D113" s="101">
        <v>0</v>
      </c>
    </row>
  </sheetData>
  <mergeCells count="2">
    <mergeCell ref="A1:D1"/>
    <mergeCell ref="B2:D2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8" sqref="A8"/>
    </sheetView>
  </sheetViews>
  <sheetFormatPr defaultRowHeight="13.5"/>
  <cols>
    <col min="1" max="1" width="52.75" customWidth="1"/>
    <col min="2" max="2" width="21.25" customWidth="1"/>
  </cols>
  <sheetData>
    <row r="1" spans="1:2" ht="20.25" customHeight="1">
      <c r="A1" s="131" t="s">
        <v>553</v>
      </c>
      <c r="B1" s="131"/>
    </row>
    <row r="2" spans="1:2" ht="17.25" customHeight="1">
      <c r="A2" s="31"/>
      <c r="B2" s="32" t="s">
        <v>269</v>
      </c>
    </row>
    <row r="3" spans="1:2" ht="26.25" customHeight="1">
      <c r="A3" s="40" t="s">
        <v>201</v>
      </c>
      <c r="B3" s="56" t="s">
        <v>86</v>
      </c>
    </row>
    <row r="4" spans="1:2" ht="26.25" customHeight="1">
      <c r="A4" s="40" t="s">
        <v>204</v>
      </c>
      <c r="B4" s="56">
        <v>1906086.46</v>
      </c>
    </row>
    <row r="5" spans="1:2" ht="26.25" customHeight="1">
      <c r="A5" s="73" t="s">
        <v>27</v>
      </c>
      <c r="B5" s="76">
        <v>721769.15</v>
      </c>
    </row>
    <row r="6" spans="1:2" ht="26.25" customHeight="1">
      <c r="A6" s="74" t="s">
        <v>573</v>
      </c>
      <c r="B6" s="76">
        <v>721769.15</v>
      </c>
    </row>
    <row r="7" spans="1:2" ht="26.25" customHeight="1">
      <c r="A7" s="75" t="s">
        <v>574</v>
      </c>
      <c r="B7" s="76">
        <v>721769.15</v>
      </c>
    </row>
    <row r="8" spans="1:2" ht="26.25" customHeight="1">
      <c r="A8" s="73" t="s">
        <v>43</v>
      </c>
      <c r="B8" s="76">
        <v>1184317.31</v>
      </c>
    </row>
    <row r="9" spans="1:2" ht="26.25" customHeight="1">
      <c r="A9" s="74" t="s">
        <v>463</v>
      </c>
      <c r="B9" s="76">
        <v>1184317.31</v>
      </c>
    </row>
    <row r="10" spans="1:2" ht="26.25" customHeight="1">
      <c r="A10" s="75" t="s">
        <v>464</v>
      </c>
      <c r="B10" s="76">
        <v>1074548.31</v>
      </c>
    </row>
    <row r="11" spans="1:2" ht="26.25" customHeight="1">
      <c r="A11" s="75" t="s">
        <v>465</v>
      </c>
      <c r="B11" s="76">
        <v>3965</v>
      </c>
    </row>
    <row r="12" spans="1:2" ht="26.25" customHeight="1">
      <c r="A12" s="74" t="s">
        <v>575</v>
      </c>
      <c r="B12" s="76">
        <v>105804</v>
      </c>
    </row>
  </sheetData>
  <mergeCells count="1">
    <mergeCell ref="A1:B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0"/>
  <sheetViews>
    <sheetView showZeros="0" workbookViewId="0">
      <pane xSplit="2" ySplit="4" topLeftCell="C5" activePane="bottomRight" state="frozen"/>
      <selection activeCell="B16" sqref="B16:B17"/>
      <selection pane="topRight" activeCell="B16" sqref="B16:B17"/>
      <selection pane="bottomLeft" activeCell="B16" sqref="B16:B17"/>
      <selection pane="bottomRight" activeCell="B16" sqref="B16:B17"/>
    </sheetView>
  </sheetViews>
  <sheetFormatPr defaultColWidth="6.875" defaultRowHeight="12.75" customHeight="1"/>
  <cols>
    <col min="1" max="1" width="10.875" style="33" customWidth="1"/>
    <col min="2" max="2" width="22.25" style="33" customWidth="1"/>
    <col min="3" max="5" width="15.125" style="33" customWidth="1"/>
    <col min="6" max="6" width="12.625" style="33" customWidth="1"/>
    <col min="7" max="236" width="6.875" style="33"/>
    <col min="237" max="237" width="10.625" style="33" customWidth="1"/>
    <col min="238" max="238" width="12.625" style="33" customWidth="1"/>
    <col min="239" max="241" width="14.25" style="33" customWidth="1"/>
    <col min="242" max="242" width="12.625" style="33" customWidth="1"/>
    <col min="243" max="244" width="4.625" style="33" customWidth="1"/>
    <col min="245" max="492" width="6.875" style="33"/>
    <col min="493" max="493" width="10.625" style="33" customWidth="1"/>
    <col min="494" max="494" width="12.625" style="33" customWidth="1"/>
    <col min="495" max="497" width="14.25" style="33" customWidth="1"/>
    <col min="498" max="498" width="12.625" style="33" customWidth="1"/>
    <col min="499" max="500" width="4.625" style="33" customWidth="1"/>
    <col min="501" max="748" width="6.875" style="33"/>
    <col min="749" max="749" width="10.625" style="33" customWidth="1"/>
    <col min="750" max="750" width="12.625" style="33" customWidth="1"/>
    <col min="751" max="753" width="14.25" style="33" customWidth="1"/>
    <col min="754" max="754" width="12.625" style="33" customWidth="1"/>
    <col min="755" max="756" width="4.625" style="33" customWidth="1"/>
    <col min="757" max="1004" width="6.875" style="33"/>
    <col min="1005" max="1005" width="10.625" style="33" customWidth="1"/>
    <col min="1006" max="1006" width="12.625" style="33" customWidth="1"/>
    <col min="1007" max="1009" width="14.25" style="33" customWidth="1"/>
    <col min="1010" max="1010" width="12.625" style="33" customWidth="1"/>
    <col min="1011" max="1012" width="4.625" style="33" customWidth="1"/>
    <col min="1013" max="1260" width="6.875" style="33"/>
    <col min="1261" max="1261" width="10.625" style="33" customWidth="1"/>
    <col min="1262" max="1262" width="12.625" style="33" customWidth="1"/>
    <col min="1263" max="1265" width="14.25" style="33" customWidth="1"/>
    <col min="1266" max="1266" width="12.625" style="33" customWidth="1"/>
    <col min="1267" max="1268" width="4.625" style="33" customWidth="1"/>
    <col min="1269" max="1516" width="6.875" style="33"/>
    <col min="1517" max="1517" width="10.625" style="33" customWidth="1"/>
    <col min="1518" max="1518" width="12.625" style="33" customWidth="1"/>
    <col min="1519" max="1521" width="14.25" style="33" customWidth="1"/>
    <col min="1522" max="1522" width="12.625" style="33" customWidth="1"/>
    <col min="1523" max="1524" width="4.625" style="33" customWidth="1"/>
    <col min="1525" max="1772" width="6.875" style="33"/>
    <col min="1773" max="1773" width="10.625" style="33" customWidth="1"/>
    <col min="1774" max="1774" width="12.625" style="33" customWidth="1"/>
    <col min="1775" max="1777" width="14.25" style="33" customWidth="1"/>
    <col min="1778" max="1778" width="12.625" style="33" customWidth="1"/>
    <col min="1779" max="1780" width="4.625" style="33" customWidth="1"/>
    <col min="1781" max="2028" width="6.875" style="33"/>
    <col min="2029" max="2029" width="10.625" style="33" customWidth="1"/>
    <col min="2030" max="2030" width="12.625" style="33" customWidth="1"/>
    <col min="2031" max="2033" width="14.25" style="33" customWidth="1"/>
    <col min="2034" max="2034" width="12.625" style="33" customWidth="1"/>
    <col min="2035" max="2036" width="4.625" style="33" customWidth="1"/>
    <col min="2037" max="2284" width="6.875" style="33"/>
    <col min="2285" max="2285" width="10.625" style="33" customWidth="1"/>
    <col min="2286" max="2286" width="12.625" style="33" customWidth="1"/>
    <col min="2287" max="2289" width="14.25" style="33" customWidth="1"/>
    <col min="2290" max="2290" width="12.625" style="33" customWidth="1"/>
    <col min="2291" max="2292" width="4.625" style="33" customWidth="1"/>
    <col min="2293" max="2540" width="6.875" style="33"/>
    <col min="2541" max="2541" width="10.625" style="33" customWidth="1"/>
    <col min="2542" max="2542" width="12.625" style="33" customWidth="1"/>
    <col min="2543" max="2545" width="14.25" style="33" customWidth="1"/>
    <col min="2546" max="2546" width="12.625" style="33" customWidth="1"/>
    <col min="2547" max="2548" width="4.625" style="33" customWidth="1"/>
    <col min="2549" max="2796" width="6.875" style="33"/>
    <col min="2797" max="2797" width="10.625" style="33" customWidth="1"/>
    <col min="2798" max="2798" width="12.625" style="33" customWidth="1"/>
    <col min="2799" max="2801" width="14.25" style="33" customWidth="1"/>
    <col min="2802" max="2802" width="12.625" style="33" customWidth="1"/>
    <col min="2803" max="2804" width="4.625" style="33" customWidth="1"/>
    <col min="2805" max="3052" width="6.875" style="33"/>
    <col min="3053" max="3053" width="10.625" style="33" customWidth="1"/>
    <col min="3054" max="3054" width="12.625" style="33" customWidth="1"/>
    <col min="3055" max="3057" width="14.25" style="33" customWidth="1"/>
    <col min="3058" max="3058" width="12.625" style="33" customWidth="1"/>
    <col min="3059" max="3060" width="4.625" style="33" customWidth="1"/>
    <col min="3061" max="3308" width="6.875" style="33"/>
    <col min="3309" max="3309" width="10.625" style="33" customWidth="1"/>
    <col min="3310" max="3310" width="12.625" style="33" customWidth="1"/>
    <col min="3311" max="3313" width="14.25" style="33" customWidth="1"/>
    <col min="3314" max="3314" width="12.625" style="33" customWidth="1"/>
    <col min="3315" max="3316" width="4.625" style="33" customWidth="1"/>
    <col min="3317" max="3564" width="6.875" style="33"/>
    <col min="3565" max="3565" width="10.625" style="33" customWidth="1"/>
    <col min="3566" max="3566" width="12.625" style="33" customWidth="1"/>
    <col min="3567" max="3569" width="14.25" style="33" customWidth="1"/>
    <col min="3570" max="3570" width="12.625" style="33" customWidth="1"/>
    <col min="3571" max="3572" width="4.625" style="33" customWidth="1"/>
    <col min="3573" max="3820" width="6.875" style="33"/>
    <col min="3821" max="3821" width="10.625" style="33" customWidth="1"/>
    <col min="3822" max="3822" width="12.625" style="33" customWidth="1"/>
    <col min="3823" max="3825" width="14.25" style="33" customWidth="1"/>
    <col min="3826" max="3826" width="12.625" style="33" customWidth="1"/>
    <col min="3827" max="3828" width="4.625" style="33" customWidth="1"/>
    <col min="3829" max="4076" width="6.875" style="33"/>
    <col min="4077" max="4077" width="10.625" style="33" customWidth="1"/>
    <col min="4078" max="4078" width="12.625" style="33" customWidth="1"/>
    <col min="4079" max="4081" width="14.25" style="33" customWidth="1"/>
    <col min="4082" max="4082" width="12.625" style="33" customWidth="1"/>
    <col min="4083" max="4084" width="4.625" style="33" customWidth="1"/>
    <col min="4085" max="4332" width="6.875" style="33"/>
    <col min="4333" max="4333" width="10.625" style="33" customWidth="1"/>
    <col min="4334" max="4334" width="12.625" style="33" customWidth="1"/>
    <col min="4335" max="4337" width="14.25" style="33" customWidth="1"/>
    <col min="4338" max="4338" width="12.625" style="33" customWidth="1"/>
    <col min="4339" max="4340" width="4.625" style="33" customWidth="1"/>
    <col min="4341" max="4588" width="6.875" style="33"/>
    <col min="4589" max="4589" width="10.625" style="33" customWidth="1"/>
    <col min="4590" max="4590" width="12.625" style="33" customWidth="1"/>
    <col min="4591" max="4593" width="14.25" style="33" customWidth="1"/>
    <col min="4594" max="4594" width="12.625" style="33" customWidth="1"/>
    <col min="4595" max="4596" width="4.625" style="33" customWidth="1"/>
    <col min="4597" max="4844" width="6.875" style="33"/>
    <col min="4845" max="4845" width="10.625" style="33" customWidth="1"/>
    <col min="4846" max="4846" width="12.625" style="33" customWidth="1"/>
    <col min="4847" max="4849" width="14.25" style="33" customWidth="1"/>
    <col min="4850" max="4850" width="12.625" style="33" customWidth="1"/>
    <col min="4851" max="4852" width="4.625" style="33" customWidth="1"/>
    <col min="4853" max="5100" width="6.875" style="33"/>
    <col min="5101" max="5101" width="10.625" style="33" customWidth="1"/>
    <col min="5102" max="5102" width="12.625" style="33" customWidth="1"/>
    <col min="5103" max="5105" width="14.25" style="33" customWidth="1"/>
    <col min="5106" max="5106" width="12.625" style="33" customWidth="1"/>
    <col min="5107" max="5108" width="4.625" style="33" customWidth="1"/>
    <col min="5109" max="5356" width="6.875" style="33"/>
    <col min="5357" max="5357" width="10.625" style="33" customWidth="1"/>
    <col min="5358" max="5358" width="12.625" style="33" customWidth="1"/>
    <col min="5359" max="5361" width="14.25" style="33" customWidth="1"/>
    <col min="5362" max="5362" width="12.625" style="33" customWidth="1"/>
    <col min="5363" max="5364" width="4.625" style="33" customWidth="1"/>
    <col min="5365" max="5612" width="6.875" style="33"/>
    <col min="5613" max="5613" width="10.625" style="33" customWidth="1"/>
    <col min="5614" max="5614" width="12.625" style="33" customWidth="1"/>
    <col min="5615" max="5617" width="14.25" style="33" customWidth="1"/>
    <col min="5618" max="5618" width="12.625" style="33" customWidth="1"/>
    <col min="5619" max="5620" width="4.625" style="33" customWidth="1"/>
    <col min="5621" max="5868" width="6.875" style="33"/>
    <col min="5869" max="5869" width="10.625" style="33" customWidth="1"/>
    <col min="5870" max="5870" width="12.625" style="33" customWidth="1"/>
    <col min="5871" max="5873" width="14.25" style="33" customWidth="1"/>
    <col min="5874" max="5874" width="12.625" style="33" customWidth="1"/>
    <col min="5875" max="5876" width="4.625" style="33" customWidth="1"/>
    <col min="5877" max="6124" width="6.875" style="33"/>
    <col min="6125" max="6125" width="10.625" style="33" customWidth="1"/>
    <col min="6126" max="6126" width="12.625" style="33" customWidth="1"/>
    <col min="6127" max="6129" width="14.25" style="33" customWidth="1"/>
    <col min="6130" max="6130" width="12.625" style="33" customWidth="1"/>
    <col min="6131" max="6132" width="4.625" style="33" customWidth="1"/>
    <col min="6133" max="6380" width="6.875" style="33"/>
    <col min="6381" max="6381" width="10.625" style="33" customWidth="1"/>
    <col min="6382" max="6382" width="12.625" style="33" customWidth="1"/>
    <col min="6383" max="6385" width="14.25" style="33" customWidth="1"/>
    <col min="6386" max="6386" width="12.625" style="33" customWidth="1"/>
    <col min="6387" max="6388" width="4.625" style="33" customWidth="1"/>
    <col min="6389" max="6636" width="6.875" style="33"/>
    <col min="6637" max="6637" width="10.625" style="33" customWidth="1"/>
    <col min="6638" max="6638" width="12.625" style="33" customWidth="1"/>
    <col min="6639" max="6641" width="14.25" style="33" customWidth="1"/>
    <col min="6642" max="6642" width="12.625" style="33" customWidth="1"/>
    <col min="6643" max="6644" width="4.625" style="33" customWidth="1"/>
    <col min="6645" max="6892" width="6.875" style="33"/>
    <col min="6893" max="6893" width="10.625" style="33" customWidth="1"/>
    <col min="6894" max="6894" width="12.625" style="33" customWidth="1"/>
    <col min="6895" max="6897" width="14.25" style="33" customWidth="1"/>
    <col min="6898" max="6898" width="12.625" style="33" customWidth="1"/>
    <col min="6899" max="6900" width="4.625" style="33" customWidth="1"/>
    <col min="6901" max="7148" width="6.875" style="33"/>
    <col min="7149" max="7149" width="10.625" style="33" customWidth="1"/>
    <col min="7150" max="7150" width="12.625" style="33" customWidth="1"/>
    <col min="7151" max="7153" width="14.25" style="33" customWidth="1"/>
    <col min="7154" max="7154" width="12.625" style="33" customWidth="1"/>
    <col min="7155" max="7156" width="4.625" style="33" customWidth="1"/>
    <col min="7157" max="7404" width="6.875" style="33"/>
    <col min="7405" max="7405" width="10.625" style="33" customWidth="1"/>
    <col min="7406" max="7406" width="12.625" style="33" customWidth="1"/>
    <col min="7407" max="7409" width="14.25" style="33" customWidth="1"/>
    <col min="7410" max="7410" width="12.625" style="33" customWidth="1"/>
    <col min="7411" max="7412" width="4.625" style="33" customWidth="1"/>
    <col min="7413" max="7660" width="6.875" style="33"/>
    <col min="7661" max="7661" width="10.625" style="33" customWidth="1"/>
    <col min="7662" max="7662" width="12.625" style="33" customWidth="1"/>
    <col min="7663" max="7665" width="14.25" style="33" customWidth="1"/>
    <col min="7666" max="7666" width="12.625" style="33" customWidth="1"/>
    <col min="7667" max="7668" width="4.625" style="33" customWidth="1"/>
    <col min="7669" max="7916" width="6.875" style="33"/>
    <col min="7917" max="7917" width="10.625" style="33" customWidth="1"/>
    <col min="7918" max="7918" width="12.625" style="33" customWidth="1"/>
    <col min="7919" max="7921" width="14.25" style="33" customWidth="1"/>
    <col min="7922" max="7922" width="12.625" style="33" customWidth="1"/>
    <col min="7923" max="7924" width="4.625" style="33" customWidth="1"/>
    <col min="7925" max="8172" width="6.875" style="33"/>
    <col min="8173" max="8173" width="10.625" style="33" customWidth="1"/>
    <col min="8174" max="8174" width="12.625" style="33" customWidth="1"/>
    <col min="8175" max="8177" width="14.25" style="33" customWidth="1"/>
    <col min="8178" max="8178" width="12.625" style="33" customWidth="1"/>
    <col min="8179" max="8180" width="4.625" style="33" customWidth="1"/>
    <col min="8181" max="8428" width="6.875" style="33"/>
    <col min="8429" max="8429" width="10.625" style="33" customWidth="1"/>
    <col min="8430" max="8430" width="12.625" style="33" customWidth="1"/>
    <col min="8431" max="8433" width="14.25" style="33" customWidth="1"/>
    <col min="8434" max="8434" width="12.625" style="33" customWidth="1"/>
    <col min="8435" max="8436" width="4.625" style="33" customWidth="1"/>
    <col min="8437" max="8684" width="6.875" style="33"/>
    <col min="8685" max="8685" width="10.625" style="33" customWidth="1"/>
    <col min="8686" max="8686" width="12.625" style="33" customWidth="1"/>
    <col min="8687" max="8689" width="14.25" style="33" customWidth="1"/>
    <col min="8690" max="8690" width="12.625" style="33" customWidth="1"/>
    <col min="8691" max="8692" width="4.625" style="33" customWidth="1"/>
    <col min="8693" max="8940" width="6.875" style="33"/>
    <col min="8941" max="8941" width="10.625" style="33" customWidth="1"/>
    <col min="8942" max="8942" width="12.625" style="33" customWidth="1"/>
    <col min="8943" max="8945" width="14.25" style="33" customWidth="1"/>
    <col min="8946" max="8946" width="12.625" style="33" customWidth="1"/>
    <col min="8947" max="8948" width="4.625" style="33" customWidth="1"/>
    <col min="8949" max="9196" width="6.875" style="33"/>
    <col min="9197" max="9197" width="10.625" style="33" customWidth="1"/>
    <col min="9198" max="9198" width="12.625" style="33" customWidth="1"/>
    <col min="9199" max="9201" width="14.25" style="33" customWidth="1"/>
    <col min="9202" max="9202" width="12.625" style="33" customWidth="1"/>
    <col min="9203" max="9204" width="4.625" style="33" customWidth="1"/>
    <col min="9205" max="9452" width="6.875" style="33"/>
    <col min="9453" max="9453" width="10.625" style="33" customWidth="1"/>
    <col min="9454" max="9454" width="12.625" style="33" customWidth="1"/>
    <col min="9455" max="9457" width="14.25" style="33" customWidth="1"/>
    <col min="9458" max="9458" width="12.625" style="33" customWidth="1"/>
    <col min="9459" max="9460" width="4.625" style="33" customWidth="1"/>
    <col min="9461" max="9708" width="6.875" style="33"/>
    <col min="9709" max="9709" width="10.625" style="33" customWidth="1"/>
    <col min="9710" max="9710" width="12.625" style="33" customWidth="1"/>
    <col min="9711" max="9713" width="14.25" style="33" customWidth="1"/>
    <col min="9714" max="9714" width="12.625" style="33" customWidth="1"/>
    <col min="9715" max="9716" width="4.625" style="33" customWidth="1"/>
    <col min="9717" max="9964" width="6.875" style="33"/>
    <col min="9965" max="9965" width="10.625" style="33" customWidth="1"/>
    <col min="9966" max="9966" width="12.625" style="33" customWidth="1"/>
    <col min="9967" max="9969" width="14.25" style="33" customWidth="1"/>
    <col min="9970" max="9970" width="12.625" style="33" customWidth="1"/>
    <col min="9971" max="9972" width="4.625" style="33" customWidth="1"/>
    <col min="9973" max="10220" width="6.875" style="33"/>
    <col min="10221" max="10221" width="10.625" style="33" customWidth="1"/>
    <col min="10222" max="10222" width="12.625" style="33" customWidth="1"/>
    <col min="10223" max="10225" width="14.25" style="33" customWidth="1"/>
    <col min="10226" max="10226" width="12.625" style="33" customWidth="1"/>
    <col min="10227" max="10228" width="4.625" style="33" customWidth="1"/>
    <col min="10229" max="10476" width="6.875" style="33"/>
    <col min="10477" max="10477" width="10.625" style="33" customWidth="1"/>
    <col min="10478" max="10478" width="12.625" style="33" customWidth="1"/>
    <col min="10479" max="10481" width="14.25" style="33" customWidth="1"/>
    <col min="10482" max="10482" width="12.625" style="33" customWidth="1"/>
    <col min="10483" max="10484" width="4.625" style="33" customWidth="1"/>
    <col min="10485" max="10732" width="6.875" style="33"/>
    <col min="10733" max="10733" width="10.625" style="33" customWidth="1"/>
    <col min="10734" max="10734" width="12.625" style="33" customWidth="1"/>
    <col min="10735" max="10737" width="14.25" style="33" customWidth="1"/>
    <col min="10738" max="10738" width="12.625" style="33" customWidth="1"/>
    <col min="10739" max="10740" width="4.625" style="33" customWidth="1"/>
    <col min="10741" max="10988" width="6.875" style="33"/>
    <col min="10989" max="10989" width="10.625" style="33" customWidth="1"/>
    <col min="10990" max="10990" width="12.625" style="33" customWidth="1"/>
    <col min="10991" max="10993" width="14.25" style="33" customWidth="1"/>
    <col min="10994" max="10994" width="12.625" style="33" customWidth="1"/>
    <col min="10995" max="10996" width="4.625" style="33" customWidth="1"/>
    <col min="10997" max="11244" width="6.875" style="33"/>
    <col min="11245" max="11245" width="10.625" style="33" customWidth="1"/>
    <col min="11246" max="11246" width="12.625" style="33" customWidth="1"/>
    <col min="11247" max="11249" width="14.25" style="33" customWidth="1"/>
    <col min="11250" max="11250" width="12.625" style="33" customWidth="1"/>
    <col min="11251" max="11252" width="4.625" style="33" customWidth="1"/>
    <col min="11253" max="11500" width="6.875" style="33"/>
    <col min="11501" max="11501" width="10.625" style="33" customWidth="1"/>
    <col min="11502" max="11502" width="12.625" style="33" customWidth="1"/>
    <col min="11503" max="11505" width="14.25" style="33" customWidth="1"/>
    <col min="11506" max="11506" width="12.625" style="33" customWidth="1"/>
    <col min="11507" max="11508" width="4.625" style="33" customWidth="1"/>
    <col min="11509" max="11756" width="6.875" style="33"/>
    <col min="11757" max="11757" width="10.625" style="33" customWidth="1"/>
    <col min="11758" max="11758" width="12.625" style="33" customWidth="1"/>
    <col min="11759" max="11761" width="14.25" style="33" customWidth="1"/>
    <col min="11762" max="11762" width="12.625" style="33" customWidth="1"/>
    <col min="11763" max="11764" width="4.625" style="33" customWidth="1"/>
    <col min="11765" max="12012" width="6.875" style="33"/>
    <col min="12013" max="12013" width="10.625" style="33" customWidth="1"/>
    <col min="12014" max="12014" width="12.625" style="33" customWidth="1"/>
    <col min="12015" max="12017" width="14.25" style="33" customWidth="1"/>
    <col min="12018" max="12018" width="12.625" style="33" customWidth="1"/>
    <col min="12019" max="12020" width="4.625" style="33" customWidth="1"/>
    <col min="12021" max="12268" width="6.875" style="33"/>
    <col min="12269" max="12269" width="10.625" style="33" customWidth="1"/>
    <col min="12270" max="12270" width="12.625" style="33" customWidth="1"/>
    <col min="12271" max="12273" width="14.25" style="33" customWidth="1"/>
    <col min="12274" max="12274" width="12.625" style="33" customWidth="1"/>
    <col min="12275" max="12276" width="4.625" style="33" customWidth="1"/>
    <col min="12277" max="12524" width="6.875" style="33"/>
    <col min="12525" max="12525" width="10.625" style="33" customWidth="1"/>
    <col min="12526" max="12526" width="12.625" style="33" customWidth="1"/>
    <col min="12527" max="12529" width="14.25" style="33" customWidth="1"/>
    <col min="12530" max="12530" width="12.625" style="33" customWidth="1"/>
    <col min="12531" max="12532" width="4.625" style="33" customWidth="1"/>
    <col min="12533" max="12780" width="6.875" style="33"/>
    <col min="12781" max="12781" width="10.625" style="33" customWidth="1"/>
    <col min="12782" max="12782" width="12.625" style="33" customWidth="1"/>
    <col min="12783" max="12785" width="14.25" style="33" customWidth="1"/>
    <col min="12786" max="12786" width="12.625" style="33" customWidth="1"/>
    <col min="12787" max="12788" width="4.625" style="33" customWidth="1"/>
    <col min="12789" max="13036" width="6.875" style="33"/>
    <col min="13037" max="13037" width="10.625" style="33" customWidth="1"/>
    <col min="13038" max="13038" width="12.625" style="33" customWidth="1"/>
    <col min="13039" max="13041" width="14.25" style="33" customWidth="1"/>
    <col min="13042" max="13042" width="12.625" style="33" customWidth="1"/>
    <col min="13043" max="13044" width="4.625" style="33" customWidth="1"/>
    <col min="13045" max="13292" width="6.875" style="33"/>
    <col min="13293" max="13293" width="10.625" style="33" customWidth="1"/>
    <col min="13294" max="13294" width="12.625" style="33" customWidth="1"/>
    <col min="13295" max="13297" width="14.25" style="33" customWidth="1"/>
    <col min="13298" max="13298" width="12.625" style="33" customWidth="1"/>
    <col min="13299" max="13300" width="4.625" style="33" customWidth="1"/>
    <col min="13301" max="13548" width="6.875" style="33"/>
    <col min="13549" max="13549" width="10.625" style="33" customWidth="1"/>
    <col min="13550" max="13550" width="12.625" style="33" customWidth="1"/>
    <col min="13551" max="13553" width="14.25" style="33" customWidth="1"/>
    <col min="13554" max="13554" width="12.625" style="33" customWidth="1"/>
    <col min="13555" max="13556" width="4.625" style="33" customWidth="1"/>
    <col min="13557" max="13804" width="6.875" style="33"/>
    <col min="13805" max="13805" width="10.625" style="33" customWidth="1"/>
    <col min="13806" max="13806" width="12.625" style="33" customWidth="1"/>
    <col min="13807" max="13809" width="14.25" style="33" customWidth="1"/>
    <col min="13810" max="13810" width="12.625" style="33" customWidth="1"/>
    <col min="13811" max="13812" width="4.625" style="33" customWidth="1"/>
    <col min="13813" max="14060" width="6.875" style="33"/>
    <col min="14061" max="14061" width="10.625" style="33" customWidth="1"/>
    <col min="14062" max="14062" width="12.625" style="33" customWidth="1"/>
    <col min="14063" max="14065" width="14.25" style="33" customWidth="1"/>
    <col min="14066" max="14066" width="12.625" style="33" customWidth="1"/>
    <col min="14067" max="14068" width="4.625" style="33" customWidth="1"/>
    <col min="14069" max="14316" width="6.875" style="33"/>
    <col min="14317" max="14317" width="10.625" style="33" customWidth="1"/>
    <col min="14318" max="14318" width="12.625" style="33" customWidth="1"/>
    <col min="14319" max="14321" width="14.25" style="33" customWidth="1"/>
    <col min="14322" max="14322" width="12.625" style="33" customWidth="1"/>
    <col min="14323" max="14324" width="4.625" style="33" customWidth="1"/>
    <col min="14325" max="14572" width="6.875" style="33"/>
    <col min="14573" max="14573" width="10.625" style="33" customWidth="1"/>
    <col min="14574" max="14574" width="12.625" style="33" customWidth="1"/>
    <col min="14575" max="14577" width="14.25" style="33" customWidth="1"/>
    <col min="14578" max="14578" width="12.625" style="33" customWidth="1"/>
    <col min="14579" max="14580" width="4.625" style="33" customWidth="1"/>
    <col min="14581" max="14828" width="6.875" style="33"/>
    <col min="14829" max="14829" width="10.625" style="33" customWidth="1"/>
    <col min="14830" max="14830" width="12.625" style="33" customWidth="1"/>
    <col min="14831" max="14833" width="14.25" style="33" customWidth="1"/>
    <col min="14834" max="14834" width="12.625" style="33" customWidth="1"/>
    <col min="14835" max="14836" width="4.625" style="33" customWidth="1"/>
    <col min="14837" max="15084" width="6.875" style="33"/>
    <col min="15085" max="15085" width="10.625" style="33" customWidth="1"/>
    <col min="15086" max="15086" width="12.625" style="33" customWidth="1"/>
    <col min="15087" max="15089" width="14.25" style="33" customWidth="1"/>
    <col min="15090" max="15090" width="12.625" style="33" customWidth="1"/>
    <col min="15091" max="15092" width="4.625" style="33" customWidth="1"/>
    <col min="15093" max="15340" width="6.875" style="33"/>
    <col min="15341" max="15341" width="10.625" style="33" customWidth="1"/>
    <col min="15342" max="15342" width="12.625" style="33" customWidth="1"/>
    <col min="15343" max="15345" width="14.25" style="33" customWidth="1"/>
    <col min="15346" max="15346" width="12.625" style="33" customWidth="1"/>
    <col min="15347" max="15348" width="4.625" style="33" customWidth="1"/>
    <col min="15349" max="15596" width="6.875" style="33"/>
    <col min="15597" max="15597" width="10.625" style="33" customWidth="1"/>
    <col min="15598" max="15598" width="12.625" style="33" customWidth="1"/>
    <col min="15599" max="15601" width="14.25" style="33" customWidth="1"/>
    <col min="15602" max="15602" width="12.625" style="33" customWidth="1"/>
    <col min="15603" max="15604" width="4.625" style="33" customWidth="1"/>
    <col min="15605" max="15852" width="6.875" style="33"/>
    <col min="15853" max="15853" width="10.625" style="33" customWidth="1"/>
    <col min="15854" max="15854" width="12.625" style="33" customWidth="1"/>
    <col min="15855" max="15857" width="14.25" style="33" customWidth="1"/>
    <col min="15858" max="15858" width="12.625" style="33" customWidth="1"/>
    <col min="15859" max="15860" width="4.625" style="33" customWidth="1"/>
    <col min="15861" max="16108" width="6.875" style="33"/>
    <col min="16109" max="16109" width="10.625" style="33" customWidth="1"/>
    <col min="16110" max="16110" width="12.625" style="33" customWidth="1"/>
    <col min="16111" max="16113" width="14.25" style="33" customWidth="1"/>
    <col min="16114" max="16114" width="12.625" style="33" customWidth="1"/>
    <col min="16115" max="16116" width="4.625" style="33" customWidth="1"/>
    <col min="16117" max="16384" width="6.875" style="33"/>
  </cols>
  <sheetData>
    <row r="1" spans="1:5" ht="30" customHeight="1">
      <c r="A1" s="132" t="s">
        <v>554</v>
      </c>
      <c r="B1" s="132"/>
      <c r="C1" s="132"/>
      <c r="D1" s="132"/>
      <c r="E1" s="132"/>
    </row>
    <row r="2" spans="1:5" ht="17.25" customHeight="1">
      <c r="A2" s="34"/>
      <c r="B2" s="34"/>
      <c r="C2" s="34"/>
      <c r="D2" s="34"/>
      <c r="E2" s="35" t="s">
        <v>269</v>
      </c>
    </row>
    <row r="3" spans="1:5" ht="23.25" customHeight="1">
      <c r="A3" s="133" t="s">
        <v>202</v>
      </c>
      <c r="B3" s="133"/>
      <c r="C3" s="134" t="s">
        <v>576</v>
      </c>
      <c r="D3" s="134"/>
      <c r="E3" s="134"/>
    </row>
    <row r="4" spans="1:5" ht="14.1" customHeight="1">
      <c r="A4" s="36" t="s">
        <v>203</v>
      </c>
      <c r="B4" s="36" t="s">
        <v>2</v>
      </c>
      <c r="C4" s="36" t="s">
        <v>204</v>
      </c>
      <c r="D4" s="36" t="s">
        <v>205</v>
      </c>
      <c r="E4" s="36" t="s">
        <v>206</v>
      </c>
    </row>
    <row r="5" spans="1:5" ht="14.1" customHeight="1">
      <c r="A5" s="60"/>
      <c r="B5" s="61" t="s">
        <v>200</v>
      </c>
      <c r="C5" s="37">
        <f>SUM(C6,C11,C22,C30,C37,C41,C44,C48,C51)</f>
        <v>32408998.549999997</v>
      </c>
      <c r="D5" s="37">
        <f>SUM(D6,D11,D22,D30,D37,D41,D44,D48,D51)</f>
        <v>24489259.799999997</v>
      </c>
      <c r="E5" s="37">
        <f>SUM(E6,E11,E22,E30,E37,E41,E44,E48,E51)</f>
        <v>7919738.75</v>
      </c>
    </row>
    <row r="6" spans="1:5" ht="14.1" customHeight="1">
      <c r="A6" s="57">
        <v>501</v>
      </c>
      <c r="B6" s="38" t="s">
        <v>466</v>
      </c>
      <c r="C6" s="37">
        <v>7350740.3699999992</v>
      </c>
      <c r="D6" s="37">
        <v>7350740.3699999992</v>
      </c>
      <c r="E6" s="37"/>
    </row>
    <row r="7" spans="1:5" ht="14.1" customHeight="1">
      <c r="A7" s="57">
        <v>50101</v>
      </c>
      <c r="B7" s="38" t="s">
        <v>467</v>
      </c>
      <c r="C7" s="37">
        <v>4454015</v>
      </c>
      <c r="D7" s="37">
        <v>4454015</v>
      </c>
      <c r="E7" s="37"/>
    </row>
    <row r="8" spans="1:5" ht="14.1" customHeight="1">
      <c r="A8" s="57">
        <v>50102</v>
      </c>
      <c r="B8" s="38" t="s">
        <v>468</v>
      </c>
      <c r="C8" s="37">
        <v>1182081.8500000001</v>
      </c>
      <c r="D8" s="37">
        <v>1182081.8500000001</v>
      </c>
      <c r="E8" s="37"/>
    </row>
    <row r="9" spans="1:5" ht="14.1" customHeight="1">
      <c r="A9" s="57">
        <v>50103</v>
      </c>
      <c r="B9" s="38" t="s">
        <v>469</v>
      </c>
      <c r="C9" s="37">
        <v>674943.52</v>
      </c>
      <c r="D9" s="37">
        <v>674943.52</v>
      </c>
      <c r="E9" s="37"/>
    </row>
    <row r="10" spans="1:5" ht="14.1" customHeight="1">
      <c r="A10" s="57">
        <v>50199</v>
      </c>
      <c r="B10" s="38" t="s">
        <v>470</v>
      </c>
      <c r="C10" s="37">
        <v>1039700</v>
      </c>
      <c r="D10" s="37">
        <v>1039700</v>
      </c>
      <c r="E10" s="37"/>
    </row>
    <row r="11" spans="1:5" ht="14.1" customHeight="1">
      <c r="A11" s="57" t="s">
        <v>355</v>
      </c>
      <c r="B11" s="38" t="s">
        <v>471</v>
      </c>
      <c r="C11" s="58">
        <v>6071810.4400000004</v>
      </c>
      <c r="D11" s="37"/>
      <c r="E11" s="37">
        <v>6071810.4400000004</v>
      </c>
    </row>
    <row r="12" spans="1:5" ht="14.1" customHeight="1">
      <c r="A12" s="57" t="s">
        <v>356</v>
      </c>
      <c r="B12" s="38" t="s">
        <v>472</v>
      </c>
      <c r="C12" s="58">
        <v>2617891.75</v>
      </c>
      <c r="D12" s="37"/>
      <c r="E12" s="37">
        <v>2617891.75</v>
      </c>
    </row>
    <row r="13" spans="1:5" ht="14.1" customHeight="1">
      <c r="A13" s="57" t="s">
        <v>357</v>
      </c>
      <c r="B13" s="38" t="s">
        <v>473</v>
      </c>
      <c r="C13" s="58">
        <v>30900</v>
      </c>
      <c r="D13" s="37"/>
      <c r="E13" s="37">
        <v>30900</v>
      </c>
    </row>
    <row r="14" spans="1:5" ht="14.1" customHeight="1">
      <c r="A14" s="57" t="s">
        <v>358</v>
      </c>
      <c r="B14" s="38" t="s">
        <v>474</v>
      </c>
      <c r="C14" s="58">
        <v>56617.88</v>
      </c>
      <c r="D14" s="37"/>
      <c r="E14" s="37">
        <v>56617.88</v>
      </c>
    </row>
    <row r="15" spans="1:5" ht="14.1" customHeight="1">
      <c r="A15" s="57" t="s">
        <v>359</v>
      </c>
      <c r="B15" s="38" t="s">
        <v>475</v>
      </c>
      <c r="C15" s="37">
        <v>0</v>
      </c>
      <c r="D15" s="37"/>
      <c r="E15" s="37">
        <v>0</v>
      </c>
    </row>
    <row r="16" spans="1:5" ht="14.1" customHeight="1">
      <c r="A16" s="57" t="s">
        <v>360</v>
      </c>
      <c r="B16" s="38" t="s">
        <v>476</v>
      </c>
      <c r="C16" s="37">
        <v>863881.24</v>
      </c>
      <c r="D16" s="37"/>
      <c r="E16" s="37">
        <v>863881.24</v>
      </c>
    </row>
    <row r="17" spans="1:5" ht="14.1" customHeight="1">
      <c r="A17" s="57" t="s">
        <v>361</v>
      </c>
      <c r="B17" s="38" t="s">
        <v>477</v>
      </c>
      <c r="C17" s="37">
        <v>217600</v>
      </c>
      <c r="D17" s="37"/>
      <c r="E17" s="37">
        <v>217600</v>
      </c>
    </row>
    <row r="18" spans="1:5" ht="14.1" customHeight="1">
      <c r="A18" s="57" t="s">
        <v>363</v>
      </c>
      <c r="B18" s="38" t="s">
        <v>478</v>
      </c>
      <c r="C18" s="37">
        <v>0</v>
      </c>
      <c r="D18" s="37"/>
      <c r="E18" s="37">
        <v>0</v>
      </c>
    </row>
    <row r="19" spans="1:5" ht="14.1" customHeight="1">
      <c r="A19" s="57" t="s">
        <v>365</v>
      </c>
      <c r="B19" s="38" t="s">
        <v>479</v>
      </c>
      <c r="C19" s="37">
        <v>153800</v>
      </c>
      <c r="D19" s="37"/>
      <c r="E19" s="37">
        <v>153800</v>
      </c>
    </row>
    <row r="20" spans="1:5" ht="14.1" customHeight="1">
      <c r="A20" s="57" t="s">
        <v>367</v>
      </c>
      <c r="B20" s="38" t="s">
        <v>480</v>
      </c>
      <c r="C20" s="37">
        <v>64233.31</v>
      </c>
      <c r="D20" s="37"/>
      <c r="E20" s="37">
        <v>64233.31</v>
      </c>
    </row>
    <row r="21" spans="1:5" ht="14.1" customHeight="1">
      <c r="A21" s="57" t="s">
        <v>369</v>
      </c>
      <c r="B21" s="38" t="s">
        <v>481</v>
      </c>
      <c r="C21" s="37">
        <v>2066886.26</v>
      </c>
      <c r="D21" s="37"/>
      <c r="E21" s="37">
        <v>2066886.26</v>
      </c>
    </row>
    <row r="22" spans="1:5" ht="14.1" customHeight="1">
      <c r="A22" s="57" t="s">
        <v>371</v>
      </c>
      <c r="B22" s="38" t="s">
        <v>482</v>
      </c>
      <c r="C22" s="37">
        <v>0</v>
      </c>
      <c r="D22" s="37"/>
      <c r="E22" s="37"/>
    </row>
    <row r="23" spans="1:5" ht="14.1" customHeight="1">
      <c r="A23" s="57" t="s">
        <v>373</v>
      </c>
      <c r="B23" s="38" t="s">
        <v>483</v>
      </c>
      <c r="C23" s="37">
        <v>0</v>
      </c>
      <c r="D23" s="37"/>
      <c r="E23" s="37"/>
    </row>
    <row r="24" spans="1:5" ht="14.1" customHeight="1">
      <c r="A24" s="57" t="s">
        <v>374</v>
      </c>
      <c r="B24" s="38" t="s">
        <v>484</v>
      </c>
      <c r="C24" s="37">
        <v>0</v>
      </c>
      <c r="D24" s="37"/>
      <c r="E24" s="37"/>
    </row>
    <row r="25" spans="1:5" ht="14.1" customHeight="1">
      <c r="A25" s="57" t="s">
        <v>375</v>
      </c>
      <c r="B25" s="38" t="s">
        <v>485</v>
      </c>
      <c r="C25" s="37">
        <v>0</v>
      </c>
      <c r="D25" s="37"/>
      <c r="E25" s="37"/>
    </row>
    <row r="26" spans="1:5" ht="14.1" customHeight="1">
      <c r="A26" s="57" t="s">
        <v>376</v>
      </c>
      <c r="B26" s="38" t="s">
        <v>486</v>
      </c>
      <c r="C26" s="37">
        <v>0</v>
      </c>
      <c r="D26" s="37"/>
      <c r="E26" s="37"/>
    </row>
    <row r="27" spans="1:5" ht="14.1" customHeight="1">
      <c r="A27" s="57" t="s">
        <v>377</v>
      </c>
      <c r="B27" s="38" t="s">
        <v>487</v>
      </c>
      <c r="C27" s="37">
        <v>0</v>
      </c>
      <c r="D27" s="37"/>
      <c r="E27" s="37"/>
    </row>
    <row r="28" spans="1:5" ht="14.1" customHeight="1">
      <c r="A28" s="57" t="s">
        <v>378</v>
      </c>
      <c r="B28" s="38" t="s">
        <v>488</v>
      </c>
      <c r="C28" s="37">
        <v>0</v>
      </c>
      <c r="D28" s="37"/>
      <c r="E28" s="37"/>
    </row>
    <row r="29" spans="1:5" ht="14.1" customHeight="1">
      <c r="A29" s="57" t="s">
        <v>379</v>
      </c>
      <c r="B29" s="38" t="s">
        <v>489</v>
      </c>
      <c r="C29" s="37">
        <v>0</v>
      </c>
      <c r="D29" s="37"/>
      <c r="E29" s="37"/>
    </row>
    <row r="30" spans="1:5" ht="14.1" customHeight="1">
      <c r="A30" s="57" t="s">
        <v>380</v>
      </c>
      <c r="B30" s="38" t="s">
        <v>490</v>
      </c>
      <c r="C30" s="37">
        <v>0</v>
      </c>
      <c r="D30" s="37"/>
      <c r="E30" s="37"/>
    </row>
    <row r="31" spans="1:5" ht="14.1" customHeight="1">
      <c r="A31" s="57" t="s">
        <v>381</v>
      </c>
      <c r="B31" s="38" t="s">
        <v>483</v>
      </c>
      <c r="C31" s="37">
        <v>0</v>
      </c>
      <c r="D31" s="37"/>
      <c r="E31" s="37"/>
    </row>
    <row r="32" spans="1:5" ht="14.1" customHeight="1">
      <c r="A32" s="57" t="s">
        <v>382</v>
      </c>
      <c r="B32" s="38" t="s">
        <v>484</v>
      </c>
      <c r="C32" s="37">
        <v>0</v>
      </c>
      <c r="D32" s="37"/>
      <c r="E32" s="37"/>
    </row>
    <row r="33" spans="1:5" ht="14.1" customHeight="1">
      <c r="A33" s="57" t="s">
        <v>383</v>
      </c>
      <c r="B33" s="38" t="s">
        <v>485</v>
      </c>
      <c r="C33" s="37">
        <v>0</v>
      </c>
      <c r="D33" s="37"/>
      <c r="E33" s="37"/>
    </row>
    <row r="34" spans="1:5" ht="14.1" customHeight="1">
      <c r="A34" s="57" t="s">
        <v>384</v>
      </c>
      <c r="B34" s="38" t="s">
        <v>487</v>
      </c>
      <c r="C34" s="37">
        <v>0</v>
      </c>
      <c r="D34" s="37"/>
      <c r="E34" s="37"/>
    </row>
    <row r="35" spans="1:5" ht="14.1" customHeight="1">
      <c r="A35" s="57" t="s">
        <v>385</v>
      </c>
      <c r="B35" s="38" t="s">
        <v>488</v>
      </c>
      <c r="C35" s="37">
        <v>0</v>
      </c>
      <c r="D35" s="37"/>
      <c r="E35" s="37"/>
    </row>
    <row r="36" spans="1:5" ht="14.25" customHeight="1">
      <c r="A36" s="57" t="s">
        <v>386</v>
      </c>
      <c r="B36" s="38" t="s">
        <v>489</v>
      </c>
      <c r="C36" s="37">
        <v>0</v>
      </c>
      <c r="D36" s="37"/>
      <c r="E36" s="37"/>
    </row>
    <row r="37" spans="1:5" ht="14.1" customHeight="1">
      <c r="A37" s="57" t="s">
        <v>387</v>
      </c>
      <c r="B37" s="38" t="s">
        <v>491</v>
      </c>
      <c r="C37" s="37">
        <v>5716281.21</v>
      </c>
      <c r="D37" s="37">
        <f>SUM(D38:D40)</f>
        <v>3868352.9</v>
      </c>
      <c r="E37" s="37">
        <f>SUM(E38:E40)</f>
        <v>1847928.31</v>
      </c>
    </row>
    <row r="38" spans="1:5" ht="14.1" customHeight="1">
      <c r="A38" s="57" t="s">
        <v>388</v>
      </c>
      <c r="B38" s="38" t="s">
        <v>492</v>
      </c>
      <c r="C38" s="37">
        <v>3868352.9</v>
      </c>
      <c r="D38" s="37">
        <v>3868352.9</v>
      </c>
      <c r="E38" s="37"/>
    </row>
    <row r="39" spans="1:5" ht="14.1" customHeight="1">
      <c r="A39" s="57" t="s">
        <v>350</v>
      </c>
      <c r="B39" s="38" t="s">
        <v>493</v>
      </c>
      <c r="C39" s="37">
        <v>1847928.31</v>
      </c>
      <c r="D39" s="37"/>
      <c r="E39" s="37">
        <v>1847928.31</v>
      </c>
    </row>
    <row r="40" spans="1:5" ht="14.1" customHeight="1">
      <c r="A40" s="57" t="s">
        <v>351</v>
      </c>
      <c r="B40" s="38" t="s">
        <v>494</v>
      </c>
      <c r="C40" s="37">
        <v>0</v>
      </c>
      <c r="D40" s="37"/>
      <c r="E40" s="59"/>
    </row>
    <row r="41" spans="1:5" ht="14.1" customHeight="1">
      <c r="A41" s="57" t="s">
        <v>352</v>
      </c>
      <c r="B41" s="38" t="s">
        <v>495</v>
      </c>
      <c r="C41" s="37">
        <v>0</v>
      </c>
      <c r="D41" s="37"/>
      <c r="E41" s="59"/>
    </row>
    <row r="42" spans="1:5" ht="14.1" customHeight="1">
      <c r="A42" s="57" t="s">
        <v>353</v>
      </c>
      <c r="B42" s="38" t="s">
        <v>496</v>
      </c>
      <c r="C42" s="37">
        <v>0</v>
      </c>
      <c r="D42" s="37"/>
      <c r="E42" s="59"/>
    </row>
    <row r="43" spans="1:5" ht="14.1" customHeight="1">
      <c r="A43" s="57" t="s">
        <v>354</v>
      </c>
      <c r="B43" s="38" t="s">
        <v>497</v>
      </c>
      <c r="C43" s="37">
        <v>0</v>
      </c>
      <c r="D43" s="37"/>
      <c r="E43" s="59"/>
    </row>
    <row r="44" spans="1:5" ht="14.1" customHeight="1">
      <c r="A44" s="57" t="s">
        <v>498</v>
      </c>
      <c r="B44" s="38" t="s">
        <v>499</v>
      </c>
      <c r="C44" s="37">
        <v>0</v>
      </c>
      <c r="D44" s="37"/>
      <c r="E44" s="59"/>
    </row>
    <row r="45" spans="1:5" ht="14.1" customHeight="1">
      <c r="A45" s="57" t="s">
        <v>500</v>
      </c>
      <c r="B45" s="38" t="s">
        <v>501</v>
      </c>
      <c r="C45" s="37">
        <v>0</v>
      </c>
      <c r="D45" s="37"/>
      <c r="E45" s="59"/>
    </row>
    <row r="46" spans="1:5" ht="14.1" customHeight="1">
      <c r="A46" s="57" t="s">
        <v>502</v>
      </c>
      <c r="B46" s="38" t="s">
        <v>503</v>
      </c>
      <c r="C46" s="37">
        <v>0</v>
      </c>
      <c r="D46" s="37"/>
      <c r="E46" s="59"/>
    </row>
    <row r="47" spans="1:5" ht="14.1" customHeight="1">
      <c r="A47" s="57" t="s">
        <v>504</v>
      </c>
      <c r="B47" s="38" t="s">
        <v>505</v>
      </c>
      <c r="C47" s="37">
        <v>0</v>
      </c>
      <c r="D47" s="37"/>
      <c r="E47" s="59"/>
    </row>
    <row r="48" spans="1:5" ht="14.1" customHeight="1">
      <c r="A48" s="57" t="s">
        <v>506</v>
      </c>
      <c r="B48" s="38" t="s">
        <v>507</v>
      </c>
      <c r="C48" s="37">
        <v>0</v>
      </c>
      <c r="D48" s="37"/>
      <c r="E48" s="59"/>
    </row>
    <row r="49" spans="1:5" ht="14.1" customHeight="1">
      <c r="A49" s="57" t="s">
        <v>508</v>
      </c>
      <c r="B49" s="38" t="s">
        <v>509</v>
      </c>
      <c r="C49" s="37">
        <v>0</v>
      </c>
      <c r="D49" s="37"/>
      <c r="E49" s="59"/>
    </row>
    <row r="50" spans="1:5" ht="14.1" customHeight="1">
      <c r="A50" s="57" t="s">
        <v>510</v>
      </c>
      <c r="B50" s="38" t="s">
        <v>511</v>
      </c>
      <c r="C50" s="37">
        <v>0</v>
      </c>
      <c r="D50" s="37"/>
      <c r="E50" s="59"/>
    </row>
    <row r="51" spans="1:5" ht="14.1" customHeight="1">
      <c r="A51" s="57" t="s">
        <v>362</v>
      </c>
      <c r="B51" s="38" t="s">
        <v>512</v>
      </c>
      <c r="C51" s="37">
        <v>13270166.529999999</v>
      </c>
      <c r="D51" s="37">
        <f>SUM(D52:D56)</f>
        <v>13270166.529999999</v>
      </c>
      <c r="E51" s="59"/>
    </row>
    <row r="52" spans="1:5" ht="14.1" customHeight="1">
      <c r="A52" s="57" t="s">
        <v>364</v>
      </c>
      <c r="B52" s="38" t="s">
        <v>513</v>
      </c>
      <c r="C52" s="37">
        <v>13033766.529999999</v>
      </c>
      <c r="D52" s="37">
        <v>13033766.529999999</v>
      </c>
      <c r="E52" s="59"/>
    </row>
    <row r="53" spans="1:5" ht="14.1" customHeight="1">
      <c r="A53" s="57" t="s">
        <v>366</v>
      </c>
      <c r="B53" s="38" t="s">
        <v>514</v>
      </c>
      <c r="C53" s="37">
        <v>0</v>
      </c>
      <c r="D53" s="37"/>
      <c r="E53" s="59"/>
    </row>
    <row r="54" spans="1:5" ht="14.1" customHeight="1">
      <c r="A54" s="57" t="s">
        <v>368</v>
      </c>
      <c r="B54" s="38" t="s">
        <v>515</v>
      </c>
      <c r="C54" s="37">
        <v>0</v>
      </c>
      <c r="D54" s="37"/>
      <c r="E54" s="59"/>
    </row>
    <row r="55" spans="1:5" ht="14.1" customHeight="1">
      <c r="A55" s="57" t="s">
        <v>370</v>
      </c>
      <c r="B55" s="38" t="s">
        <v>516</v>
      </c>
      <c r="C55" s="37">
        <v>0</v>
      </c>
      <c r="D55" s="37"/>
      <c r="E55" s="59"/>
    </row>
    <row r="56" spans="1:5" ht="14.1" customHeight="1">
      <c r="A56" s="57" t="s">
        <v>372</v>
      </c>
      <c r="B56" s="38" t="s">
        <v>517</v>
      </c>
      <c r="C56" s="37">
        <v>236400</v>
      </c>
      <c r="D56" s="37">
        <v>236400</v>
      </c>
      <c r="E56" s="59"/>
    </row>
    <row r="57" spans="1:5" ht="12.75" customHeight="1">
      <c r="C57" s="39"/>
      <c r="D57" s="39"/>
      <c r="E57" s="39"/>
    </row>
    <row r="58" spans="1:5" ht="12.75" customHeight="1">
      <c r="C58" s="39"/>
      <c r="D58" s="39"/>
      <c r="E58" s="39"/>
    </row>
    <row r="59" spans="1:5" ht="12.75" customHeight="1">
      <c r="C59" s="39"/>
      <c r="D59" s="39"/>
      <c r="E59" s="39"/>
    </row>
    <row r="60" spans="1:5" ht="12.75" customHeight="1">
      <c r="C60" s="39"/>
      <c r="D60" s="39"/>
      <c r="E60" s="39"/>
    </row>
  </sheetData>
  <mergeCells count="3">
    <mergeCell ref="A1:E1"/>
    <mergeCell ref="A3:B3"/>
    <mergeCell ref="C3:E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workbookViewId="0">
      <pane ySplit="4" topLeftCell="A5" activePane="bottomLeft" state="frozen"/>
      <selection activeCell="B16" sqref="B16:B17"/>
      <selection pane="bottomLeft" activeCell="P27" sqref="P27"/>
    </sheetView>
  </sheetViews>
  <sheetFormatPr defaultColWidth="10" defaultRowHeight="13.5"/>
  <cols>
    <col min="1" max="1" width="20.25" style="63" customWidth="1"/>
    <col min="2" max="7" width="11.5" style="63" customWidth="1"/>
    <col min="8" max="9" width="9.75" style="63" customWidth="1"/>
    <col min="10" max="16384" width="10" style="63"/>
  </cols>
  <sheetData>
    <row r="1" spans="1:7" ht="28.7" customHeight="1">
      <c r="A1" s="135" t="s">
        <v>555</v>
      </c>
      <c r="B1" s="135"/>
      <c r="C1" s="135"/>
      <c r="D1" s="135"/>
      <c r="E1" s="135"/>
      <c r="F1" s="135"/>
      <c r="G1" s="135"/>
    </row>
    <row r="2" spans="1:7" ht="25.5" customHeight="1">
      <c r="A2" s="69"/>
      <c r="B2" s="69"/>
      <c r="G2" s="65" t="s">
        <v>222</v>
      </c>
    </row>
    <row r="3" spans="1:7" ht="33.75" customHeight="1">
      <c r="A3" s="136" t="s">
        <v>223</v>
      </c>
      <c r="B3" s="136" t="s">
        <v>577</v>
      </c>
      <c r="C3" s="136"/>
      <c r="D3" s="136"/>
      <c r="E3" s="136" t="s">
        <v>578</v>
      </c>
      <c r="F3" s="136"/>
      <c r="G3" s="136"/>
    </row>
    <row r="4" spans="1:7" ht="33.75" customHeight="1">
      <c r="A4" s="136"/>
      <c r="B4" s="68" t="s">
        <v>274</v>
      </c>
      <c r="C4" s="68" t="s">
        <v>224</v>
      </c>
      <c r="D4" s="68" t="s">
        <v>225</v>
      </c>
      <c r="E4" s="68" t="s">
        <v>274</v>
      </c>
      <c r="F4" s="68" t="s">
        <v>224</v>
      </c>
      <c r="G4" s="68" t="s">
        <v>225</v>
      </c>
    </row>
    <row r="5" spans="1:7" ht="38.25" customHeight="1">
      <c r="A5" s="68" t="s">
        <v>275</v>
      </c>
      <c r="B5" s="64"/>
      <c r="C5" s="64"/>
      <c r="D5" s="64"/>
      <c r="E5" s="64"/>
      <c r="F5" s="64"/>
      <c r="G5" s="64"/>
    </row>
    <row r="6" spans="1:7">
      <c r="A6" s="63" t="s">
        <v>221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rstPageNumber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xbany</cp:lastModifiedBy>
  <cp:lastPrinted>2022-09-23T03:07:00Z</cp:lastPrinted>
  <dcterms:created xsi:type="dcterms:W3CDTF">2017-07-04T02:20:36Z</dcterms:created>
  <dcterms:modified xsi:type="dcterms:W3CDTF">2022-09-27T01:06:19Z</dcterms:modified>
</cp:coreProperties>
</file>