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617" firstSheet="10" activeTab="20"/>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8" r:id="rId20"/>
    <sheet name="表二十" sheetId="47" r:id="rId21"/>
  </sheets>
  <externalReferences>
    <externalReference r:id="rId23"/>
  </externalReferences>
  <definedNames>
    <definedName name="_xlnm._FilterDatabase" localSheetId="1" hidden="1">表一!$A$3:$B$103</definedName>
    <definedName name="_xlnm._FilterDatabase" localSheetId="2" hidden="1">表二!$A$3:$B$152</definedName>
    <definedName name="_xlnm._FilterDatabase" localSheetId="3" hidden="1">表三!$A$4:$D$139</definedName>
    <definedName name="_xlnm._FilterDatabase" localSheetId="10" hidden="1">表十!$A$3:$C$270</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 name="_xlnm._FilterDatabase" localSheetId="4" hidden="1">表四!$A$4:$C$23</definedName>
    <definedName name="_xlnm._FilterDatabase" localSheetId="6" hidden="1">表六!$A$3:$HM$14</definedName>
  </definedNames>
  <calcPr calcId="144525" iterate="1" iterateCount="100" iterateDelta="0.001"/>
</workbook>
</file>

<file path=xl/sharedStrings.xml><?xml version="1.0" encoding="utf-8"?>
<sst xmlns="http://schemas.openxmlformats.org/spreadsheetml/2006/main" count="1175" uniqueCount="788">
  <si>
    <t>目     录</t>
  </si>
  <si>
    <t>1．重庆市渝北区古路镇2025年一般公共预算收入表</t>
  </si>
  <si>
    <t>2．重庆市渝北区古路镇2025年一般公共预算支出表</t>
  </si>
  <si>
    <t>3．重庆市渝北区古路镇本级2025年一般公共预算支出表</t>
  </si>
  <si>
    <t>4．重庆市渝北区古路镇本级2025年一般公共预算基本支出表</t>
  </si>
  <si>
    <t>5．重庆市渝北区古路镇2025年一般公共预算一般性转移支付预算表</t>
  </si>
  <si>
    <t>6．重庆市渝北区古路镇2025年一般公共预算专项转移支付预算表</t>
  </si>
  <si>
    <t>7．重庆市渝北区古路镇2024年一般债务限额和余额情况表</t>
  </si>
  <si>
    <t>8．重庆市渝北区古路镇2025年“三公”经费预算表</t>
  </si>
  <si>
    <t>9．重庆市渝北区古路镇2025年政府性基金预算收入表</t>
  </si>
  <si>
    <t>10．重庆市渝北区古路镇2025年政府性基金预算支出表</t>
  </si>
  <si>
    <t>11．重庆市渝北区古路镇2025年政府性基金预算专项转移支付预算表</t>
  </si>
  <si>
    <t>12．重庆市渝北区古路镇2024年专项债务限额和余额情况表</t>
  </si>
  <si>
    <t>13．重庆市渝北区古路镇2025年国有资本经营预算收入表</t>
  </si>
  <si>
    <t>14．重庆市渝北区古路镇2025年国有资本经营预算支出表</t>
  </si>
  <si>
    <t>15．重庆市渝北区古路镇2025年国有资本经营预算专项转移支付预算表</t>
  </si>
  <si>
    <t>16．重庆市渝北区古路镇2025年社会保险基金预算收入表</t>
  </si>
  <si>
    <t>17．重庆市渝北区古路镇2025年社会保险基金预算支出表</t>
  </si>
  <si>
    <t>18．重庆市渝北区古路镇2025年巩固脱贫衔接乡村振兴资金公开表</t>
  </si>
  <si>
    <t>19．重庆市渝北区古路镇2025年重点项目预算及绩效目标情况</t>
  </si>
  <si>
    <t>20．重庆市渝北区古路镇2025年重大政策保障支出预算表</t>
  </si>
  <si>
    <t>重庆市渝北区古路镇2025年一般公共预算收入表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</si>
  <si>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</si>
  <si>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</si>
  <si>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</si>
  <si>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</si>
  <si>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</si>
  <si>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</si>
  <si>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</si>
  <si>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</si>
  <si>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</si>
  <si>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</si>
  <si>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</si>
  <si>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</si>
  <si>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</si>
  <si>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</si>
  <si>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</si>
  <si>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</si>
  <si>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</si>
  <si>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</si>
  <si>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</si>
  <si>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</si>
  <si>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</si>
  <si>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</si>
  <si>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</si>
  <si>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</si>
  <si>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</si>
  <si>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</si>
  <si>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</si>
  <si>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</si>
  <si>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</si>
  <si>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</si>
  <si>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</si>
  <si>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</si>
  <si>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</si>
  <si>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</si>
  <si>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</si>
  <si>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</si>
  <si>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</si>
  <si>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</si>
  <si>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</si>
  <si>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</si>
  <si>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</si>
  <si>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</si>
  <si>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</si>
  <si>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</si>
  <si>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</si>
  <si>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</si>
  <si>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</si>
  <si>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</si>
  <si>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</si>
  <si>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</si>
  <si>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</si>
  <si>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</si>
  <si>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</si>
  <si>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</si>
  <si>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</si>
  <si>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</si>
  <si>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</si>
  <si>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</si>
  <si>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</si>
  <si>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</si>
  <si>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</si>
  <si>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</si>
  <si>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</si>
  <si>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</si>
  <si>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</si>
  <si>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</si>
  <si>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</si>
  <si>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</si>
  <si>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</si>
  <si>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</si>
  <si>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</si>
  <si>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</si>
  <si>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</si>
  <si>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</si>
  <si>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</si>
  <si>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</si>
  <si>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</si>
  <si>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</si>
  <si>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</si>
  <si>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</si>
  <si>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</si>
  <si>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</si>
  <si>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</si>
  <si>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</si>
  <si>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</si>
  <si>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</si>
  <si>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</si>
  <si>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</si>
  <si>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</si>
  <si>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</si>
  <si>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</si>
  <si>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</si>
  <si>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</si>
  <si>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</si>
  <si>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</si>
  <si>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</si>
  <si>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</si>
  <si>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</si>
  <si>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</si>
  <si>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</si>
  <si>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</si>
  <si>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r>
      <rPr>
        <sz val="11"/>
        <color indexed="8"/>
        <rFont val="宋体"/>
        <charset val="134"/>
      </rPr>
      <t xml:space="preserve"> </t>
    </r>
    <r>
      <rPr>
        <sz val="11"/>
        <color indexed="8"/>
        <rFont val="宋体"/>
        <charset val="134"/>
      </rPr>
      <t xml:space="preserve">     </t>
    </r>
    <r>
      <rPr>
        <sz val="11"/>
        <color indexed="8"/>
        <rFont val="宋体"/>
        <charset val="134"/>
      </rPr>
      <t>灾害防治及应急管理</t>
    </r>
  </si>
  <si>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</si>
  <si>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</si>
  <si>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</si>
  <si>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</si>
  <si>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</si>
  <si>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</si>
  <si>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</si>
  <si>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</si>
  <si>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</si>
  <si>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</si>
  <si>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</si>
  <si>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重庆市渝北区古路镇2025年一般公共预算支出表</t>
  </si>
  <si>
    <t>一般公共服务支出</t>
  </si>
  <si>
    <t> 人大事务</t>
  </si>
  <si>
    <r>
      <rPr>
        <sz val="11"/>
        <rFont val="宋体"/>
        <charset val="134"/>
      </rPr>
      <t>  一般行政管理事务</t>
    </r>
  </si>
  <si>
    <r>
      <rPr>
        <sz val="11"/>
        <rFont val="宋体"/>
        <charset val="134"/>
      </rPr>
      <t>  人大会议</t>
    </r>
  </si>
  <si>
    <r>
      <rPr>
        <sz val="11"/>
        <rFont val="宋体"/>
        <charset val="134"/>
      </rPr>
      <t>  人大代表履职能力提升</t>
    </r>
  </si>
  <si>
    <r>
      <rPr>
        <sz val="11"/>
        <rFont val="宋体"/>
        <charset val="134"/>
      </rPr>
      <t>  代表工作</t>
    </r>
  </si>
  <si>
    <t> 政协事务</t>
  </si>
  <si>
    <r>
      <rPr>
        <sz val="11"/>
        <rFont val="宋体"/>
        <charset val="134"/>
      </rPr>
      <t>  参政议政</t>
    </r>
  </si>
  <si>
    <t> 政府办公厅（室）及相关机构事务</t>
  </si>
  <si>
    <r>
      <rPr>
        <sz val="11"/>
        <rFont val="宋体"/>
        <charset val="134"/>
      </rPr>
      <t>  行政运行</t>
    </r>
  </si>
  <si>
    <t> 群众团体事务</t>
  </si>
  <si>
    <r>
      <rPr>
        <sz val="11"/>
        <rFont val="宋体"/>
        <charset val="134"/>
      </rPr>
      <t>  其他群众团体事务支出</t>
    </r>
  </si>
  <si>
    <t> 党委办公厅（室）及相关机构事务</t>
  </si>
  <si>
    <t> 组织事务</t>
  </si>
  <si>
    <r>
      <rPr>
        <sz val="11"/>
        <rFont val="宋体"/>
        <charset val="134"/>
      </rPr>
      <t>  其他组织事务支出</t>
    </r>
  </si>
  <si>
    <t> 宣传事务</t>
  </si>
  <si>
    <r>
      <rPr>
        <sz val="11"/>
        <rFont val="宋体"/>
        <charset val="134"/>
      </rPr>
      <t>  其他宣传事务支出</t>
    </r>
  </si>
  <si>
    <t> 其他共产党事务支出</t>
  </si>
  <si>
    <t> 社会工作事务</t>
  </si>
  <si>
    <r>
      <rPr>
        <sz val="11"/>
        <rFont val="宋体"/>
        <charset val="134"/>
      </rPr>
      <t>  专项业务</t>
    </r>
  </si>
  <si>
    <t>国防支出</t>
  </si>
  <si>
    <t> 国防动员</t>
  </si>
  <si>
    <r>
      <rPr>
        <sz val="11"/>
        <rFont val="宋体"/>
        <charset val="134"/>
      </rPr>
      <t>  人民防空</t>
    </r>
  </si>
  <si>
    <t>公共安全支出</t>
  </si>
  <si>
    <t> 司法</t>
  </si>
  <si>
    <r>
      <rPr>
        <sz val="11"/>
        <rFont val="宋体"/>
        <charset val="134"/>
      </rPr>
      <t>  基层司法业务</t>
    </r>
  </si>
  <si>
    <r>
      <rPr>
        <sz val="11"/>
        <rFont val="宋体"/>
        <charset val="134"/>
      </rPr>
      <t>  普法宣传</t>
    </r>
  </si>
  <si>
    <r>
      <rPr>
        <sz val="11"/>
        <rFont val="宋体"/>
        <charset val="134"/>
      </rPr>
      <t>  社区矫正</t>
    </r>
  </si>
  <si>
    <t> 其他公共安全支出</t>
  </si>
  <si>
    <r>
      <rPr>
        <sz val="11"/>
        <rFont val="宋体"/>
        <charset val="134"/>
      </rPr>
      <t>  其他公共安全支出</t>
    </r>
  </si>
  <si>
    <t>文化旅游体育与传媒支出</t>
  </si>
  <si>
    <t> 文化和旅游</t>
  </si>
  <si>
    <r>
      <rPr>
        <sz val="11"/>
        <rFont val="宋体"/>
        <charset val="134"/>
      </rPr>
      <t>  群众文化</t>
    </r>
  </si>
  <si>
    <r>
      <rPr>
        <sz val="11"/>
        <rFont val="宋体"/>
        <charset val="134"/>
      </rPr>
      <t>  其他文化和旅游支出</t>
    </r>
  </si>
  <si>
    <t>社会保障和就业支出</t>
  </si>
  <si>
    <t> 人力资源和社会保障管理事务</t>
  </si>
  <si>
    <r>
      <rPr>
        <sz val="11"/>
        <rFont val="宋体"/>
        <charset val="134"/>
      </rPr>
      <t>  事业运行</t>
    </r>
  </si>
  <si>
    <r>
      <rPr>
        <sz val="11"/>
        <rFont val="宋体"/>
        <charset val="134"/>
      </rPr>
      <t>  其他人力资源和社会保障管理事务支出</t>
    </r>
  </si>
  <si>
    <t> 民政管理事务</t>
  </si>
  <si>
    <r>
      <rPr>
        <sz val="11"/>
        <rFont val="宋体"/>
        <charset val="134"/>
      </rPr>
      <t>  其他民政管理事务支出</t>
    </r>
  </si>
  <si>
    <t> 行政事业单位养老支出</t>
  </si>
  <si>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</si>
  <si>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</si>
  <si>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</si>
  <si>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t> 抚恤</t>
  </si>
  <si>
    <r>
      <rPr>
        <sz val="11"/>
        <rFont val="宋体"/>
        <charset val="134"/>
      </rPr>
      <t>  死亡抚恤</t>
    </r>
  </si>
  <si>
    <r>
      <rPr>
        <sz val="11"/>
        <rFont val="宋体"/>
        <charset val="134"/>
      </rPr>
      <t>  伤残抚恤</t>
    </r>
  </si>
  <si>
    <r>
      <rPr>
        <sz val="11"/>
        <rFont val="宋体"/>
        <charset val="134"/>
      </rPr>
      <t>  在乡复员、退伍军人生活补助</t>
    </r>
  </si>
  <si>
    <r>
      <rPr>
        <sz val="11"/>
        <rFont val="宋体"/>
        <charset val="134"/>
      </rPr>
      <t>  农村籍退役士兵老年生活补助</t>
    </r>
  </si>
  <si>
    <r>
      <rPr>
        <sz val="11"/>
        <rFont val="宋体"/>
        <charset val="134"/>
      </rPr>
      <t>  其他优抚支出</t>
    </r>
  </si>
  <si>
    <t> 社会福利</t>
  </si>
  <si>
    <r>
      <rPr>
        <sz val="11"/>
        <rFont val="宋体"/>
        <charset val="134"/>
      </rPr>
      <t>  儿童福利</t>
    </r>
  </si>
  <si>
    <r>
      <rPr>
        <sz val="11"/>
        <rFont val="宋体"/>
        <charset val="134"/>
      </rPr>
      <t>  老年福利</t>
    </r>
  </si>
  <si>
    <r>
      <rPr>
        <sz val="11"/>
        <rFont val="宋体"/>
        <charset val="134"/>
      </rPr>
      <t>  其他社会福利支出</t>
    </r>
  </si>
  <si>
    <t> 残疾人事业</t>
  </si>
  <si>
    <r>
      <rPr>
        <sz val="11"/>
        <rFont val="宋体"/>
        <charset val="134"/>
      </rPr>
      <t>  残疾人生活和护理补贴</t>
    </r>
  </si>
  <si>
    <r>
      <rPr>
        <sz val="11"/>
        <rFont val="宋体"/>
        <charset val="134"/>
      </rPr>
      <t>  其他残疾人事业支出</t>
    </r>
  </si>
  <si>
    <t> 最低生活保障</t>
  </si>
  <si>
    <t>  城市最低生活保障金支出</t>
  </si>
  <si>
    <r>
      <rPr>
        <sz val="11"/>
        <rFont val="宋体"/>
        <charset val="134"/>
      </rPr>
      <t>  农村最低生活保障金支出</t>
    </r>
  </si>
  <si>
    <t> 临时救助</t>
  </si>
  <si>
    <r>
      <rPr>
        <sz val="11"/>
        <rFont val="宋体"/>
        <charset val="134"/>
      </rPr>
      <t>  临时救助支出</t>
    </r>
  </si>
  <si>
    <t> 特困人员救助供养</t>
  </si>
  <si>
    <r>
      <rPr>
        <sz val="11"/>
        <rFont val="宋体"/>
        <charset val="134"/>
      </rPr>
      <t>  农村特困人员救助供养支出</t>
    </r>
  </si>
  <si>
    <t> 其他生活救助</t>
  </si>
  <si>
    <r>
      <rPr>
        <sz val="11"/>
        <rFont val="宋体"/>
        <charset val="134"/>
      </rPr>
      <t>  其他农村生活救助</t>
    </r>
  </si>
  <si>
    <t> 退役军人管理事务</t>
  </si>
  <si>
    <t>  拥军优属</t>
  </si>
  <si>
    <t>卫生健康支出</t>
  </si>
  <si>
    <t> 计划生育事务</t>
  </si>
  <si>
    <r>
      <rPr>
        <sz val="11"/>
        <rFont val="宋体"/>
        <charset val="134"/>
      </rPr>
      <t>  计划生育服务</t>
    </r>
  </si>
  <si>
    <t> 行政事业单位医疗</t>
  </si>
  <si>
    <r>
      <rPr>
        <sz val="11"/>
        <rFont val="宋体"/>
        <charset val="134"/>
      </rPr>
      <t>  行政单位医疗</t>
    </r>
  </si>
  <si>
    <r>
      <rPr>
        <sz val="11"/>
        <rFont val="宋体"/>
        <charset val="134"/>
      </rPr>
      <t>  事业单位医疗</t>
    </r>
  </si>
  <si>
    <t> 优抚对象医疗</t>
  </si>
  <si>
    <r>
      <rPr>
        <sz val="11"/>
        <rFont val="宋体"/>
        <charset val="134"/>
      </rPr>
      <t>  优抚对象医疗补助</t>
    </r>
  </si>
  <si>
    <t>节能环保支出</t>
  </si>
  <si>
    <t> 自然生态保护</t>
  </si>
  <si>
    <r>
      <rPr>
        <sz val="11"/>
        <rFont val="宋体"/>
        <charset val="134"/>
      </rPr>
      <t>  农村环境保护</t>
    </r>
  </si>
  <si>
    <t>城乡社区支出</t>
  </si>
  <si>
    <t> 城乡社区管理事务</t>
  </si>
  <si>
    <r>
      <rPr>
        <sz val="11"/>
        <rFont val="宋体"/>
        <charset val="134"/>
      </rPr>
      <t>  城管执法</t>
    </r>
  </si>
  <si>
    <r>
      <rPr>
        <sz val="11"/>
        <rFont val="宋体"/>
        <charset val="134"/>
      </rPr>
      <t>  其他城乡社区管理事务支出</t>
    </r>
  </si>
  <si>
    <t> 城乡社区环境卫生</t>
  </si>
  <si>
    <r>
      <rPr>
        <sz val="11"/>
        <rFont val="宋体"/>
        <charset val="134"/>
      </rPr>
      <t>  城乡社区环境卫生</t>
    </r>
  </si>
  <si>
    <t> 建设市场管理与监督</t>
  </si>
  <si>
    <r>
      <rPr>
        <sz val="11"/>
        <rFont val="宋体"/>
        <charset val="134"/>
      </rPr>
      <t>  建设市场管理与监督</t>
    </r>
  </si>
  <si>
    <t>农林水支出</t>
  </si>
  <si>
    <t> 农业农村</t>
  </si>
  <si>
    <r>
      <rPr>
        <sz val="11"/>
        <rFont val="宋体"/>
        <charset val="134"/>
      </rPr>
      <t>  病虫害控制</t>
    </r>
  </si>
  <si>
    <r>
      <rPr>
        <sz val="11"/>
        <rFont val="宋体"/>
        <charset val="134"/>
      </rPr>
      <t>  农业生产发展</t>
    </r>
  </si>
  <si>
    <r>
      <rPr>
        <sz val="11"/>
        <rFont val="宋体"/>
        <charset val="134"/>
      </rPr>
      <t>  农村合作经济</t>
    </r>
  </si>
  <si>
    <r>
      <rPr>
        <sz val="11"/>
        <rFont val="宋体"/>
        <charset val="134"/>
      </rPr>
      <t>  农村社会事业</t>
    </r>
  </si>
  <si>
    <r>
      <rPr>
        <sz val="11"/>
        <rFont val="宋体"/>
        <charset val="134"/>
      </rPr>
      <t>  其他农业农村支出</t>
    </r>
  </si>
  <si>
    <t> 林业和草原</t>
  </si>
  <si>
    <r>
      <rPr>
        <sz val="11"/>
        <rFont val="宋体"/>
        <charset val="134"/>
      </rPr>
      <t>  森林资源培育</t>
    </r>
  </si>
  <si>
    <r>
      <rPr>
        <sz val="11"/>
        <rFont val="宋体"/>
        <charset val="134"/>
      </rPr>
      <t>  林业草原防灾减灾</t>
    </r>
  </si>
  <si>
    <r>
      <rPr>
        <sz val="11"/>
        <rFont val="宋体"/>
        <charset val="134"/>
      </rPr>
      <t>  其他林业和草原支出</t>
    </r>
  </si>
  <si>
    <t> 水利</t>
  </si>
  <si>
    <t>  水利工程运行与维护</t>
  </si>
  <si>
    <r>
      <rPr>
        <sz val="11"/>
        <rFont val="宋体"/>
        <charset val="134"/>
      </rPr>
      <t>  水资源节约管理与保护</t>
    </r>
  </si>
  <si>
    <r>
      <rPr>
        <sz val="11"/>
        <rFont val="宋体"/>
        <charset val="134"/>
      </rPr>
      <t>  其他水利支出</t>
    </r>
  </si>
  <si>
    <t> 巩固脱贫攻坚成果衔接乡村振兴</t>
  </si>
  <si>
    <r>
      <rPr>
        <sz val="11"/>
        <rFont val="宋体"/>
        <charset val="134"/>
      </rPr>
      <t>  生产发展</t>
    </r>
  </si>
  <si>
    <r>
      <rPr>
        <sz val="11"/>
        <rFont val="宋体"/>
        <charset val="134"/>
      </rPr>
      <t>  其他巩固脱贫攻坚成果衔接乡村振兴支出</t>
    </r>
  </si>
  <si>
    <t> 农村综合改革</t>
  </si>
  <si>
    <r>
      <rPr>
        <sz val="11"/>
        <rFont val="宋体"/>
        <charset val="134"/>
      </rPr>
      <t>  对村级公益事业建设的补助</t>
    </r>
  </si>
  <si>
    <r>
      <rPr>
        <sz val="11"/>
        <rFont val="宋体"/>
        <charset val="134"/>
      </rPr>
      <t>  对村民委员会和村党支部的补助</t>
    </r>
  </si>
  <si>
    <t>交通运输支出</t>
  </si>
  <si>
    <t> 公路水路运输</t>
  </si>
  <si>
    <r>
      <rPr>
        <sz val="11"/>
        <rFont val="宋体"/>
        <charset val="134"/>
      </rPr>
      <t>  公路养护</t>
    </r>
  </si>
  <si>
    <t>住房保障支出</t>
  </si>
  <si>
    <t> 保障性安居工程支出</t>
  </si>
  <si>
    <r>
      <rPr>
        <sz val="11"/>
        <rFont val="宋体"/>
        <charset val="134"/>
      </rPr>
      <t>  农村危房改造</t>
    </r>
  </si>
  <si>
    <t>  配租型住房保障</t>
  </si>
  <si>
    <t> 住房改革支出</t>
  </si>
  <si>
    <r>
      <rPr>
        <sz val="11"/>
        <rFont val="宋体"/>
        <charset val="134"/>
      </rPr>
      <t>  住房公积金</t>
    </r>
  </si>
  <si>
    <t>灾害防治及应急管理支出</t>
  </si>
  <si>
    <t> 自然灾害防治</t>
  </si>
  <si>
    <r>
      <rPr>
        <sz val="11"/>
        <rFont val="宋体"/>
        <charset val="134"/>
      </rPr>
      <t>  地质灾害防治</t>
    </r>
  </si>
  <si>
    <t>预备费</t>
  </si>
  <si>
    <t> 预备费</t>
  </si>
  <si>
    <r>
      <rPr>
        <sz val="11"/>
        <rFont val="宋体"/>
        <charset val="134"/>
      </rPr>
      <t>  预备费</t>
    </r>
  </si>
  <si>
    <t>其他支出</t>
  </si>
  <si>
    <t> 年初预留</t>
  </si>
  <si>
    <r>
      <rPr>
        <sz val="11"/>
        <rFont val="宋体"/>
        <charset val="134"/>
      </rPr>
      <t>  年初预留</t>
    </r>
  </si>
  <si>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</si>
  <si>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</si>
  <si>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</si>
  <si>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</si>
  <si>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</si>
  <si>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</si>
  <si>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</si>
  <si>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</si>
  <si>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</si>
  <si>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</si>
  <si>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</si>
  <si>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</si>
  <si>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</si>
  <si>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</si>
  <si>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</si>
  <si>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重庆市渝北区古路镇人民政府2025年一般公共预算支出表</t>
  </si>
  <si>
    <t>合计</t>
  </si>
  <si>
    <t>基本支出</t>
  </si>
  <si>
    <t>项目支出</t>
  </si>
  <si>
    <t>重庆市渝北区古路镇人民政府2025年一般公共预算基本支出表</t>
  </si>
  <si>
    <t>科目名称</t>
  </si>
  <si>
    <t xml:space="preserve">            合   计</t>
  </si>
  <si>
    <t>机关工资福利支出</t>
  </si>
  <si>
    <r>
      <rPr>
        <sz val="11"/>
        <rFont val="宋体"/>
        <charset val="134"/>
      </rPr>
      <t> 工资奖金津补贴</t>
    </r>
  </si>
  <si>
    <r>
      <rPr>
        <sz val="11"/>
        <rFont val="宋体"/>
        <charset val="134"/>
      </rPr>
      <t> 社会保障缴费</t>
    </r>
  </si>
  <si>
    <r>
      <rPr>
        <sz val="11"/>
        <rFont val="宋体"/>
        <charset val="134"/>
      </rPr>
      <t> 住房公积金</t>
    </r>
  </si>
  <si>
    <r>
      <rPr>
        <sz val="11"/>
        <rFont val="宋体"/>
        <charset val="134"/>
      </rPr>
      <t> 其他工资福利支出</t>
    </r>
  </si>
  <si>
    <t>机关商品和服务支出</t>
  </si>
  <si>
    <r>
      <rPr>
        <sz val="11"/>
        <rFont val="宋体"/>
        <charset val="134"/>
      </rPr>
      <t> 办公经费</t>
    </r>
  </si>
  <si>
    <r>
      <rPr>
        <sz val="11"/>
        <rFont val="宋体"/>
        <charset val="134"/>
      </rPr>
      <t> 会议费</t>
    </r>
  </si>
  <si>
    <r>
      <rPr>
        <sz val="11"/>
        <rFont val="宋体"/>
        <charset val="134"/>
      </rPr>
      <t> 培训费</t>
    </r>
  </si>
  <si>
    <r>
      <rPr>
        <sz val="11"/>
        <rFont val="宋体"/>
        <charset val="134"/>
      </rPr>
      <t> 委托业务费</t>
    </r>
  </si>
  <si>
    <r>
      <rPr>
        <sz val="11"/>
        <rFont val="宋体"/>
        <charset val="134"/>
      </rPr>
      <t> 公务接待费</t>
    </r>
  </si>
  <si>
    <r>
      <rPr>
        <sz val="11"/>
        <rFont val="宋体"/>
        <charset val="134"/>
      </rPr>
      <t> 公务用车运行维护费</t>
    </r>
  </si>
  <si>
    <r>
      <rPr>
        <sz val="11"/>
        <rFont val="宋体"/>
        <charset val="134"/>
      </rPr>
      <t> 维修（护）费</t>
    </r>
  </si>
  <si>
    <r>
      <rPr>
        <sz val="11"/>
        <rFont val="宋体"/>
        <charset val="134"/>
      </rPr>
      <t> 其他商品和服务支出</t>
    </r>
  </si>
  <si>
    <t>对事业单位经常性补助</t>
  </si>
  <si>
    <r>
      <rPr>
        <sz val="11"/>
        <rFont val="宋体"/>
        <charset val="134"/>
      </rPr>
      <t> 工资福利支出</t>
    </r>
  </si>
  <si>
    <r>
      <rPr>
        <sz val="11"/>
        <rFont val="宋体"/>
        <charset val="134"/>
      </rPr>
      <t> 商品和服务支出</t>
    </r>
  </si>
  <si>
    <t>对个人和家庭的补助</t>
  </si>
  <si>
    <r>
      <rPr>
        <sz val="11"/>
        <rFont val="宋体"/>
        <charset val="134"/>
      </rPr>
      <t> 社会福利和救助</t>
    </r>
  </si>
  <si>
    <t>重庆市渝北区古路镇2025年一般公共预算一般性转移支付预算表</t>
  </si>
  <si>
    <t>单位名称</t>
  </si>
  <si>
    <t>说明：本单位无该项收支，故此表无数据。</t>
  </si>
  <si>
    <t>重庆市渝北区古路镇2025年一般公共预算专项转移支付预算表</t>
  </si>
  <si>
    <t>项目名称</t>
  </si>
  <si>
    <t>重庆市渝北区古路镇2024年一般债务限额和余额情况表</t>
  </si>
  <si>
    <t>单位：元</t>
  </si>
  <si>
    <t>单位</t>
  </si>
  <si>
    <t>2024年政府债务限额</t>
  </si>
  <si>
    <t>2024年一般债务余额</t>
  </si>
  <si>
    <t>其中：2025年到期债务金额</t>
  </si>
  <si>
    <t>重庆市渝北区古路镇2025年“三公”经费预算表</t>
  </si>
  <si>
    <t>项      目</t>
  </si>
  <si>
    <t>2025年预算数</t>
  </si>
  <si>
    <t>2024年预算数</t>
  </si>
  <si>
    <t>为2024年预算的%</t>
  </si>
  <si>
    <t xml:space="preserve">合    计 </t>
  </si>
  <si>
    <t>1、因公出国（境）费用</t>
  </si>
  <si>
    <t>2、公务接待费</t>
  </si>
  <si>
    <t>3、公务用车购置及运行维护费</t>
  </si>
  <si>
    <t>其中：（1）公务用车运行维护费</t>
  </si>
  <si>
    <t xml:space="preserve">        （2）公务用车购置费</t>
  </si>
  <si>
    <r>
      <rPr>
        <sz val="11"/>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</si>
  <si>
    <t>重庆市渝北区古路镇2025年政府性基金预算收入表</t>
  </si>
  <si>
    <r>
      <rPr>
        <b/>
        <sz val="12"/>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</si>
  <si>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</si>
  <si>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</si>
  <si>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</si>
  <si>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</si>
  <si>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</si>
  <si>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</si>
  <si>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</si>
  <si>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</si>
  <si>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</si>
  <si>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</si>
  <si>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</si>
  <si>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</si>
  <si>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</si>
  <si>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</si>
  <si>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</si>
  <si>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</si>
  <si>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</si>
  <si>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</si>
  <si>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</si>
  <si>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</si>
  <si>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</si>
  <si>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</si>
  <si>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</si>
  <si>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</si>
  <si>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</si>
  <si>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</si>
  <si>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</si>
  <si>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</si>
  <si>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</si>
  <si>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</si>
  <si>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</si>
  <si>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</si>
  <si>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</si>
  <si>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</si>
  <si>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重庆市渝北区古路镇2025年政府性基金预算支出表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</si>
  <si>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</si>
  <si>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</si>
  <si>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</si>
  <si>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</si>
  <si>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</si>
  <si>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</si>
  <si>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</si>
  <si>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</si>
  <si>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</si>
  <si>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</si>
  <si>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</si>
  <si>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</si>
  <si>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</si>
  <si>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</si>
  <si>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</si>
  <si>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</si>
  <si>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</si>
  <si>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</si>
  <si>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</si>
  <si>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</si>
  <si>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</si>
  <si>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</si>
  <si>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</si>
  <si>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</si>
  <si>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</si>
  <si>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</si>
  <si>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</si>
  <si>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</si>
  <si>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</si>
  <si>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</si>
  <si>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</si>
  <si>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</si>
  <si>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</si>
  <si>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</si>
  <si>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</si>
  <si>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</si>
  <si>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</si>
  <si>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</si>
  <si>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</si>
  <si>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</si>
  <si>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</si>
  <si>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</si>
  <si>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</si>
  <si>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</si>
  <si>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</si>
  <si>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</si>
  <si>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</si>
  <si>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</si>
  <si>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</si>
  <si>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</si>
  <si>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</si>
  <si>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</si>
  <si>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</si>
  <si>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</si>
  <si>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</si>
  <si>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</si>
  <si>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</si>
  <si>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</si>
  <si>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</si>
  <si>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</si>
  <si>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</si>
  <si>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</si>
  <si>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</si>
  <si>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</si>
  <si>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</si>
  <si>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</si>
  <si>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</si>
  <si>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</si>
  <si>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</si>
  <si>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</si>
  <si>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</si>
  <si>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</si>
  <si>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</si>
  <si>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</si>
  <si>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</si>
  <si>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</si>
  <si>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</si>
  <si>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</si>
  <si>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</si>
  <si>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</si>
  <si>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r>
      <rPr>
        <sz val="11"/>
        <rFont val="宋体"/>
        <charset val="134"/>
      </rPr>
      <t>  农村基础设施建设支出</t>
    </r>
  </si>
  <si>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</si>
  <si>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</si>
  <si>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</si>
  <si>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</si>
  <si>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</si>
  <si>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</si>
  <si>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</si>
  <si>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</si>
  <si>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</si>
  <si>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</si>
  <si>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</si>
  <si>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</si>
  <si>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</si>
  <si>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</si>
  <si>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</si>
  <si>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</si>
  <si>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</si>
  <si>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</si>
  <si>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</si>
  <si>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</si>
  <si>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</si>
  <si>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</si>
  <si>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</si>
  <si>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</si>
  <si>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</si>
  <si>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</si>
  <si>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</si>
  <si>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</si>
  <si>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</si>
  <si>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</si>
  <si>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</si>
  <si>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</si>
  <si>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</si>
  <si>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</si>
  <si>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</si>
  <si>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</si>
  <si>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</si>
  <si>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</si>
  <si>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</si>
  <si>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</si>
  <si>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</si>
  <si>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</si>
  <si>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</si>
  <si>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</si>
  <si>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</si>
  <si>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</si>
  <si>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</si>
  <si>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</si>
  <si>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</si>
  <si>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</si>
  <si>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</si>
  <si>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</si>
  <si>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</si>
  <si>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</si>
  <si>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</si>
  <si>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</si>
  <si>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</si>
  <si>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</si>
  <si>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</si>
  <si>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</si>
  <si>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</si>
  <si>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</si>
  <si>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</si>
  <si>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</si>
  <si>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</si>
  <si>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</si>
  <si>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</si>
  <si>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</si>
  <si>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</si>
  <si>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</si>
  <si>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</si>
  <si>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</si>
  <si>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</si>
  <si>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</si>
  <si>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</si>
  <si>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</si>
  <si>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</si>
  <si>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</si>
  <si>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</si>
  <si>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</si>
  <si>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</si>
  <si>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</si>
  <si>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</si>
  <si>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</si>
  <si>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</si>
  <si>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</si>
  <si>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</si>
  <si>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</si>
  <si>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</si>
  <si>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</si>
  <si>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</si>
  <si>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</si>
  <si>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</si>
  <si>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</si>
  <si>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</si>
  <si>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</si>
  <si>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</si>
  <si>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</si>
  <si>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</si>
  <si>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</si>
  <si>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</si>
  <si>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</si>
  <si>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</si>
  <si>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</si>
  <si>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</si>
  <si>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</si>
  <si>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</si>
  <si>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</si>
  <si>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</si>
  <si>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</si>
  <si>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</si>
  <si>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</si>
  <si>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</si>
  <si>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</si>
  <si>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</si>
  <si>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</si>
  <si>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</si>
  <si>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</si>
  <si>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</si>
  <si>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</si>
  <si>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</si>
  <si>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</si>
  <si>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</si>
  <si>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</si>
  <si>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</si>
  <si>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</si>
  <si>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</si>
  <si>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</si>
  <si>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</si>
  <si>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</si>
  <si>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</si>
  <si>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</si>
  <si>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</si>
  <si>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</si>
  <si>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</si>
  <si>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</si>
  <si>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</si>
  <si>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</si>
  <si>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</si>
  <si>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</si>
  <si>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</si>
  <si>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</si>
  <si>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</si>
  <si>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</si>
  <si>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</si>
  <si>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</si>
  <si>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</si>
  <si>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</si>
  <si>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</si>
  <si>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</si>
  <si>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</si>
  <si>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</si>
  <si>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</si>
  <si>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</si>
  <si>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</si>
  <si>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</si>
  <si>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</si>
  <si>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</si>
  <si>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</si>
  <si>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</si>
  <si>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</si>
  <si>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</si>
  <si>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重庆市渝北区古路镇2025年政府性基金预算专项转移支付预算表</t>
  </si>
  <si>
    <t>金额</t>
  </si>
  <si>
    <t>重庆市渝北区古路镇2024年专项债务限额和余额情况表</t>
  </si>
  <si>
    <t>2024年专项债务余额</t>
  </si>
  <si>
    <t>说明：本单位无债务，故此表无数据。</t>
  </si>
  <si>
    <t>重庆市渝北区古路镇2025年国有资本经营预算收入表</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</si>
  <si>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</si>
  <si>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</si>
  <si>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</si>
  <si>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</si>
  <si>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</si>
  <si>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</si>
  <si>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</si>
  <si>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</si>
  <si>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</si>
  <si>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</si>
  <si>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</si>
  <si>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</si>
  <si>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</si>
  <si>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</si>
  <si>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</si>
  <si>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</si>
  <si>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</si>
  <si>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</si>
  <si>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</si>
  <si>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</si>
  <si>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</si>
  <si>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</si>
  <si>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</si>
  <si>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</si>
  <si>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</si>
  <si>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</si>
  <si>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</si>
  <si>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</si>
  <si>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</si>
  <si>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</si>
  <si>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</si>
  <si>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</si>
  <si>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</si>
  <si>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</si>
  <si>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</si>
  <si>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</si>
  <si>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</si>
  <si>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</si>
  <si>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</si>
  <si>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</si>
  <si>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</si>
  <si>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</si>
  <si>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</si>
  <si>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</si>
  <si>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</si>
  <si>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</si>
  <si>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</si>
  <si>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</si>
  <si>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</si>
  <si>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转移性收入合计</t>
  </si>
  <si>
    <t>一、上级补助收入</t>
  </si>
  <si>
    <t>二、上年结转</t>
  </si>
  <si>
    <t>重庆市渝北区XX镇街2017年国有资本经营预算收支表</t>
  </si>
  <si>
    <t>重庆市渝北区古路镇2025年国有资本经营预算支出表</t>
  </si>
  <si>
    <t>编制单位：</t>
  </si>
  <si>
    <t>利润收入</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</si>
  <si>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</si>
  <si>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</si>
  <si>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</si>
  <si>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</si>
  <si>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</si>
  <si>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</si>
  <si>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</si>
  <si>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</si>
  <si>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</si>
  <si>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</si>
  <si>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</si>
  <si>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</si>
  <si>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</si>
  <si>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</si>
  <si>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</si>
  <si>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</si>
  <si>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</si>
  <si>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</si>
  <si>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</si>
  <si>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</si>
  <si>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</si>
  <si>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</si>
  <si>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</si>
  <si>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</si>
  <si>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</si>
  <si>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</si>
  <si>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</si>
  <si>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</si>
  <si>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转移性支出合计</t>
  </si>
  <si>
    <t>国有资本经营预算地震灾后恢复重建补助收入</t>
  </si>
  <si>
    <t>一、调出资金</t>
  </si>
  <si>
    <t>重庆市渝北区古路镇2025年国有资本经营预算专项转移支付预算表</t>
  </si>
  <si>
    <t>重庆市渝北区古路镇2025年社会保险基金预算收入表</t>
  </si>
  <si>
    <t>社会保险基金预算收入</t>
  </si>
  <si>
    <t xml:space="preserve">  企业职工基本养老保险基金收入</t>
  </si>
  <si>
    <t xml:space="preserve">  失业保险基金收入</t>
  </si>
  <si>
    <t xml:space="preserve">  职工基本医疗保险基金收入</t>
  </si>
  <si>
    <t xml:space="preserve">  工伤保险基金收入</t>
  </si>
  <si>
    <t xml:space="preserve">  城乡居民基本养老保险基金收入</t>
  </si>
  <si>
    <t xml:space="preserve">  机关事业单位基本养老保险基金收入</t>
  </si>
  <si>
    <t xml:space="preserve">  城乡居民基本医疗保险基金收入</t>
  </si>
  <si>
    <t xml:space="preserve">  国库待划转社会保险费利息收入</t>
  </si>
  <si>
    <t xml:space="preserve">  其他社会保险基金收入</t>
  </si>
  <si>
    <t>收  入  总  计</t>
  </si>
  <si>
    <t>重庆市渝北区古路镇2025年社会保险基金预算支出表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</si>
  <si>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</si>
  <si>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</si>
  <si>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</si>
  <si>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</si>
  <si>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</si>
  <si>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</si>
  <si>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</si>
  <si>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</si>
  <si>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</si>
  <si>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</si>
  <si>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</si>
  <si>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</si>
  <si>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</si>
  <si>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</si>
  <si>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</si>
  <si>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</si>
  <si>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</si>
  <si>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</si>
  <si>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</si>
  <si>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</si>
  <si>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</si>
  <si>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</si>
  <si>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</si>
  <si>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</si>
  <si>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</si>
  <si>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</si>
  <si>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</si>
  <si>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</si>
  <si>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</si>
  <si>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</si>
  <si>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</si>
  <si>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</si>
  <si>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</si>
  <si>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</si>
  <si>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</si>
  <si>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</si>
  <si>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</si>
  <si>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</si>
  <si>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重庆市渝北区古路镇2025年巩固脱贫衔接乡村振兴资金公开表</t>
  </si>
  <si>
    <t>科目编码</t>
  </si>
  <si>
    <t>功能科目名称</t>
  </si>
  <si>
    <t>预算金额</t>
  </si>
  <si>
    <t>备注</t>
  </si>
  <si>
    <t>合     计</t>
  </si>
  <si>
    <t>913-重庆市渝北区古路镇人民政府</t>
  </si>
  <si>
    <t>到户到人扶持</t>
  </si>
  <si>
    <t>2130505</t>
  </si>
  <si>
    <t>生产发展</t>
  </si>
  <si>
    <t>防止返贫动态监测和帮扶</t>
  </si>
  <si>
    <t>2130599</t>
  </si>
  <si>
    <t>其他巩固脱贫攻坚成果衔接乡村振兴支出</t>
  </si>
  <si>
    <t>驻镇驻村工作经费</t>
  </si>
  <si>
    <t>重庆市渝北区古路镇2025年重点项目预算及绩效目标情况</t>
  </si>
  <si>
    <t>项目主管部门</t>
  </si>
  <si>
    <t>预算单位</t>
  </si>
  <si>
    <t>预算项目</t>
  </si>
  <si>
    <t>项目整体绩效目标</t>
  </si>
  <si>
    <t>合       计</t>
  </si>
  <si>
    <t>重庆市渝北区古路镇人民政府</t>
  </si>
  <si>
    <t>重庆市渝北区古路镇人民政府（本级）</t>
  </si>
  <si>
    <t>用于脱贫户产业发展，巩固脱贫成效，提升脱贫户生活水平。</t>
  </si>
  <si>
    <t>基层政权建设</t>
  </si>
  <si>
    <t>加强基层政权建设，提高行政服务水平</t>
  </si>
  <si>
    <t>重庆市渝北区古路镇2025年重大政策保障支出预算表</t>
  </si>
  <si>
    <t>主管部门</t>
  </si>
  <si>
    <t>绩效目标</t>
  </si>
  <si>
    <t>计生惠民资金</t>
  </si>
  <si>
    <t>对辖区计生奖励对象(国家奖扶含半边户、特别扶助、并发症特扶、市参合、独生子女父母一次性、伤残死亡一次性、丧偶一次性、体检、伤残死亡定额、城镇四级残、养老金）发放补助，保障计生家庭权益。</t>
  </si>
  <si>
    <t>特困供养经费</t>
  </si>
  <si>
    <t>每月发放供养金及护理费，有效保障特困对象的基本生活。</t>
  </si>
  <si>
    <t>重庆市渝北区古路镇便民服务中心</t>
  </si>
  <si>
    <t>优抚对象补助</t>
  </si>
  <si>
    <t>按月发放在乡复员军人等优抚对象的生活补助，有效保障优抚对象的基本生活。</t>
  </si>
  <si>
    <t>农村低保</t>
  </si>
  <si>
    <t>为进一步保障好基本民生，依据《重庆市城乡居民最低生活保障条例》、《重庆市渝北区最低保生活保障条件认定办法》、《重庆市最低生活保障申请审批规程》、《重庆市最低生活保障动态管理规范》等开展好城乡低保工作，有效保障低保对象基本生活。</t>
  </si>
</sst>
</file>

<file path=xl/styles.xml><?xml version="1.0" encoding="utf-8"?>
<styleSheet xmlns="http://schemas.openxmlformats.org/spreadsheetml/2006/main">
  <numFmts count="11">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_);[Red]\(0\)"/>
    <numFmt numFmtId="177" formatCode="0.0%"/>
    <numFmt numFmtId="178" formatCode="0.0_ "/>
    <numFmt numFmtId="179" formatCode="0.00_ "/>
    <numFmt numFmtId="180" formatCode="#,##0.00_ "/>
    <numFmt numFmtId="181" formatCode="#,##0.00;\-#,##0.00;#"/>
    <numFmt numFmtId="182" formatCode="0_ "/>
  </numFmts>
  <fonts count="69">
    <font>
      <sz val="12"/>
      <name val="宋体"/>
      <charset val="134"/>
    </font>
    <font>
      <sz val="11"/>
      <color theme="1"/>
      <name val="宋体"/>
      <charset val="134"/>
      <scheme val="minor"/>
    </font>
    <font>
      <b/>
      <sz val="11"/>
      <color theme="1"/>
      <name val="宋体"/>
      <charset val="134"/>
      <scheme val="minor"/>
    </font>
    <font>
      <sz val="10"/>
      <color rgb="FFFF0000"/>
      <name val="宋体"/>
      <charset val="134"/>
    </font>
    <font>
      <sz val="10"/>
      <color theme="1"/>
      <name val="宋体"/>
      <charset val="134"/>
    </font>
    <font>
      <sz val="10"/>
      <color indexed="8"/>
      <name val="宋体"/>
      <charset val="134"/>
      <scheme val="minor"/>
    </font>
    <font>
      <sz val="20"/>
      <color indexed="8"/>
      <name val="方正小标宋_GBK"/>
      <charset val="134"/>
    </font>
    <font>
      <sz val="11"/>
      <color indexed="8"/>
      <name val="宋体"/>
      <charset val="134"/>
      <scheme val="minor"/>
    </font>
    <font>
      <b/>
      <sz val="11"/>
      <color indexed="8"/>
      <name val="宋体"/>
      <charset val="134"/>
      <scheme val="minor"/>
    </font>
    <font>
      <sz val="10"/>
      <name val="SimSun"/>
      <charset val="134"/>
    </font>
    <font>
      <sz val="10"/>
      <color rgb="FF000000"/>
      <name val="宋体"/>
      <charset val="134"/>
    </font>
    <font>
      <sz val="10"/>
      <name val="宋体"/>
      <charset val="134"/>
    </font>
    <font>
      <sz val="10"/>
      <color indexed="8"/>
      <name val="宋体"/>
      <charset val="134"/>
    </font>
    <font>
      <b/>
      <sz val="18"/>
      <color theme="1"/>
      <name val="宋体"/>
      <charset val="134"/>
      <scheme val="minor"/>
    </font>
    <font>
      <sz val="10"/>
      <color theme="1"/>
      <name val="方正仿宋_GBK"/>
      <charset val="134"/>
    </font>
    <font>
      <b/>
      <sz val="11"/>
      <name val="宋体"/>
      <charset val="134"/>
      <scheme val="major"/>
    </font>
    <font>
      <sz val="10"/>
      <name val="宋体"/>
      <charset val="134"/>
      <scheme val="major"/>
    </font>
    <font>
      <sz val="10"/>
      <color rgb="FF000000"/>
      <name val="宋体"/>
      <charset val="134"/>
      <scheme val="major"/>
    </font>
    <font>
      <sz val="10"/>
      <color theme="1"/>
      <name val="宋体"/>
      <charset val="134"/>
      <scheme val="major"/>
    </font>
    <font>
      <sz val="9"/>
      <color indexed="8"/>
      <name val="宋体"/>
      <charset val="134"/>
    </font>
    <font>
      <b/>
      <sz val="11"/>
      <color indexed="8"/>
      <name val="宋体"/>
      <charset val="134"/>
    </font>
    <font>
      <sz val="11"/>
      <color indexed="8"/>
      <name val="宋体"/>
      <charset val="134"/>
    </font>
    <font>
      <b/>
      <sz val="20"/>
      <color indexed="8"/>
      <name val="方正小标宋_GBK"/>
      <charset val="134"/>
    </font>
    <font>
      <b/>
      <sz val="18"/>
      <name val="方正小标宋_GBK"/>
      <charset val="134"/>
    </font>
    <font>
      <sz val="11"/>
      <name val="宋体"/>
      <charset val="134"/>
    </font>
    <font>
      <b/>
      <sz val="12"/>
      <name val="宋体"/>
      <charset val="134"/>
    </font>
    <font>
      <b/>
      <sz val="11"/>
      <name val="宋体"/>
      <charset val="134"/>
    </font>
    <font>
      <b/>
      <sz val="10"/>
      <name val="宋体"/>
      <charset val="134"/>
    </font>
    <font>
      <b/>
      <sz val="18"/>
      <color indexed="8"/>
      <name val="方正小标宋_GBK"/>
      <charset val="134"/>
    </font>
    <font>
      <sz val="11"/>
      <color indexed="8"/>
      <name val="方正黑体_GBK"/>
      <charset val="134"/>
    </font>
    <font>
      <sz val="11"/>
      <color indexed="0"/>
      <name val="宋体"/>
      <charset val="134"/>
    </font>
    <font>
      <sz val="12"/>
      <name val="方正楷体_GBK"/>
      <charset val="134"/>
    </font>
    <font>
      <sz val="10"/>
      <name val="方正仿宋_GBK"/>
      <charset val="134"/>
    </font>
    <font>
      <sz val="11"/>
      <color rgb="FF000000"/>
      <name val="宋体"/>
      <charset val="134"/>
    </font>
    <font>
      <sz val="9"/>
      <name val="宋体"/>
      <charset val="134"/>
    </font>
    <font>
      <sz val="12"/>
      <name val="楷体_GB2312"/>
      <charset val="134"/>
    </font>
    <font>
      <sz val="12"/>
      <name val="华文中宋"/>
      <charset val="134"/>
    </font>
    <font>
      <b/>
      <sz val="16"/>
      <color indexed="8"/>
      <name val="方正小标宋_GBK"/>
      <charset val="134"/>
    </font>
    <font>
      <b/>
      <sz val="9"/>
      <color indexed="8"/>
      <name val="宋体"/>
      <charset val="134"/>
    </font>
    <font>
      <b/>
      <sz val="10"/>
      <color indexed="8"/>
      <name val="宋体"/>
      <charset val="134"/>
    </font>
    <font>
      <b/>
      <sz val="10"/>
      <color indexed="0"/>
      <name val="宋体"/>
      <charset val="134"/>
    </font>
    <font>
      <sz val="10"/>
      <color indexed="0"/>
      <name val="宋体"/>
      <charset val="134"/>
    </font>
    <font>
      <sz val="12"/>
      <name val="黑体"/>
      <charset val="134"/>
    </font>
    <font>
      <b/>
      <sz val="11"/>
      <color rgb="FF000000"/>
      <name val="宋体"/>
      <charset val="134"/>
    </font>
    <font>
      <sz val="12"/>
      <color indexed="8"/>
      <name val="宋体"/>
      <charset val="134"/>
    </font>
    <font>
      <b/>
      <sz val="12"/>
      <color indexed="8"/>
      <name val="宋体"/>
      <charset val="134"/>
    </font>
    <font>
      <sz val="12"/>
      <name val="方正仿宋_GBK"/>
      <charset val="134"/>
    </font>
    <font>
      <sz val="20"/>
      <name val="方正小标宋简体"/>
      <charset val="134"/>
    </font>
    <font>
      <u/>
      <sz val="12"/>
      <name val="宋体"/>
      <charset val="134"/>
    </font>
    <font>
      <b/>
      <sz val="11"/>
      <color indexed="63"/>
      <name val="宋体"/>
      <charset val="134"/>
    </font>
    <font>
      <sz val="11"/>
      <color indexed="62"/>
      <name val="宋体"/>
      <charset val="134"/>
    </font>
    <font>
      <sz val="11"/>
      <color indexed="52"/>
      <name val="宋体"/>
      <charset val="134"/>
    </font>
    <font>
      <b/>
      <sz val="11"/>
      <color indexed="56"/>
      <name val="宋体"/>
      <charset val="134"/>
    </font>
    <font>
      <b/>
      <sz val="18"/>
      <color indexed="56"/>
      <name val="宋体"/>
      <charset val="134"/>
    </font>
    <font>
      <b/>
      <sz val="11"/>
      <color indexed="9"/>
      <name val="宋体"/>
      <charset val="134"/>
    </font>
    <font>
      <sz val="11"/>
      <color indexed="9"/>
      <name val="宋体"/>
      <charset val="134"/>
    </font>
    <font>
      <b/>
      <sz val="11"/>
      <color indexed="52"/>
      <name val="宋体"/>
      <charset val="134"/>
    </font>
    <font>
      <sz val="11"/>
      <color indexed="20"/>
      <name val="宋体"/>
      <charset val="134"/>
    </font>
    <font>
      <u/>
      <sz val="12"/>
      <color indexed="12"/>
      <name val="宋体"/>
      <charset val="134"/>
    </font>
    <font>
      <b/>
      <sz val="13"/>
      <color indexed="56"/>
      <name val="宋体"/>
      <charset val="134"/>
    </font>
    <font>
      <sz val="11"/>
      <color indexed="10"/>
      <name val="宋体"/>
      <charset val="134"/>
    </font>
    <font>
      <b/>
      <sz val="15"/>
      <color indexed="56"/>
      <name val="宋体"/>
      <charset val="134"/>
    </font>
    <font>
      <sz val="12"/>
      <color theme="1"/>
      <name val="宋体"/>
      <charset val="134"/>
    </font>
    <font>
      <sz val="10"/>
      <name val="Arial"/>
      <charset val="0"/>
    </font>
    <font>
      <sz val="11"/>
      <color indexed="60"/>
      <name val="宋体"/>
      <charset val="134"/>
    </font>
    <font>
      <sz val="11"/>
      <color indexed="17"/>
      <name val="宋体"/>
      <charset val="134"/>
    </font>
    <font>
      <i/>
      <sz val="11"/>
      <color indexed="23"/>
      <name val="宋体"/>
      <charset val="134"/>
    </font>
    <font>
      <u/>
      <sz val="12"/>
      <color indexed="36"/>
      <name val="宋体"/>
      <charset val="134"/>
    </font>
    <font>
      <u/>
      <sz val="9"/>
      <color theme="10"/>
      <name val="宋体"/>
      <charset val="134"/>
    </font>
  </fonts>
  <fills count="2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29"/>
        <bgColor indexed="64"/>
      </patternFill>
    </fill>
    <fill>
      <patternFill patternType="solid">
        <fgColor indexed="45"/>
        <bgColor indexed="64"/>
      </patternFill>
    </fill>
    <fill>
      <patternFill patternType="solid">
        <fgColor indexed="36"/>
        <bgColor indexed="64"/>
      </patternFill>
    </fill>
    <fill>
      <patternFill patternType="solid">
        <fgColor indexed="44"/>
        <bgColor indexed="64"/>
      </patternFill>
    </fill>
    <fill>
      <patternFill patternType="solid">
        <fgColor indexed="57"/>
        <bgColor indexed="64"/>
      </patternFill>
    </fill>
    <fill>
      <patternFill patternType="solid">
        <fgColor indexed="11"/>
        <bgColor indexed="64"/>
      </patternFill>
    </fill>
    <fill>
      <patternFill patternType="solid">
        <fgColor indexed="27"/>
        <bgColor indexed="64"/>
      </patternFill>
    </fill>
    <fill>
      <patternFill patternType="solid">
        <fgColor indexed="62"/>
        <bgColor indexed="64"/>
      </patternFill>
    </fill>
    <fill>
      <patternFill patternType="solid">
        <fgColor indexed="51"/>
        <bgColor indexed="64"/>
      </patternFill>
    </fill>
    <fill>
      <patternFill patternType="solid">
        <fgColor indexed="26"/>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10"/>
        <bgColor indexed="64"/>
      </patternFill>
    </fill>
    <fill>
      <patternFill patternType="solid">
        <fgColor indexed="53"/>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indexed="62"/>
      </right>
      <top style="thin">
        <color indexed="62"/>
      </top>
      <bottom style="thin">
        <color indexed="62"/>
      </bottom>
      <diagonal/>
    </border>
    <border>
      <left style="thin">
        <color auto="1"/>
      </left>
      <right/>
      <top style="thin">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rgb="FF000000"/>
      </left>
      <right style="medium">
        <color auto="1"/>
      </right>
      <top style="thin">
        <color rgb="FF000000"/>
      </top>
      <bottom style="thin">
        <color rgb="FF000000"/>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365">
    <xf numFmtId="0" fontId="0" fillId="0" borderId="0"/>
    <xf numFmtId="42" fontId="0" fillId="0" borderId="0" applyFont="0" applyFill="0" applyBorder="0" applyAlignment="0" applyProtection="0"/>
    <xf numFmtId="44" fontId="0" fillId="0" borderId="0" applyFont="0" applyFill="0" applyBorder="0" applyAlignment="0" applyProtection="0"/>
    <xf numFmtId="0" fontId="21" fillId="0" borderId="0">
      <alignment vertical="center"/>
    </xf>
    <xf numFmtId="0" fontId="50" fillId="3" borderId="28" applyNumberFormat="0" applyAlignment="0" applyProtection="0">
      <alignment vertical="center"/>
    </xf>
    <xf numFmtId="0" fontId="55" fillId="18" borderId="0" applyNumberFormat="0" applyBorder="0" applyAlignment="0" applyProtection="0">
      <alignment vertical="center"/>
    </xf>
    <xf numFmtId="0" fontId="21" fillId="16" borderId="0" applyNumberFormat="0" applyBorder="0" applyAlignment="0" applyProtection="0">
      <alignment vertical="center"/>
    </xf>
    <xf numFmtId="0" fontId="49" fillId="2" borderId="27" applyNumberFormat="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21" fillId="17" borderId="0" applyNumberFormat="0" applyBorder="0" applyAlignment="0" applyProtection="0">
      <alignment vertical="center"/>
    </xf>
    <xf numFmtId="41" fontId="0" fillId="0" borderId="0" applyFont="0" applyFill="0" applyBorder="0" applyAlignment="0" applyProtection="0"/>
    <xf numFmtId="0" fontId="21" fillId="10" borderId="0" applyNumberFormat="0" applyBorder="0" applyAlignment="0" applyProtection="0">
      <alignment vertical="center"/>
    </xf>
    <xf numFmtId="0" fontId="56" fillId="2" borderId="28" applyNumberFormat="0" applyAlignment="0" applyProtection="0">
      <alignment vertical="center"/>
    </xf>
    <xf numFmtId="0" fontId="57" fillId="6" borderId="0" applyNumberFormat="0" applyBorder="0" applyAlignment="0" applyProtection="0">
      <alignment vertical="center"/>
    </xf>
    <xf numFmtId="43" fontId="0" fillId="0" borderId="0" applyFont="0" applyFill="0" applyBorder="0" applyAlignment="0" applyProtection="0"/>
    <xf numFmtId="0" fontId="58" fillId="0" borderId="0" applyNumberFormat="0" applyFill="0" applyBorder="0" applyAlignment="0" applyProtection="0">
      <alignment vertical="top"/>
      <protection locked="0"/>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21" fillId="16" borderId="0" applyNumberFormat="0" applyBorder="0" applyAlignment="0" applyProtection="0">
      <alignment vertical="center"/>
    </xf>
    <xf numFmtId="0" fontId="55" fillId="10" borderId="0" applyNumberFormat="0" applyBorder="0" applyAlignment="0" applyProtection="0">
      <alignment vertical="center"/>
    </xf>
    <xf numFmtId="0" fontId="21" fillId="6" borderId="0" applyNumberFormat="0" applyBorder="0" applyAlignment="0" applyProtection="0">
      <alignment vertical="center"/>
    </xf>
    <xf numFmtId="9" fontId="0" fillId="0" borderId="0" applyFont="0" applyFill="0" applyBorder="0" applyAlignment="0" applyProtection="0"/>
    <xf numFmtId="0" fontId="21" fillId="6"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0" fillId="14" borderId="35" applyNumberFormat="0" applyFont="0" applyAlignment="0" applyProtection="0">
      <alignment vertical="center"/>
    </xf>
    <xf numFmtId="0" fontId="19" fillId="0" borderId="0"/>
    <xf numFmtId="0" fontId="55" fillId="5" borderId="0" applyNumberFormat="0" applyBorder="0" applyAlignment="0" applyProtection="0">
      <alignment vertical="center"/>
    </xf>
    <xf numFmtId="0" fontId="60" fillId="0" borderId="0" applyNumberFormat="0" applyFill="0" applyBorder="0" applyAlignment="0" applyProtection="0">
      <alignment vertical="center"/>
    </xf>
    <xf numFmtId="0" fontId="0" fillId="14" borderId="35" applyNumberFormat="0" applyFont="0" applyAlignment="0" applyProtection="0">
      <alignment vertical="center"/>
    </xf>
    <xf numFmtId="0" fontId="5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19" fillId="0" borderId="0"/>
    <xf numFmtId="0" fontId="55" fillId="12" borderId="0" applyNumberFormat="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11" borderId="0" applyNumberFormat="0" applyBorder="0" applyAlignment="0" applyProtection="0">
      <alignment vertical="center"/>
    </xf>
    <xf numFmtId="0" fontId="61" fillId="0" borderId="34" applyNumberFormat="0" applyFill="0" applyAlignment="0" applyProtection="0">
      <alignment vertical="center"/>
    </xf>
    <xf numFmtId="0" fontId="59" fillId="0" borderId="33" applyNumberFormat="0" applyFill="0" applyAlignment="0" applyProtection="0">
      <alignment vertical="center"/>
    </xf>
    <xf numFmtId="0" fontId="55" fillId="23" borderId="0" applyNumberFormat="0" applyBorder="0" applyAlignment="0" applyProtection="0">
      <alignment vertical="center"/>
    </xf>
    <xf numFmtId="0" fontId="52" fillId="0" borderId="31" applyNumberFormat="0" applyFill="0" applyAlignment="0" applyProtection="0">
      <alignment vertical="center"/>
    </xf>
    <xf numFmtId="0" fontId="55" fillId="7" borderId="0" applyNumberFormat="0" applyBorder="0" applyAlignment="0" applyProtection="0">
      <alignment vertical="center"/>
    </xf>
    <xf numFmtId="0" fontId="49" fillId="2" borderId="27" applyNumberFormat="0" applyAlignment="0" applyProtection="0">
      <alignment vertical="center"/>
    </xf>
    <xf numFmtId="0" fontId="21" fillId="10" borderId="0" applyNumberFormat="0" applyBorder="0" applyAlignment="0" applyProtection="0">
      <alignment vertical="center"/>
    </xf>
    <xf numFmtId="0" fontId="56" fillId="2" borderId="28" applyNumberFormat="0" applyAlignment="0" applyProtection="0">
      <alignment vertical="center"/>
    </xf>
    <xf numFmtId="0" fontId="21" fillId="15" borderId="0" applyNumberFormat="0" applyBorder="0" applyAlignment="0" applyProtection="0">
      <alignment vertical="center"/>
    </xf>
    <xf numFmtId="0" fontId="56" fillId="2" borderId="28" applyNumberFormat="0" applyAlignment="0" applyProtection="0">
      <alignment vertical="center"/>
    </xf>
    <xf numFmtId="0" fontId="54" fillId="4" borderId="32" applyNumberFormat="0" applyAlignment="0" applyProtection="0">
      <alignment vertical="center"/>
    </xf>
    <xf numFmtId="0" fontId="21" fillId="3" borderId="0" applyNumberFormat="0" applyBorder="0" applyAlignment="0" applyProtection="0">
      <alignment vertical="center"/>
    </xf>
    <xf numFmtId="0" fontId="54" fillId="4" borderId="32" applyNumberFormat="0" applyAlignment="0" applyProtection="0">
      <alignment vertical="center"/>
    </xf>
    <xf numFmtId="0" fontId="55" fillId="18" borderId="0" applyNumberFormat="0" applyBorder="0" applyAlignment="0" applyProtection="0">
      <alignment vertical="center"/>
    </xf>
    <xf numFmtId="0" fontId="0" fillId="14" borderId="35" applyNumberFormat="0" applyFont="0" applyAlignment="0" applyProtection="0">
      <alignment vertical="center"/>
    </xf>
    <xf numFmtId="0" fontId="51" fillId="0" borderId="30" applyNumberFormat="0" applyFill="0" applyAlignment="0" applyProtection="0">
      <alignment vertical="center"/>
    </xf>
    <xf numFmtId="0" fontId="55" fillId="7" borderId="0" applyNumberFormat="0" applyBorder="0" applyAlignment="0" applyProtection="0">
      <alignment vertical="center"/>
    </xf>
    <xf numFmtId="0" fontId="20" fillId="0" borderId="29" applyNumberFormat="0" applyFill="0" applyAlignment="0" applyProtection="0">
      <alignment vertical="center"/>
    </xf>
    <xf numFmtId="0" fontId="65" fillId="16" borderId="0" applyNumberFormat="0" applyBorder="0" applyAlignment="0" applyProtection="0">
      <alignment vertical="center"/>
    </xf>
    <xf numFmtId="0" fontId="21" fillId="16" borderId="0" applyNumberFormat="0" applyBorder="0" applyAlignment="0" applyProtection="0">
      <alignment vertical="center"/>
    </xf>
    <xf numFmtId="0" fontId="49" fillId="2" borderId="27" applyNumberFormat="0" applyAlignment="0" applyProtection="0">
      <alignment vertical="center"/>
    </xf>
    <xf numFmtId="0" fontId="64" fillId="22" borderId="0" applyNumberFormat="0" applyBorder="0" applyAlignment="0" applyProtection="0">
      <alignment vertical="center"/>
    </xf>
    <xf numFmtId="0" fontId="49" fillId="2" borderId="27" applyNumberFormat="0" applyAlignment="0" applyProtection="0">
      <alignment vertical="center"/>
    </xf>
    <xf numFmtId="0" fontId="21" fillId="11" borderId="0" applyNumberFormat="0" applyBorder="0" applyAlignment="0" applyProtection="0">
      <alignment vertical="center"/>
    </xf>
    <xf numFmtId="0" fontId="54" fillId="4" borderId="32" applyNumberFormat="0" applyAlignment="0" applyProtection="0">
      <alignment vertical="center"/>
    </xf>
    <xf numFmtId="0" fontId="55" fillId="12" borderId="0" applyNumberFormat="0" applyBorder="0" applyAlignment="0" applyProtection="0">
      <alignment vertical="center"/>
    </xf>
    <xf numFmtId="0" fontId="51" fillId="0" borderId="30" applyNumberFormat="0" applyFill="0" applyAlignment="0" applyProtection="0">
      <alignment vertical="center"/>
    </xf>
    <xf numFmtId="0" fontId="21" fillId="17" borderId="0" applyNumberFormat="0" applyBorder="0" applyAlignment="0" applyProtection="0">
      <alignment vertical="center"/>
    </xf>
    <xf numFmtId="0" fontId="21" fillId="15" borderId="0" applyNumberFormat="0" applyBorder="0" applyAlignment="0" applyProtection="0">
      <alignment vertical="center"/>
    </xf>
    <xf numFmtId="0" fontId="20" fillId="0" borderId="29" applyNumberFormat="0" applyFill="0" applyAlignment="0" applyProtection="0">
      <alignment vertical="center"/>
    </xf>
    <xf numFmtId="0" fontId="21" fillId="8" borderId="0" applyNumberFormat="0" applyBorder="0" applyAlignment="0" applyProtection="0">
      <alignment vertical="center"/>
    </xf>
    <xf numFmtId="0" fontId="51" fillId="0" borderId="30" applyNumberFormat="0" applyFill="0" applyAlignment="0" applyProtection="0">
      <alignment vertical="center"/>
    </xf>
    <xf numFmtId="0" fontId="49" fillId="2" borderId="27" applyNumberFormat="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5" borderId="0" applyNumberFormat="0" applyBorder="0" applyAlignment="0" applyProtection="0">
      <alignment vertical="center"/>
    </xf>
    <xf numFmtId="0" fontId="55" fillId="9" borderId="0" applyNumberFormat="0" applyBorder="0" applyAlignment="0" applyProtection="0">
      <alignment vertical="center"/>
    </xf>
    <xf numFmtId="0" fontId="55" fillId="7" borderId="0" applyNumberFormat="0" applyBorder="0" applyAlignment="0" applyProtection="0">
      <alignment vertical="center"/>
    </xf>
    <xf numFmtId="0" fontId="49" fillId="2" borderId="27" applyNumberFormat="0" applyAlignment="0" applyProtection="0">
      <alignment vertical="center"/>
    </xf>
    <xf numFmtId="0" fontId="21" fillId="15" borderId="0" applyNumberFormat="0" applyBorder="0" applyAlignment="0" applyProtection="0">
      <alignment vertical="center"/>
    </xf>
    <xf numFmtId="0" fontId="56" fillId="2" borderId="28" applyNumberFormat="0" applyAlignment="0" applyProtection="0">
      <alignment vertical="center"/>
    </xf>
    <xf numFmtId="0" fontId="21" fillId="15" borderId="0" applyNumberFormat="0" applyBorder="0" applyAlignment="0" applyProtection="0">
      <alignment vertical="center"/>
    </xf>
    <xf numFmtId="0" fontId="55" fillId="20" borderId="0" applyNumberFormat="0" applyBorder="0" applyAlignment="0" applyProtection="0">
      <alignment vertical="center"/>
    </xf>
    <xf numFmtId="0" fontId="56" fillId="2" borderId="28" applyNumberFormat="0" applyAlignment="0" applyProtection="0">
      <alignment vertical="center"/>
    </xf>
    <xf numFmtId="0" fontId="21" fillId="8" borderId="0" applyNumberFormat="0" applyBorder="0" applyAlignment="0" applyProtection="0">
      <alignment vertical="center"/>
    </xf>
    <xf numFmtId="0" fontId="55" fillId="20" borderId="0" applyNumberFormat="0" applyBorder="0" applyAlignment="0" applyProtection="0">
      <alignment vertical="center"/>
    </xf>
    <xf numFmtId="0" fontId="55" fillId="19" borderId="0" applyNumberFormat="0" applyBorder="0" applyAlignment="0" applyProtection="0">
      <alignment vertical="center"/>
    </xf>
    <xf numFmtId="0" fontId="21" fillId="16" borderId="0" applyNumberFormat="0" applyBorder="0" applyAlignment="0" applyProtection="0">
      <alignment vertical="center"/>
    </xf>
    <xf numFmtId="0" fontId="56" fillId="2" borderId="28" applyNumberFormat="0" applyAlignment="0" applyProtection="0">
      <alignment vertical="center"/>
    </xf>
    <xf numFmtId="0" fontId="64" fillId="22" borderId="0" applyNumberFormat="0" applyBorder="0" applyAlignment="0" applyProtection="0">
      <alignment vertical="center"/>
    </xf>
    <xf numFmtId="0" fontId="21" fillId="13" borderId="0" applyNumberFormat="0" applyBorder="0" applyAlignment="0" applyProtection="0">
      <alignment vertical="center"/>
    </xf>
    <xf numFmtId="0" fontId="55" fillId="21" borderId="0" applyNumberFormat="0" applyBorder="0" applyAlignment="0" applyProtection="0">
      <alignment vertical="center"/>
    </xf>
    <xf numFmtId="0" fontId="21" fillId="16" borderId="0" applyNumberFormat="0" applyBorder="0" applyAlignment="0" applyProtection="0">
      <alignment vertical="center"/>
    </xf>
    <xf numFmtId="0" fontId="21" fillId="6" borderId="0" applyNumberFormat="0" applyBorder="0" applyAlignment="0" applyProtection="0">
      <alignment vertical="center"/>
    </xf>
    <xf numFmtId="0" fontId="49" fillId="2" borderId="27" applyNumberFormat="0" applyAlignment="0" applyProtection="0">
      <alignment vertical="center"/>
    </xf>
    <xf numFmtId="0" fontId="21" fillId="17" borderId="0" applyNumberFormat="0" applyBorder="0" applyAlignment="0" applyProtection="0">
      <alignment vertical="center"/>
    </xf>
    <xf numFmtId="0" fontId="21" fillId="5" borderId="0" applyNumberFormat="0" applyBorder="0" applyAlignment="0" applyProtection="0">
      <alignment vertical="center"/>
    </xf>
    <xf numFmtId="0" fontId="21" fillId="17" borderId="0" applyNumberFormat="0" applyBorder="0" applyAlignment="0" applyProtection="0">
      <alignment vertical="center"/>
    </xf>
    <xf numFmtId="0" fontId="51" fillId="0" borderId="30" applyNumberFormat="0" applyFill="0" applyAlignment="0" applyProtection="0">
      <alignment vertical="center"/>
    </xf>
    <xf numFmtId="0" fontId="21" fillId="16" borderId="0" applyNumberFormat="0" applyBorder="0" applyAlignment="0" applyProtection="0">
      <alignment vertical="center"/>
    </xf>
    <xf numFmtId="0" fontId="49" fillId="2" borderId="27"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0" borderId="0" applyNumberFormat="0" applyBorder="0" applyAlignment="0" applyProtection="0">
      <alignment vertical="center"/>
    </xf>
    <xf numFmtId="0" fontId="56" fillId="2" borderId="28" applyNumberFormat="0" applyAlignment="0" applyProtection="0">
      <alignment vertical="center"/>
    </xf>
    <xf numFmtId="0" fontId="21" fillId="6" borderId="0" applyNumberFormat="0" applyBorder="0" applyAlignment="0" applyProtection="0">
      <alignment vertical="center"/>
    </xf>
    <xf numFmtId="0" fontId="49" fillId="2" borderId="27"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6" borderId="0" applyNumberFormat="0" applyBorder="0" applyAlignment="0" applyProtection="0">
      <alignment vertical="center"/>
    </xf>
    <xf numFmtId="0" fontId="64" fillId="22" borderId="0" applyNumberFormat="0" applyBorder="0" applyAlignment="0" applyProtection="0">
      <alignment vertical="center"/>
    </xf>
    <xf numFmtId="0" fontId="21" fillId="15" borderId="0" applyNumberFormat="0" applyBorder="0" applyAlignment="0" applyProtection="0">
      <alignment vertical="center"/>
    </xf>
    <xf numFmtId="0" fontId="12" fillId="0" borderId="0"/>
    <xf numFmtId="0" fontId="63" fillId="0" borderId="0"/>
    <xf numFmtId="0" fontId="21" fillId="15" borderId="0" applyNumberFormat="0" applyBorder="0" applyAlignment="0" applyProtection="0">
      <alignment vertical="center"/>
    </xf>
    <xf numFmtId="0" fontId="1" fillId="0" borderId="0">
      <alignment vertical="center"/>
    </xf>
    <xf numFmtId="0" fontId="21" fillId="15" borderId="0" applyNumberFormat="0" applyBorder="0" applyAlignment="0" applyProtection="0">
      <alignment vertical="center"/>
    </xf>
    <xf numFmtId="0" fontId="12" fillId="0" borderId="0"/>
    <xf numFmtId="0" fontId="21" fillId="15" borderId="0" applyNumberFormat="0" applyBorder="0" applyAlignment="0" applyProtection="0">
      <alignment vertical="center"/>
    </xf>
    <xf numFmtId="0" fontId="0" fillId="0" borderId="0"/>
    <xf numFmtId="0" fontId="21" fillId="15" borderId="0" applyNumberFormat="0" applyBorder="0" applyAlignment="0" applyProtection="0">
      <alignment vertical="center"/>
    </xf>
    <xf numFmtId="0" fontId="12" fillId="0" borderId="0"/>
    <xf numFmtId="0" fontId="21" fillId="15" borderId="0" applyNumberFormat="0" applyBorder="0" applyAlignment="0" applyProtection="0">
      <alignment vertical="center"/>
    </xf>
    <xf numFmtId="0" fontId="0"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7" fillId="6"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66"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6" fillId="2" borderId="28" applyNumberFormat="0" applyAlignment="0" applyProtection="0">
      <alignment vertical="center"/>
    </xf>
    <xf numFmtId="0" fontId="21" fillId="10" borderId="0" applyNumberFormat="0" applyBorder="0" applyAlignment="0" applyProtection="0">
      <alignment vertical="center"/>
    </xf>
    <xf numFmtId="0" fontId="21" fillId="15" borderId="0" applyNumberFormat="0" applyBorder="0" applyAlignment="0" applyProtection="0">
      <alignment vertical="center"/>
    </xf>
    <xf numFmtId="0" fontId="52" fillId="0" borderId="0" applyNumberFormat="0" applyFill="0" applyBorder="0" applyAlignment="0" applyProtection="0">
      <alignment vertical="center"/>
    </xf>
    <xf numFmtId="0" fontId="20" fillId="0" borderId="29" applyNumberFormat="0" applyFill="0" applyAlignment="0" applyProtection="0">
      <alignment vertical="center"/>
    </xf>
    <xf numFmtId="0" fontId="54" fillId="4" borderId="32" applyNumberFormat="0" applyAlignment="0" applyProtection="0">
      <alignment vertical="center"/>
    </xf>
    <xf numFmtId="0" fontId="21" fillId="15" borderId="0" applyNumberFormat="0" applyBorder="0" applyAlignment="0" applyProtection="0">
      <alignment vertical="center"/>
    </xf>
    <xf numFmtId="0" fontId="52" fillId="0" borderId="0" applyNumberFormat="0" applyFill="0" applyBorder="0" applyAlignment="0" applyProtection="0">
      <alignment vertical="center"/>
    </xf>
    <xf numFmtId="0" fontId="54" fillId="4" borderId="32" applyNumberFormat="0" applyAlignment="0" applyProtection="0">
      <alignment vertical="center"/>
    </xf>
    <xf numFmtId="0" fontId="21" fillId="15" borderId="0" applyNumberFormat="0" applyBorder="0" applyAlignment="0" applyProtection="0">
      <alignment vertical="center"/>
    </xf>
    <xf numFmtId="0" fontId="56" fillId="2" borderId="28" applyNumberFormat="0" applyAlignment="0" applyProtection="0">
      <alignment vertical="center"/>
    </xf>
    <xf numFmtId="0" fontId="21" fillId="8" borderId="0" applyNumberFormat="0" applyBorder="0" applyAlignment="0" applyProtection="0">
      <alignment vertical="center"/>
    </xf>
    <xf numFmtId="0" fontId="65" fillId="16" borderId="0" applyNumberFormat="0" applyBorder="0" applyAlignment="0" applyProtection="0">
      <alignment vertical="center"/>
    </xf>
    <xf numFmtId="0" fontId="21" fillId="8" borderId="0" applyNumberFormat="0" applyBorder="0" applyAlignment="0" applyProtection="0">
      <alignment vertical="center"/>
    </xf>
    <xf numFmtId="0" fontId="55"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5" fillId="20"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65" fillId="16" borderId="0" applyNumberFormat="0" applyBorder="0" applyAlignment="0" applyProtection="0">
      <alignment vertical="center"/>
    </xf>
    <xf numFmtId="0" fontId="64" fillId="2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55" fillId="9" borderId="0" applyNumberFormat="0" applyBorder="0" applyAlignment="0" applyProtection="0">
      <alignment vertical="center"/>
    </xf>
    <xf numFmtId="0" fontId="64" fillId="22" borderId="0" applyNumberFormat="0" applyBorder="0" applyAlignment="0" applyProtection="0">
      <alignment vertical="center"/>
    </xf>
    <xf numFmtId="0" fontId="21" fillId="13" borderId="0" applyNumberFormat="0" applyBorder="0" applyAlignment="0" applyProtection="0">
      <alignment vertical="center"/>
    </xf>
    <xf numFmtId="0" fontId="66" fillId="0" borderId="0" applyNumberFormat="0" applyFill="0" applyBorder="0" applyAlignment="0" applyProtection="0">
      <alignment vertical="center"/>
    </xf>
    <xf numFmtId="0" fontId="21" fillId="13" borderId="0" applyNumberFormat="0" applyBorder="0" applyAlignment="0" applyProtection="0">
      <alignment vertical="center"/>
    </xf>
    <xf numFmtId="0" fontId="66" fillId="0" borderId="0" applyNumberFormat="0" applyFill="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5" borderId="0" applyNumberFormat="0" applyBorder="0" applyAlignment="0" applyProtection="0">
      <alignment vertical="center"/>
    </xf>
    <xf numFmtId="0" fontId="62" fillId="0" borderId="0">
      <alignment vertical="center"/>
    </xf>
    <xf numFmtId="0" fontId="55" fillId="5" borderId="0" applyNumberFormat="0" applyBorder="0" applyAlignment="0" applyProtection="0">
      <alignment vertical="center"/>
    </xf>
    <xf numFmtId="0" fontId="62" fillId="0" borderId="0">
      <alignment vertical="center"/>
    </xf>
    <xf numFmtId="0" fontId="55" fillId="5" borderId="0" applyNumberFormat="0" applyBorder="0" applyAlignment="0" applyProtection="0">
      <alignment vertical="center"/>
    </xf>
    <xf numFmtId="0" fontId="19" fillId="0" borderId="0"/>
    <xf numFmtId="0" fontId="55" fillId="12" borderId="0" applyNumberFormat="0" applyBorder="0" applyAlignment="0" applyProtection="0">
      <alignment vertical="center"/>
    </xf>
    <xf numFmtId="0" fontId="0" fillId="14" borderId="35" applyNumberFormat="0" applyFont="0" applyAlignment="0" applyProtection="0">
      <alignment vertical="center"/>
    </xf>
    <xf numFmtId="0" fontId="55" fillId="5" borderId="0" applyNumberFormat="0" applyBorder="0" applyAlignment="0" applyProtection="0">
      <alignment vertical="center"/>
    </xf>
    <xf numFmtId="0" fontId="19" fillId="0" borderId="0"/>
    <xf numFmtId="0" fontId="0" fillId="14" borderId="35" applyNumberFormat="0" applyFont="0" applyAlignment="0" applyProtection="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5" fillId="18" borderId="0" applyNumberFormat="0" applyBorder="0" applyAlignment="0" applyProtection="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5" fillId="18" borderId="0" applyNumberFormat="0" applyBorder="0" applyAlignment="0" applyProtection="0">
      <alignment vertical="center"/>
    </xf>
    <xf numFmtId="0" fontId="55" fillId="10"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9" borderId="0" applyNumberFormat="0" applyBorder="0" applyAlignment="0" applyProtection="0">
      <alignment vertical="center"/>
    </xf>
    <xf numFmtId="0" fontId="55" fillId="7" borderId="0" applyNumberFormat="0" applyBorder="0" applyAlignment="0" applyProtection="0">
      <alignment vertical="center"/>
    </xf>
    <xf numFmtId="0" fontId="55" fillId="9" borderId="0" applyNumberFormat="0" applyBorder="0" applyAlignment="0" applyProtection="0">
      <alignment vertical="center"/>
    </xf>
    <xf numFmtId="0" fontId="55"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7" borderId="0" applyNumberFormat="0" applyBorder="0" applyAlignment="0" applyProtection="0">
      <alignment vertical="center"/>
    </xf>
    <xf numFmtId="0" fontId="55" fillId="20" borderId="0" applyNumberFormat="0" applyBorder="0" applyAlignment="0" applyProtection="0">
      <alignment vertical="center"/>
    </xf>
    <xf numFmtId="0" fontId="55" fillId="12"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20" fillId="0" borderId="29" applyNumberFormat="0" applyFill="0" applyAlignment="0" applyProtection="0">
      <alignment vertical="center"/>
    </xf>
    <xf numFmtId="0" fontId="61" fillId="0" borderId="34" applyNumberFormat="0" applyFill="0" applyAlignment="0" applyProtection="0">
      <alignment vertical="center"/>
    </xf>
    <xf numFmtId="0" fontId="20" fillId="0" borderId="29"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65" fillId="16"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65" fillId="16" borderId="0" applyNumberFormat="0" applyBorder="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0" applyNumberFormat="0" applyFill="0" applyBorder="0" applyAlignment="0" applyProtection="0">
      <alignment vertical="center"/>
    </xf>
    <xf numFmtId="43" fontId="0" fillId="0" borderId="0" applyFont="0" applyFill="0" applyBorder="0" applyAlignment="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2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0" fillId="0" borderId="29"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7" fillId="6" borderId="0" applyNumberFormat="0" applyBorder="0" applyAlignment="0" applyProtection="0">
      <alignment vertical="center"/>
    </xf>
    <xf numFmtId="0" fontId="66" fillId="0" borderId="0" applyNumberFormat="0" applyFill="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19" fillId="0" borderId="0"/>
    <xf numFmtId="0" fontId="21" fillId="0" borderId="0">
      <alignment vertical="center"/>
    </xf>
    <xf numFmtId="0" fontId="12" fillId="0" borderId="0"/>
    <xf numFmtId="0" fontId="21" fillId="0" borderId="0">
      <alignment vertical="center"/>
    </xf>
    <xf numFmtId="0" fontId="12" fillId="0" borderId="0"/>
    <xf numFmtId="0" fontId="50" fillId="3" borderId="28" applyNumberFormat="0" applyAlignment="0" applyProtection="0">
      <alignment vertical="center"/>
    </xf>
    <xf numFmtId="0" fontId="63" fillId="0" borderId="0"/>
    <xf numFmtId="0" fontId="50" fillId="3" borderId="28" applyNumberFormat="0" applyAlignment="0" applyProtection="0">
      <alignment vertical="center"/>
    </xf>
    <xf numFmtId="0" fontId="12" fillId="0" borderId="0"/>
    <xf numFmtId="0" fontId="19" fillId="0" borderId="0"/>
    <xf numFmtId="0" fontId="55" fillId="7" borderId="0" applyNumberFormat="0" applyBorder="0" applyAlignment="0" applyProtection="0">
      <alignment vertical="center"/>
    </xf>
    <xf numFmtId="0" fontId="19" fillId="0" borderId="0"/>
    <xf numFmtId="0" fontId="55" fillId="7" borderId="0" applyNumberFormat="0" applyBorder="0" applyAlignment="0" applyProtection="0">
      <alignment vertical="center"/>
    </xf>
    <xf numFmtId="0" fontId="12" fillId="0" borderId="0"/>
    <xf numFmtId="0" fontId="0" fillId="0" borderId="0"/>
    <xf numFmtId="0" fontId="62" fillId="0" borderId="0">
      <alignment vertical="center"/>
    </xf>
    <xf numFmtId="0" fontId="19" fillId="0" borderId="0"/>
    <xf numFmtId="0" fontId="0" fillId="0" borderId="0"/>
    <xf numFmtId="0" fontId="60" fillId="0" borderId="0" applyNumberFormat="0" applyFill="0" applyBorder="0" applyAlignment="0" applyProtection="0">
      <alignment vertical="center"/>
    </xf>
    <xf numFmtId="0" fontId="0" fillId="0" borderId="0"/>
    <xf numFmtId="0" fontId="60" fillId="0" borderId="0" applyNumberFormat="0" applyFill="0" applyBorder="0" applyAlignment="0" applyProtection="0">
      <alignment vertical="center"/>
    </xf>
    <xf numFmtId="0" fontId="68" fillId="0" borderId="0" applyNumberFormat="0" applyFill="0" applyBorder="0" applyAlignment="0" applyProtection="0"/>
    <xf numFmtId="0" fontId="68" fillId="0" borderId="0" applyNumberFormat="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65" fillId="16"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54" fillId="4" borderId="32" applyNumberFormat="0" applyAlignment="0" applyProtection="0">
      <alignment vertical="center"/>
    </xf>
    <xf numFmtId="0" fontId="54" fillId="4" borderId="32" applyNumberFormat="0" applyAlignment="0" applyProtection="0">
      <alignment vertical="center"/>
    </xf>
    <xf numFmtId="0" fontId="54" fillId="4" borderId="32" applyNumberFormat="0" applyAlignment="0" applyProtection="0">
      <alignment vertical="center"/>
    </xf>
    <xf numFmtId="0" fontId="54" fillId="4" borderId="32"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43" fontId="0" fillId="0" borderId="0" applyFont="0" applyFill="0" applyBorder="0" applyAlignment="0" applyProtection="0"/>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64" fillId="22"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64" fillId="22" borderId="0" applyNumberFormat="0" applyBorder="0" applyAlignment="0" applyProtection="0">
      <alignment vertical="center"/>
    </xf>
    <xf numFmtId="0" fontId="64" fillId="22" borderId="0" applyNumberFormat="0" applyBorder="0" applyAlignment="0" applyProtection="0">
      <alignment vertical="center"/>
    </xf>
    <xf numFmtId="0" fontId="64" fillId="22" borderId="0" applyNumberFormat="0" applyBorder="0" applyAlignment="0" applyProtection="0">
      <alignment vertical="center"/>
    </xf>
    <xf numFmtId="0" fontId="50" fillId="3" borderId="28" applyNumberFormat="0" applyAlignment="0" applyProtection="0">
      <alignment vertical="center"/>
    </xf>
    <xf numFmtId="0" fontId="50" fillId="3" borderId="28" applyNumberFormat="0" applyAlignment="0" applyProtection="0">
      <alignment vertical="center"/>
    </xf>
    <xf numFmtId="0" fontId="50" fillId="3" borderId="28" applyNumberFormat="0" applyAlignment="0" applyProtection="0">
      <alignment vertical="center"/>
    </xf>
    <xf numFmtId="0" fontId="50" fillId="3" borderId="28" applyNumberFormat="0" applyAlignment="0" applyProtection="0">
      <alignment vertical="center"/>
    </xf>
    <xf numFmtId="0" fontId="50" fillId="3" borderId="28" applyNumberFormat="0" applyAlignment="0" applyProtection="0">
      <alignment vertical="center"/>
    </xf>
    <xf numFmtId="0" fontId="50" fillId="3" borderId="28" applyNumberFormat="0" applyAlignment="0" applyProtection="0">
      <alignment vertical="center"/>
    </xf>
    <xf numFmtId="0" fontId="0" fillId="14" borderId="35" applyNumberFormat="0" applyFont="0" applyAlignment="0" applyProtection="0">
      <alignment vertical="center"/>
    </xf>
    <xf numFmtId="0" fontId="0" fillId="14" borderId="35" applyNumberFormat="0" applyFont="0" applyAlignment="0" applyProtection="0">
      <alignment vertical="center"/>
    </xf>
    <xf numFmtId="0" fontId="0" fillId="14" borderId="35" applyNumberFormat="0" applyFont="0" applyAlignment="0" applyProtection="0">
      <alignment vertical="center"/>
    </xf>
    <xf numFmtId="0" fontId="0" fillId="14" borderId="35" applyNumberFormat="0" applyFont="0" applyAlignment="0" applyProtection="0">
      <alignment vertical="center"/>
    </xf>
    <xf numFmtId="0" fontId="0" fillId="0" borderId="0">
      <alignment vertical="center"/>
    </xf>
  </cellStyleXfs>
  <cellXfs count="316">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299" applyFont="1" applyFill="1" applyBorder="1" applyAlignment="1">
      <alignment horizontal="center" vertical="center"/>
    </xf>
    <xf numFmtId="0" fontId="7" fillId="0" borderId="0" xfId="0" applyFont="1" applyFill="1" applyBorder="1" applyAlignment="1">
      <alignment horizontal="right" vertical="center" wrapText="1"/>
    </xf>
    <xf numFmtId="0" fontId="2"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 fontId="9" fillId="0" borderId="7" xfId="0" applyNumberFormat="1" applyFont="1" applyFill="1" applyBorder="1" applyAlignment="1">
      <alignment vertical="center" wrapText="1"/>
    </xf>
    <xf numFmtId="0" fontId="7" fillId="0" borderId="8" xfId="0" applyFont="1" applyFill="1" applyBorder="1" applyAlignment="1">
      <alignment horizontal="center" vertical="center" wrapText="1"/>
    </xf>
    <xf numFmtId="0" fontId="10" fillId="0" borderId="9" xfId="0" applyFont="1" applyFill="1" applyBorder="1" applyAlignment="1">
      <alignment vertical="center"/>
    </xf>
    <xf numFmtId="0" fontId="10" fillId="0" borderId="7" xfId="0" applyFont="1" applyFill="1" applyBorder="1" applyAlignment="1">
      <alignment vertical="center" wrapText="1"/>
    </xf>
    <xf numFmtId="0" fontId="11" fillId="0" borderId="7" xfId="0" applyFont="1" applyFill="1" applyBorder="1" applyAlignment="1">
      <alignment vertical="center" wrapText="1"/>
    </xf>
    <xf numFmtId="4" fontId="11" fillId="0" borderId="7" xfId="0" applyNumberFormat="1" applyFont="1" applyFill="1" applyBorder="1" applyAlignment="1">
      <alignment vertical="center" wrapText="1"/>
    </xf>
    <xf numFmtId="0" fontId="11" fillId="0" borderId="8" xfId="0" applyFont="1" applyFill="1" applyBorder="1" applyAlignment="1">
      <alignment vertical="center" wrapText="1"/>
    </xf>
    <xf numFmtId="0" fontId="10" fillId="0" borderId="10" xfId="0" applyFont="1" applyFill="1" applyBorder="1" applyAlignment="1">
      <alignment vertical="center"/>
    </xf>
    <xf numFmtId="0" fontId="10" fillId="0" borderId="11" xfId="0" applyFont="1" applyFill="1" applyBorder="1" applyAlignment="1">
      <alignment vertical="center" wrapText="1"/>
    </xf>
    <xf numFmtId="4" fontId="11" fillId="0" borderId="11" xfId="0" applyNumberFormat="1" applyFont="1" applyFill="1" applyBorder="1" applyAlignment="1">
      <alignment vertical="center" wrapText="1"/>
    </xf>
    <xf numFmtId="0" fontId="12" fillId="0" borderId="12" xfId="0" applyFont="1" applyFill="1" applyBorder="1" applyAlignment="1">
      <alignment vertical="center" wrapText="1"/>
    </xf>
    <xf numFmtId="43" fontId="1" fillId="0" borderId="0" xfId="15" applyNumberFormat="1" applyFont="1" applyAlignment="1">
      <alignment vertical="center"/>
    </xf>
    <xf numFmtId="0" fontId="13" fillId="0" borderId="0" xfId="0" applyFont="1" applyFill="1" applyBorder="1" applyAlignment="1">
      <alignment horizontal="center" vertical="center"/>
    </xf>
    <xf numFmtId="0" fontId="1"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5" fillId="0" borderId="1" xfId="112" applyFont="1" applyFill="1" applyBorder="1" applyAlignment="1">
      <alignment horizontal="center" vertical="center" wrapText="1"/>
    </xf>
    <xf numFmtId="0" fontId="15" fillId="0" borderId="2" xfId="112" applyFont="1" applyFill="1" applyBorder="1" applyAlignment="1">
      <alignment horizontal="center" vertical="center" wrapText="1"/>
    </xf>
    <xf numFmtId="0" fontId="15" fillId="0" borderId="3" xfId="112" applyFont="1" applyFill="1" applyBorder="1" applyAlignment="1">
      <alignment horizontal="center" vertical="center" wrapText="1"/>
    </xf>
    <xf numFmtId="0" fontId="16" fillId="0" borderId="4" xfId="112" applyFont="1" applyFill="1" applyBorder="1" applyAlignment="1">
      <alignment horizontal="center" vertical="center" wrapText="1"/>
    </xf>
    <xf numFmtId="0" fontId="16" fillId="0" borderId="5" xfId="112" applyFont="1" applyFill="1" applyBorder="1" applyAlignment="1">
      <alignment horizontal="center" vertical="center" wrapText="1"/>
    </xf>
    <xf numFmtId="0" fontId="16" fillId="0" borderId="6" xfId="112" applyFont="1" applyFill="1" applyBorder="1" applyAlignment="1">
      <alignment horizontal="center" vertical="center" wrapText="1"/>
    </xf>
    <xf numFmtId="43" fontId="16" fillId="0" borderId="7" xfId="112" applyNumberFormat="1" applyFont="1" applyFill="1" applyBorder="1" applyAlignment="1">
      <alignment horizontal="center" vertical="center" wrapText="1"/>
    </xf>
    <xf numFmtId="0" fontId="16" fillId="0" borderId="8" xfId="112" applyFont="1" applyFill="1" applyBorder="1" applyAlignment="1">
      <alignment horizontal="center" vertical="center" wrapText="1"/>
    </xf>
    <xf numFmtId="0" fontId="17" fillId="0" borderId="13" xfId="0" applyFont="1" applyFill="1" applyBorder="1" applyAlignment="1">
      <alignmen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left" vertical="center" wrapText="1"/>
    </xf>
    <xf numFmtId="43" fontId="17" fillId="0" borderId="7" xfId="15" applyNumberFormat="1" applyFont="1" applyBorder="1" applyAlignment="1">
      <alignment vertical="center" wrapText="1"/>
    </xf>
    <xf numFmtId="0" fontId="18" fillId="0" borderId="8" xfId="0" applyFont="1" applyFill="1" applyBorder="1" applyAlignment="1">
      <alignment vertical="center" wrapText="1"/>
    </xf>
    <xf numFmtId="0" fontId="17" fillId="0" borderId="14" xfId="0" applyFont="1" applyFill="1" applyBorder="1" applyAlignment="1">
      <alignment vertical="center" wrapText="1"/>
    </xf>
    <xf numFmtId="0" fontId="17" fillId="0" borderId="11" xfId="0" applyFont="1" applyFill="1" applyBorder="1" applyAlignment="1">
      <alignment vertical="center" wrapText="1"/>
    </xf>
    <xf numFmtId="0" fontId="17" fillId="0" borderId="11" xfId="0" applyFont="1" applyFill="1" applyBorder="1" applyAlignment="1">
      <alignment horizontal="left" vertical="center" wrapText="1"/>
    </xf>
    <xf numFmtId="43" fontId="17" fillId="0" borderId="11" xfId="15" applyNumberFormat="1" applyFont="1" applyBorder="1" applyAlignment="1">
      <alignment vertical="center" wrapText="1"/>
    </xf>
    <xf numFmtId="0" fontId="18" fillId="0" borderId="12" xfId="0" applyFont="1" applyFill="1" applyBorder="1" applyAlignment="1">
      <alignment vertical="center" wrapText="1"/>
    </xf>
    <xf numFmtId="0" fontId="19" fillId="0" borderId="0" xfId="26" applyAlignment="1">
      <alignment vertical="center"/>
    </xf>
    <xf numFmtId="0" fontId="20" fillId="0" borderId="0" xfId="26" applyFont="1" applyAlignment="1">
      <alignment horizontal="center" vertical="center"/>
    </xf>
    <xf numFmtId="0" fontId="21" fillId="0" borderId="0" xfId="26" applyFont="1" applyAlignment="1">
      <alignment horizontal="center" vertical="center"/>
    </xf>
    <xf numFmtId="0" fontId="12" fillId="0" borderId="0" xfId="26" applyFont="1" applyAlignment="1">
      <alignment horizontal="center" vertical="center"/>
    </xf>
    <xf numFmtId="0" fontId="12" fillId="0" borderId="0" xfId="26" applyFont="1" applyAlignment="1">
      <alignment vertical="center"/>
    </xf>
    <xf numFmtId="0" fontId="19" fillId="0" borderId="0" xfId="26" applyAlignment="1">
      <alignment horizontal="center" vertical="center"/>
    </xf>
    <xf numFmtId="176" fontId="19" fillId="0" borderId="0" xfId="26" applyNumberFormat="1" applyAlignment="1">
      <alignment horizontal="right" vertical="center"/>
    </xf>
    <xf numFmtId="0" fontId="22" fillId="0" borderId="0" xfId="26" applyFont="1" applyAlignment="1">
      <alignment horizontal="center" vertical="center"/>
    </xf>
    <xf numFmtId="0" fontId="20" fillId="0" borderId="1" xfId="26" applyFont="1" applyBorder="1" applyAlignment="1">
      <alignment horizontal="center" vertical="center"/>
    </xf>
    <xf numFmtId="0" fontId="20" fillId="0" borderId="2" xfId="26" applyFont="1" applyBorder="1" applyAlignment="1">
      <alignment horizontal="center" vertical="center"/>
    </xf>
    <xf numFmtId="176" fontId="20" fillId="0" borderId="2" xfId="26" applyNumberFormat="1" applyFont="1" applyBorder="1" applyAlignment="1">
      <alignment horizontal="center" vertical="center"/>
    </xf>
    <xf numFmtId="0" fontId="20" fillId="0" borderId="3" xfId="26" applyFont="1" applyBorder="1" applyAlignment="1">
      <alignment horizontal="center" vertical="center"/>
    </xf>
    <xf numFmtId="0" fontId="21" fillId="0" borderId="13" xfId="26" applyFont="1" applyBorder="1" applyAlignment="1">
      <alignment vertical="center"/>
    </xf>
    <xf numFmtId="0" fontId="21" fillId="0" borderId="7" xfId="26" applyFont="1" applyBorder="1" applyAlignment="1">
      <alignment horizontal="center" vertical="center"/>
    </xf>
    <xf numFmtId="0" fontId="21" fillId="0" borderId="7" xfId="26" applyFont="1" applyBorder="1" applyAlignment="1">
      <alignment vertical="center"/>
    </xf>
    <xf numFmtId="4" fontId="10" fillId="0" borderId="7" xfId="0" applyNumberFormat="1" applyFont="1" applyFill="1" applyBorder="1" applyAlignment="1">
      <alignment horizontal="right" vertical="center" wrapText="1"/>
    </xf>
    <xf numFmtId="0" fontId="21" fillId="0" borderId="8" xfId="26" applyFont="1" applyBorder="1" applyAlignment="1">
      <alignment horizontal="left" vertical="center"/>
    </xf>
    <xf numFmtId="0" fontId="10" fillId="0" borderId="13" xfId="0" applyFont="1" applyFill="1" applyBorder="1" applyAlignment="1">
      <alignment vertical="center" wrapText="1"/>
    </xf>
    <xf numFmtId="0" fontId="12" fillId="0" borderId="8" xfId="26" applyFont="1" applyBorder="1" applyAlignment="1">
      <alignment horizontal="left" vertical="center"/>
    </xf>
    <xf numFmtId="0" fontId="12" fillId="0" borderId="8" xfId="26" applyFont="1" applyBorder="1" applyAlignment="1">
      <alignment vertical="center"/>
    </xf>
    <xf numFmtId="0" fontId="10" fillId="0" borderId="14" xfId="0" applyFont="1" applyFill="1" applyBorder="1" applyAlignment="1">
      <alignment vertical="center" wrapText="1"/>
    </xf>
    <xf numFmtId="4" fontId="10" fillId="0" borderId="11" xfId="0" applyNumberFormat="1" applyFont="1" applyFill="1" applyBorder="1" applyAlignment="1">
      <alignment horizontal="right" vertical="center" wrapText="1"/>
    </xf>
    <xf numFmtId="0" fontId="12" fillId="0" borderId="12" xfId="26" applyFont="1" applyBorder="1" applyAlignment="1">
      <alignment vertical="center"/>
    </xf>
    <xf numFmtId="176" fontId="12" fillId="0" borderId="0" xfId="26" applyNumberFormat="1" applyFont="1" applyAlignment="1">
      <alignment horizontal="right" vertical="center"/>
    </xf>
    <xf numFmtId="0" fontId="0" fillId="0" borderId="0" xfId="0" applyFill="1" applyAlignment="1">
      <alignment vertical="center"/>
    </xf>
    <xf numFmtId="0" fontId="23" fillId="0" borderId="0" xfId="119" applyFont="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xf>
    <xf numFmtId="0" fontId="26" fillId="0" borderId="4" xfId="0" applyNumberFormat="1" applyFont="1" applyFill="1" applyBorder="1" applyAlignment="1" applyProtection="1">
      <alignment horizontal="left" vertical="center"/>
    </xf>
    <xf numFmtId="0" fontId="21" fillId="0" borderId="8" xfId="0" applyFont="1" applyBorder="1" applyAlignment="1">
      <alignment horizontal="center" vertical="center"/>
    </xf>
    <xf numFmtId="0" fontId="24" fillId="0" borderId="4" xfId="0" applyNumberFormat="1" applyFont="1" applyFill="1" applyBorder="1" applyAlignment="1" applyProtection="1">
      <alignment horizontal="left" vertical="center" indent="1"/>
    </xf>
    <xf numFmtId="0" fontId="21" fillId="0" borderId="8" xfId="0" applyFont="1" applyBorder="1" applyAlignment="1">
      <alignment horizontal="right" vertical="center"/>
    </xf>
    <xf numFmtId="0" fontId="26" fillId="0" borderId="13" xfId="0" applyNumberFormat="1" applyFont="1" applyFill="1" applyBorder="1" applyAlignment="1" applyProtection="1">
      <alignment horizontal="center" vertical="center"/>
    </xf>
    <xf numFmtId="0" fontId="24" fillId="0" borderId="8" xfId="0" applyNumberFormat="1" applyFont="1" applyFill="1" applyBorder="1" applyAlignment="1" applyProtection="1">
      <alignment horizontal="right" vertical="center"/>
    </xf>
    <xf numFmtId="0" fontId="26" fillId="0" borderId="13" xfId="0" applyNumberFormat="1" applyFont="1" applyFill="1" applyBorder="1" applyAlignment="1" applyProtection="1">
      <alignment horizontal="left" vertical="center"/>
    </xf>
    <xf numFmtId="0" fontId="24" fillId="0" borderId="15" xfId="0" applyFont="1" applyFill="1" applyBorder="1" applyAlignment="1">
      <alignment vertical="center"/>
    </xf>
    <xf numFmtId="0" fontId="24" fillId="0" borderId="13" xfId="0" applyNumberFormat="1" applyFont="1" applyFill="1" applyBorder="1" applyAlignment="1" applyProtection="1">
      <alignment vertical="center"/>
    </xf>
    <xf numFmtId="0" fontId="24" fillId="0" borderId="8" xfId="0" applyNumberFormat="1" applyFont="1" applyFill="1" applyBorder="1" applyAlignment="1" applyProtection="1">
      <alignment vertical="center"/>
    </xf>
    <xf numFmtId="0" fontId="26" fillId="0" borderId="14" xfId="0" applyNumberFormat="1" applyFont="1" applyFill="1" applyBorder="1" applyAlignment="1" applyProtection="1">
      <alignment horizontal="center" vertical="center"/>
    </xf>
    <xf numFmtId="0" fontId="24" fillId="0" borderId="12" xfId="0" applyNumberFormat="1" applyFont="1" applyFill="1" applyBorder="1" applyAlignment="1" applyProtection="1">
      <alignment horizontal="right" vertical="center"/>
    </xf>
    <xf numFmtId="0" fontId="0"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7" fillId="0" borderId="16" xfId="0" applyNumberFormat="1" applyFont="1" applyFill="1" applyBorder="1" applyAlignment="1" applyProtection="1">
      <alignment horizontal="center" vertical="center"/>
    </xf>
    <xf numFmtId="0" fontId="25" fillId="0" borderId="1" xfId="296" applyFont="1" applyFill="1" applyBorder="1" applyAlignment="1">
      <alignment horizontal="center" vertical="center" wrapText="1"/>
    </xf>
    <xf numFmtId="0" fontId="25" fillId="0" borderId="3" xfId="296" applyFont="1" applyFill="1" applyBorder="1" applyAlignment="1">
      <alignment horizontal="center" vertical="center"/>
    </xf>
    <xf numFmtId="0" fontId="25" fillId="0" borderId="17" xfId="296" applyFont="1" applyFill="1" applyBorder="1" applyAlignment="1">
      <alignment horizontal="left" vertical="center" wrapText="1"/>
    </xf>
    <xf numFmtId="0" fontId="25" fillId="0" borderId="18" xfId="296" applyFont="1" applyFill="1" applyBorder="1" applyAlignment="1">
      <alignment horizontal="center" vertical="center"/>
    </xf>
    <xf numFmtId="0" fontId="27" fillId="0" borderId="16" xfId="0" applyNumberFormat="1" applyFont="1" applyFill="1" applyBorder="1" applyAlignment="1" applyProtection="1">
      <alignment vertical="center"/>
    </xf>
    <xf numFmtId="0" fontId="24" fillId="0" borderId="4" xfId="296" applyNumberFormat="1" applyFont="1" applyFill="1" applyBorder="1" applyAlignment="1" applyProtection="1">
      <alignment horizontal="left" vertical="center"/>
    </xf>
    <xf numFmtId="0" fontId="20" fillId="0" borderId="8" xfId="296" applyFont="1" applyBorder="1" applyAlignment="1">
      <alignment horizontal="center" vertical="center"/>
    </xf>
    <xf numFmtId="0" fontId="20" fillId="0" borderId="8" xfId="296" applyFont="1" applyBorder="1" applyAlignment="1">
      <alignment vertical="center"/>
    </xf>
    <xf numFmtId="0" fontId="11" fillId="0" borderId="16" xfId="0" applyNumberFormat="1" applyFont="1" applyFill="1" applyBorder="1" applyAlignment="1" applyProtection="1">
      <alignment vertical="center"/>
    </xf>
    <xf numFmtId="0" fontId="21" fillId="0" borderId="8" xfId="296" applyFont="1" applyBorder="1" applyAlignment="1">
      <alignment vertical="center"/>
    </xf>
    <xf numFmtId="0" fontId="0" fillId="0" borderId="16" xfId="0" applyFill="1" applyBorder="1" applyAlignment="1">
      <alignment vertical="center"/>
    </xf>
    <xf numFmtId="0" fontId="26" fillId="0" borderId="13" xfId="296" applyNumberFormat="1" applyFont="1" applyFill="1" applyBorder="1" applyAlignment="1" applyProtection="1">
      <alignment horizontal="center" vertical="center"/>
    </xf>
    <xf numFmtId="0" fontId="24" fillId="0" borderId="8" xfId="296" applyFont="1" applyFill="1" applyBorder="1" applyAlignment="1">
      <alignment vertical="center"/>
    </xf>
    <xf numFmtId="0" fontId="26" fillId="0" borderId="13" xfId="296" applyNumberFormat="1" applyFont="1" applyFill="1" applyBorder="1" applyAlignment="1" applyProtection="1">
      <alignment horizontal="left" vertical="center"/>
    </xf>
    <xf numFmtId="0" fontId="24" fillId="0" borderId="15" xfId="296" applyFont="1" applyFill="1" applyBorder="1" applyAlignment="1">
      <alignment vertical="center"/>
    </xf>
    <xf numFmtId="0" fontId="20" fillId="0" borderId="8" xfId="296" applyFont="1" applyBorder="1" applyAlignment="1">
      <alignment horizontal="left" vertical="center"/>
    </xf>
    <xf numFmtId="0" fontId="26" fillId="0" borderId="14" xfId="296" applyNumberFormat="1" applyFont="1" applyFill="1" applyBorder="1" applyAlignment="1" applyProtection="1">
      <alignment horizontal="center" vertical="center"/>
    </xf>
    <xf numFmtId="0" fontId="0" fillId="0" borderId="12" xfId="296" applyFill="1" applyBorder="1" applyAlignment="1">
      <alignment vertical="center"/>
    </xf>
    <xf numFmtId="0" fontId="19" fillId="0" borderId="0" xfId="282" applyFill="1"/>
    <xf numFmtId="0" fontId="0" fillId="0" borderId="0" xfId="0" applyFill="1"/>
    <xf numFmtId="0" fontId="28" fillId="0" borderId="0" xfId="282" applyFont="1" applyFill="1" applyBorder="1" applyAlignment="1">
      <alignment horizontal="center"/>
    </xf>
    <xf numFmtId="0" fontId="29" fillId="0" borderId="0" xfId="282" applyFont="1" applyFill="1" applyBorder="1" applyAlignment="1">
      <alignment horizontal="center"/>
    </xf>
    <xf numFmtId="43" fontId="21" fillId="0" borderId="0" xfId="15" applyNumberFormat="1" applyFont="1" applyFill="1" applyBorder="1" applyAlignment="1">
      <alignment horizontal="right"/>
    </xf>
    <xf numFmtId="0" fontId="21" fillId="0" borderId="1" xfId="282" applyFont="1" applyFill="1" applyBorder="1" applyAlignment="1">
      <alignment horizontal="center" vertical="center"/>
    </xf>
    <xf numFmtId="0" fontId="21" fillId="0" borderId="3" xfId="282" applyFont="1" applyFill="1" applyBorder="1" applyAlignment="1">
      <alignment horizontal="center" vertical="center"/>
    </xf>
    <xf numFmtId="0" fontId="30" fillId="0" borderId="14" xfId="282" applyFont="1" applyFill="1" applyBorder="1" applyAlignment="1">
      <alignment horizontal="center" vertical="center" wrapText="1"/>
    </xf>
    <xf numFmtId="0" fontId="30" fillId="0" borderId="12" xfId="282" applyFont="1" applyFill="1" applyBorder="1" applyAlignment="1">
      <alignment horizontal="center" vertical="center"/>
    </xf>
    <xf numFmtId="0" fontId="19" fillId="0" borderId="0" xfId="282" applyFill="1" applyAlignment="1">
      <alignment vertical="center"/>
    </xf>
    <xf numFmtId="0" fontId="23" fillId="0" borderId="0" xfId="119" applyFont="1" applyAlignment="1">
      <alignment vertical="center"/>
    </xf>
    <xf numFmtId="0" fontId="27" fillId="0" borderId="4" xfId="0" applyNumberFormat="1" applyFont="1" applyFill="1" applyBorder="1" applyAlignment="1" applyProtection="1">
      <alignment horizontal="left" vertical="center"/>
    </xf>
    <xf numFmtId="0" fontId="21" fillId="0" borderId="8" xfId="296" applyFont="1" applyBorder="1" applyAlignment="1">
      <alignment horizontal="center" vertical="center"/>
    </xf>
    <xf numFmtId="0" fontId="21" fillId="0" borderId="8" xfId="296" applyFont="1" applyBorder="1" applyAlignment="1">
      <alignment horizontal="right" vertical="center"/>
    </xf>
    <xf numFmtId="0" fontId="11" fillId="0" borderId="4" xfId="0" applyNumberFormat="1" applyFont="1" applyFill="1" applyBorder="1" applyAlignment="1" applyProtection="1">
      <alignment horizontal="left" vertical="center"/>
    </xf>
    <xf numFmtId="0" fontId="24" fillId="0" borderId="8" xfId="296" applyNumberFormat="1" applyFont="1" applyFill="1" applyBorder="1" applyAlignment="1" applyProtection="1">
      <alignment horizontal="right" vertical="center"/>
    </xf>
    <xf numFmtId="0" fontId="24" fillId="0" borderId="12" xfId="296" applyNumberFormat="1" applyFont="1" applyFill="1" applyBorder="1" applyAlignment="1" applyProtection="1">
      <alignment horizontal="right" vertical="center"/>
    </xf>
    <xf numFmtId="0" fontId="25" fillId="0" borderId="17" xfId="296" applyFont="1" applyFill="1" applyBorder="1" applyAlignment="1">
      <alignment horizontal="center" vertical="center" wrapText="1"/>
    </xf>
    <xf numFmtId="0" fontId="12" fillId="0" borderId="0" xfId="112" applyAlignment="1">
      <alignment vertical="center"/>
    </xf>
    <xf numFmtId="0" fontId="23" fillId="0" borderId="0" xfId="112" applyFont="1" applyAlignment="1">
      <alignment horizontal="center" vertical="center"/>
    </xf>
    <xf numFmtId="0" fontId="31" fillId="0" borderId="0" xfId="112" applyFont="1" applyAlignment="1">
      <alignment horizontal="center" vertical="center"/>
    </xf>
    <xf numFmtId="0" fontId="24" fillId="0" borderId="0" xfId="112" applyFont="1" applyAlignment="1">
      <alignment horizontal="right" vertical="center"/>
    </xf>
    <xf numFmtId="0" fontId="24" fillId="0" borderId="1" xfId="112" applyFont="1" applyBorder="1" applyAlignment="1">
      <alignment horizontal="center" vertical="center"/>
    </xf>
    <xf numFmtId="0" fontId="24" fillId="0" borderId="2" xfId="112" applyFont="1" applyBorder="1" applyAlignment="1">
      <alignment horizontal="center" vertical="center" wrapText="1"/>
    </xf>
    <xf numFmtId="0" fontId="24" fillId="0" borderId="7" xfId="112" applyFont="1" applyBorder="1" applyAlignment="1">
      <alignment horizontal="center" vertical="center" wrapText="1"/>
    </xf>
    <xf numFmtId="0" fontId="24" fillId="0" borderId="13" xfId="112" applyFont="1" applyBorder="1" applyAlignment="1">
      <alignment horizontal="center" vertical="center"/>
    </xf>
    <xf numFmtId="0" fontId="24" fillId="0" borderId="0" xfId="112" applyFont="1" applyBorder="1" applyAlignment="1">
      <alignment horizontal="center" vertical="center" wrapText="1"/>
    </xf>
    <xf numFmtId="0" fontId="24" fillId="0" borderId="18" xfId="112" applyFont="1" applyBorder="1" applyAlignment="1">
      <alignment horizontal="center" vertical="center" wrapText="1"/>
    </xf>
    <xf numFmtId="0" fontId="21" fillId="0" borderId="14" xfId="283" applyFont="1" applyBorder="1" applyAlignment="1">
      <alignment horizontal="center" vertical="center"/>
    </xf>
    <xf numFmtId="178" fontId="24" fillId="0" borderId="11" xfId="112" applyNumberFormat="1" applyFont="1" applyBorder="1" applyAlignment="1">
      <alignment horizontal="center" vertical="center"/>
    </xf>
    <xf numFmtId="179" fontId="24" fillId="0" borderId="12" xfId="112" applyNumberFormat="1" applyFont="1" applyBorder="1" applyAlignment="1">
      <alignment horizontal="center" vertical="center"/>
    </xf>
    <xf numFmtId="0" fontId="32" fillId="0" borderId="0" xfId="112" applyFont="1" applyAlignment="1">
      <alignment vertical="center"/>
    </xf>
    <xf numFmtId="0" fontId="21" fillId="0" borderId="0" xfId="283" applyFont="1" applyFill="1" applyBorder="1" applyAlignment="1">
      <alignment horizontal="left" vertical="center" wrapText="1"/>
    </xf>
    <xf numFmtId="0" fontId="12" fillId="0" borderId="0" xfId="112" applyFont="1" applyAlignment="1">
      <alignment vertical="center"/>
    </xf>
    <xf numFmtId="0" fontId="25" fillId="0" borderId="0" xfId="0" applyFont="1" applyFill="1" applyAlignment="1">
      <alignment vertical="center"/>
    </xf>
    <xf numFmtId="0" fontId="0" fillId="0" borderId="0" xfId="0" applyNumberFormat="1" applyFont="1" applyFill="1" applyAlignment="1">
      <alignment vertical="center"/>
    </xf>
    <xf numFmtId="49" fontId="0" fillId="0" borderId="0" xfId="0" applyNumberFormat="1" applyFill="1" applyBorder="1" applyAlignment="1">
      <alignment vertical="center"/>
    </xf>
    <xf numFmtId="0" fontId="23" fillId="0" borderId="0" xfId="119" applyFont="1" applyFill="1" applyAlignment="1">
      <alignment horizontal="center" vertical="center"/>
    </xf>
    <xf numFmtId="0" fontId="23" fillId="0" borderId="0" xfId="119" applyNumberFormat="1" applyFont="1" applyFill="1" applyAlignment="1">
      <alignment horizontal="center" vertical="center"/>
    </xf>
    <xf numFmtId="0" fontId="24" fillId="0" borderId="0" xfId="0" applyFont="1" applyFill="1" applyBorder="1" applyAlignment="1">
      <alignment horizontal="right" vertical="center"/>
    </xf>
    <xf numFmtId="0" fontId="24" fillId="0" borderId="0" xfId="0" applyNumberFormat="1" applyFont="1" applyFill="1" applyBorder="1" applyAlignment="1">
      <alignment horizontal="right" vertical="center"/>
    </xf>
    <xf numFmtId="0" fontId="25" fillId="0" borderId="1" xfId="0" applyFont="1" applyFill="1" applyBorder="1" applyAlignment="1">
      <alignment horizontal="center" vertical="center"/>
    </xf>
    <xf numFmtId="0" fontId="26" fillId="0" borderId="3" xfId="0" applyNumberFormat="1" applyFont="1" applyFill="1" applyBorder="1" applyAlignment="1">
      <alignment horizontal="center" vertical="center"/>
    </xf>
    <xf numFmtId="0" fontId="27" fillId="0" borderId="13" xfId="0" applyNumberFormat="1" applyFont="1" applyFill="1" applyBorder="1" applyAlignment="1" applyProtection="1">
      <alignment horizontal="left" vertical="center"/>
    </xf>
    <xf numFmtId="180" fontId="11" fillId="0" borderId="8" xfId="0" applyNumberFormat="1" applyFont="1" applyFill="1" applyBorder="1" applyAlignment="1" applyProtection="1">
      <alignment horizontal="right" vertical="center"/>
    </xf>
    <xf numFmtId="49" fontId="19" fillId="0" borderId="0" xfId="0" applyNumberFormat="1" applyFont="1" applyFill="1" applyBorder="1" applyAlignment="1">
      <alignment horizontal="left" vertical="center"/>
    </xf>
    <xf numFmtId="0" fontId="11" fillId="0" borderId="13" xfId="0" applyNumberFormat="1" applyFont="1" applyFill="1" applyBorder="1" applyAlignment="1" applyProtection="1">
      <alignment horizontal="left" vertical="center"/>
    </xf>
    <xf numFmtId="0" fontId="33" fillId="0" borderId="13" xfId="0" applyFont="1" applyFill="1" applyBorder="1" applyAlignment="1">
      <alignment vertical="center" wrapText="1"/>
    </xf>
    <xf numFmtId="0" fontId="0" fillId="0" borderId="13" xfId="0" applyFont="1" applyFill="1" applyBorder="1" applyAlignment="1">
      <alignment vertical="center"/>
    </xf>
    <xf numFmtId="0" fontId="11" fillId="0" borderId="8" xfId="0" applyFont="1" applyFill="1" applyBorder="1" applyAlignment="1">
      <alignment vertical="center"/>
    </xf>
    <xf numFmtId="0" fontId="26" fillId="0" borderId="13" xfId="296" applyFont="1" applyFill="1" applyBorder="1" applyAlignment="1">
      <alignment horizontal="distributed" vertical="center"/>
    </xf>
    <xf numFmtId="181" fontId="11" fillId="0" borderId="8" xfId="117" applyNumberFormat="1" applyFont="1" applyFill="1" applyBorder="1" applyAlignment="1">
      <alignment horizontal="right" vertical="center"/>
    </xf>
    <xf numFmtId="0" fontId="26" fillId="0" borderId="13" xfId="296" applyFont="1" applyFill="1" applyBorder="1" applyAlignment="1">
      <alignment vertical="center"/>
    </xf>
    <xf numFmtId="0" fontId="11" fillId="0" borderId="8" xfId="0" applyNumberFormat="1" applyFont="1" applyFill="1" applyBorder="1" applyAlignment="1">
      <alignment vertical="center"/>
    </xf>
    <xf numFmtId="0" fontId="24" fillId="0" borderId="13" xfId="296" applyFont="1" applyFill="1" applyBorder="1" applyAlignment="1">
      <alignment vertical="center"/>
    </xf>
    <xf numFmtId="1" fontId="24" fillId="0" borderId="13" xfId="296" applyNumberFormat="1" applyFont="1" applyFill="1" applyBorder="1" applyAlignment="1" applyProtection="1">
      <alignment vertical="center"/>
      <protection locked="0"/>
    </xf>
    <xf numFmtId="0" fontId="11" fillId="0" borderId="8" xfId="0" applyNumberFormat="1" applyFont="1" applyFill="1" applyBorder="1" applyAlignment="1">
      <alignment horizontal="right" vertical="center"/>
    </xf>
    <xf numFmtId="0" fontId="26" fillId="0" borderId="14" xfId="296" applyFont="1" applyFill="1" applyBorder="1" applyAlignment="1">
      <alignment horizontal="distributed" vertical="center"/>
    </xf>
    <xf numFmtId="0" fontId="26" fillId="0" borderId="3" xfId="0" applyFont="1" applyFill="1" applyBorder="1" applyAlignment="1">
      <alignment horizontal="center" vertical="center"/>
    </xf>
    <xf numFmtId="3" fontId="24" fillId="0" borderId="13" xfId="296" applyNumberFormat="1" applyFont="1" applyFill="1" applyBorder="1" applyAlignment="1" applyProtection="1">
      <alignment vertical="center"/>
    </xf>
    <xf numFmtId="0" fontId="24" fillId="0" borderId="8" xfId="0" applyFont="1" applyFill="1" applyBorder="1" applyAlignment="1">
      <alignment vertical="center"/>
    </xf>
    <xf numFmtId="0" fontId="24" fillId="0" borderId="13" xfId="296" applyFont="1" applyBorder="1" applyAlignment="1">
      <alignment vertical="center"/>
    </xf>
    <xf numFmtId="3" fontId="24" fillId="0" borderId="13" xfId="0" applyNumberFormat="1" applyFont="1" applyFill="1" applyBorder="1" applyAlignment="1" applyProtection="1">
      <alignment vertical="center"/>
    </xf>
    <xf numFmtId="0" fontId="24" fillId="0" borderId="8" xfId="0" applyFont="1" applyFill="1" applyBorder="1" applyAlignment="1">
      <alignment horizontal="right"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179" fontId="34" fillId="0" borderId="7" xfId="364" applyNumberFormat="1" applyFont="1" applyFill="1" applyBorder="1" applyAlignment="1" applyProtection="1">
      <alignment vertical="center"/>
    </xf>
    <xf numFmtId="0" fontId="24" fillId="0" borderId="13" xfId="0" applyFont="1" applyFill="1" applyBorder="1" applyAlignment="1">
      <alignment vertical="center"/>
    </xf>
    <xf numFmtId="4" fontId="33" fillId="0" borderId="19" xfId="0" applyNumberFormat="1" applyFont="1" applyFill="1" applyBorder="1" applyAlignment="1">
      <alignment horizontal="right" vertical="center"/>
    </xf>
    <xf numFmtId="0" fontId="0" fillId="0" borderId="8" xfId="0" applyFill="1" applyBorder="1" applyAlignment="1">
      <alignment vertical="center"/>
    </xf>
    <xf numFmtId="1" fontId="24" fillId="0" borderId="13" xfId="0" applyNumberFormat="1" applyFont="1" applyFill="1" applyBorder="1" applyAlignment="1" applyProtection="1">
      <alignment vertical="center"/>
      <protection locked="0"/>
    </xf>
    <xf numFmtId="0" fontId="0" fillId="0" borderId="8" xfId="0" applyFill="1" applyBorder="1" applyAlignment="1">
      <alignment horizontal="right" vertical="center"/>
    </xf>
    <xf numFmtId="0" fontId="26" fillId="0" borderId="14" xfId="0" applyFont="1" applyFill="1" applyBorder="1" applyAlignment="1">
      <alignment horizontal="center" vertical="center"/>
    </xf>
    <xf numFmtId="181" fontId="19" fillId="0" borderId="12" xfId="117" applyNumberFormat="1" applyFont="1" applyFill="1" applyBorder="1" applyAlignment="1">
      <alignment horizontal="right" vertical="center"/>
    </xf>
    <xf numFmtId="0" fontId="35" fillId="0" borderId="0" xfId="119" applyFont="1"/>
    <xf numFmtId="0" fontId="0" fillId="0" borderId="0" xfId="119"/>
    <xf numFmtId="0" fontId="24" fillId="0" borderId="0" xfId="119" applyFont="1" applyBorder="1" applyAlignment="1">
      <alignment vertical="center"/>
    </xf>
    <xf numFmtId="0" fontId="24" fillId="0" borderId="0" xfId="119" applyFont="1" applyAlignment="1">
      <alignment horizontal="right" vertical="center"/>
    </xf>
    <xf numFmtId="0" fontId="24" fillId="0" borderId="1" xfId="119" applyFont="1" applyBorder="1" applyAlignment="1">
      <alignment horizontal="center" vertical="center"/>
    </xf>
    <xf numFmtId="0" fontId="24" fillId="0" borderId="2" xfId="119" applyFont="1" applyBorder="1" applyAlignment="1">
      <alignment horizontal="center" vertical="center"/>
    </xf>
    <xf numFmtId="0" fontId="24" fillId="0" borderId="3" xfId="119" applyFont="1" applyBorder="1" applyAlignment="1">
      <alignment horizontal="center" vertical="center"/>
    </xf>
    <xf numFmtId="0" fontId="24" fillId="0" borderId="13" xfId="119" applyFont="1" applyBorder="1" applyAlignment="1">
      <alignment horizontal="center" vertical="center"/>
    </xf>
    <xf numFmtId="181" fontId="19" fillId="0" borderId="7" xfId="117" applyNumberFormat="1" applyFont="1" applyFill="1" applyBorder="1" applyAlignment="1">
      <alignment horizontal="right" vertical="center"/>
    </xf>
    <xf numFmtId="177" fontId="24" fillId="0" borderId="8" xfId="119" applyNumberFormat="1" applyFont="1" applyBorder="1" applyAlignment="1">
      <alignment vertical="center"/>
    </xf>
    <xf numFmtId="0" fontId="24" fillId="0" borderId="13" xfId="119" applyFont="1" applyBorder="1" applyAlignment="1">
      <alignment vertical="center"/>
    </xf>
    <xf numFmtId="179" fontId="24" fillId="0" borderId="7" xfId="119" applyNumberFormat="1" applyFont="1" applyBorder="1" applyAlignment="1">
      <alignment vertical="center"/>
    </xf>
    <xf numFmtId="0" fontId="36" fillId="0" borderId="0" xfId="119" applyFont="1"/>
    <xf numFmtId="0" fontId="24" fillId="0" borderId="13" xfId="119" applyFont="1" applyBorder="1" applyAlignment="1">
      <alignment horizontal="left" vertical="center" wrapText="1" indent="1"/>
    </xf>
    <xf numFmtId="0" fontId="24" fillId="0" borderId="14" xfId="119" applyFont="1" applyBorder="1" applyAlignment="1">
      <alignment horizontal="left" vertical="center" wrapText="1"/>
    </xf>
    <xf numFmtId="181" fontId="19" fillId="0" borderId="11" xfId="117" applyNumberFormat="1" applyFont="1" applyFill="1" applyBorder="1" applyAlignment="1">
      <alignment horizontal="right" vertical="center"/>
    </xf>
    <xf numFmtId="179" fontId="24" fillId="0" borderId="11" xfId="119" applyNumberFormat="1" applyFont="1" applyBorder="1" applyAlignment="1">
      <alignment vertical="center"/>
    </xf>
    <xf numFmtId="177" fontId="24" fillId="0" borderId="12" xfId="119" applyNumberFormat="1" applyFont="1" applyBorder="1" applyAlignment="1">
      <alignment vertical="center"/>
    </xf>
    <xf numFmtId="0" fontId="24" fillId="0" borderId="0" xfId="0" applyFont="1" applyAlignment="1">
      <alignment horizontal="left" vertical="center" wrapText="1"/>
    </xf>
    <xf numFmtId="0" fontId="26" fillId="0" borderId="0" xfId="0" applyFont="1" applyAlignment="1">
      <alignment horizontal="left" vertical="center" wrapText="1"/>
    </xf>
    <xf numFmtId="179" fontId="24" fillId="0" borderId="11" xfId="112" applyNumberFormat="1" applyFont="1" applyBorder="1" applyAlignment="1">
      <alignment horizontal="center" vertical="center"/>
    </xf>
    <xf numFmtId="0" fontId="19" fillId="0" borderId="0" xfId="282" applyFill="1" applyAlignment="1">
      <alignment horizontal="left" wrapText="1"/>
    </xf>
    <xf numFmtId="0" fontId="19" fillId="0" borderId="0" xfId="282" applyFill="1" applyAlignment="1"/>
    <xf numFmtId="0" fontId="37" fillId="0" borderId="0" xfId="282" applyFont="1" applyFill="1" applyBorder="1" applyAlignment="1">
      <alignment horizontal="center"/>
    </xf>
    <xf numFmtId="0" fontId="29" fillId="0" borderId="0" xfId="282" applyFont="1" applyFill="1" applyBorder="1" applyAlignment="1">
      <alignment horizontal="left"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9" fillId="0" borderId="13" xfId="0" applyFont="1" applyBorder="1" applyAlignment="1">
      <alignment horizontal="center" vertical="center" wrapText="1"/>
    </xf>
    <xf numFmtId="179" fontId="39" fillId="0" borderId="8" xfId="0" applyNumberFormat="1" applyFont="1" applyBorder="1" applyAlignment="1">
      <alignment vertical="center" wrapText="1"/>
    </xf>
    <xf numFmtId="0" fontId="40" fillId="0" borderId="13" xfId="0" applyFont="1" applyBorder="1" applyAlignment="1">
      <alignment horizontal="center" vertical="center" wrapText="1"/>
    </xf>
    <xf numFmtId="179" fontId="40" fillId="0" borderId="8" xfId="0" applyNumberFormat="1" applyFont="1" applyBorder="1" applyAlignment="1">
      <alignment vertical="center" wrapText="1"/>
    </xf>
    <xf numFmtId="0" fontId="41" fillId="0" borderId="13" xfId="0" applyFont="1" applyBorder="1" applyAlignment="1">
      <alignment horizontal="left" vertical="center" wrapText="1"/>
    </xf>
    <xf numFmtId="179" fontId="41" fillId="0" borderId="8" xfId="0" applyNumberFormat="1" applyFont="1" applyBorder="1" applyAlignment="1">
      <alignment vertical="center" wrapText="1"/>
    </xf>
    <xf numFmtId="0" fontId="19" fillId="0" borderId="13" xfId="282" applyFont="1" applyFill="1" applyBorder="1" applyAlignment="1">
      <alignment horizontal="left" vertical="center" wrapText="1"/>
    </xf>
    <xf numFmtId="0" fontId="19" fillId="0" borderId="8" xfId="282" applyFont="1" applyFill="1" applyBorder="1" applyAlignment="1">
      <alignment vertical="center" wrapText="1"/>
    </xf>
    <xf numFmtId="0" fontId="19" fillId="0" borderId="14" xfId="282" applyFont="1" applyFill="1" applyBorder="1" applyAlignment="1">
      <alignment horizontal="left" vertical="center" wrapText="1"/>
    </xf>
    <xf numFmtId="0" fontId="19" fillId="0" borderId="12" xfId="282" applyFont="1" applyFill="1" applyBorder="1" applyAlignment="1">
      <alignment vertical="center" wrapText="1"/>
    </xf>
    <xf numFmtId="0" fontId="12" fillId="0" borderId="0" xfId="282" applyFont="1" applyFill="1" applyAlignment="1">
      <alignment horizontal="left" wrapText="1"/>
    </xf>
    <xf numFmtId="43" fontId="21" fillId="0" borderId="20" xfId="15" applyNumberFormat="1" applyFont="1" applyFill="1" applyBorder="1" applyAlignment="1">
      <alignment horizontal="right"/>
    </xf>
    <xf numFmtId="0" fontId="19" fillId="0" borderId="1" xfId="0" applyFont="1" applyBorder="1" applyAlignment="1">
      <alignment horizontal="center" vertical="center" shrinkToFit="1"/>
    </xf>
    <xf numFmtId="0" fontId="19" fillId="0" borderId="3" xfId="0" applyFont="1" applyBorder="1" applyAlignment="1">
      <alignment horizontal="center" vertical="center"/>
    </xf>
    <xf numFmtId="0" fontId="19" fillId="0" borderId="13" xfId="0" applyFont="1" applyBorder="1" applyAlignment="1">
      <alignment horizontal="center" vertical="center" shrinkToFit="1"/>
    </xf>
    <xf numFmtId="0" fontId="12" fillId="0" borderId="8" xfId="0" applyNumberFormat="1" applyFont="1" applyBorder="1" applyAlignment="1">
      <alignment vertical="center"/>
    </xf>
    <xf numFmtId="0" fontId="41" fillId="0" borderId="13" xfId="112" applyFont="1" applyBorder="1" applyAlignment="1">
      <alignment horizontal="center" vertical="center"/>
    </xf>
    <xf numFmtId="0" fontId="41" fillId="0" borderId="14" xfId="112" applyFont="1" applyBorder="1" applyAlignment="1">
      <alignment horizontal="center" vertical="center"/>
    </xf>
    <xf numFmtId="0" fontId="12" fillId="0" borderId="12" xfId="0" applyNumberFormat="1" applyFont="1" applyBorder="1" applyAlignment="1">
      <alignment vertical="center"/>
    </xf>
    <xf numFmtId="0" fontId="42" fillId="0" borderId="0" xfId="0" applyFont="1" applyFill="1" applyAlignment="1">
      <alignment vertical="center"/>
    </xf>
    <xf numFmtId="0" fontId="28" fillId="0" borderId="0" xfId="282" applyFont="1" applyAlignment="1">
      <alignment horizontal="center" vertical="center"/>
    </xf>
    <xf numFmtId="0" fontId="21" fillId="0" borderId="0" xfId="282" applyFont="1" applyBorder="1" applyAlignment="1">
      <alignment horizontal="right" vertical="center"/>
    </xf>
    <xf numFmtId="176" fontId="24" fillId="0" borderId="1" xfId="113" applyNumberFormat="1" applyFont="1" applyFill="1" applyBorder="1" applyAlignment="1" applyProtection="1">
      <alignment horizontal="center" vertical="center" wrapText="1"/>
      <protection locked="0"/>
    </xf>
    <xf numFmtId="176" fontId="24" fillId="0" borderId="3" xfId="113" applyNumberFormat="1" applyFont="1" applyFill="1" applyBorder="1" applyAlignment="1" applyProtection="1">
      <alignment horizontal="center" vertical="center" wrapText="1"/>
      <protection locked="0"/>
    </xf>
    <xf numFmtId="0" fontId="30" fillId="0" borderId="13" xfId="0" applyFont="1" applyBorder="1" applyAlignment="1">
      <alignment horizontal="left" vertical="center"/>
    </xf>
    <xf numFmtId="181" fontId="39" fillId="0" borderId="8" xfId="117" applyNumberFormat="1" applyFont="1" applyFill="1" applyBorder="1" applyAlignment="1">
      <alignment horizontal="right" vertical="center"/>
    </xf>
    <xf numFmtId="0" fontId="43" fillId="0" borderId="9" xfId="0" applyFont="1" applyFill="1" applyBorder="1" applyAlignment="1">
      <alignment horizontal="left" vertical="center" wrapText="1"/>
    </xf>
    <xf numFmtId="4" fontId="33" fillId="0" borderId="21" xfId="0" applyNumberFormat="1" applyFont="1" applyFill="1" applyBorder="1" applyAlignment="1">
      <alignment horizontal="right" vertical="center" wrapText="1"/>
    </xf>
    <xf numFmtId="0" fontId="33" fillId="0" borderId="9"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0" fillId="0" borderId="0" xfId="0" applyFont="1" applyFill="1" applyAlignment="1">
      <alignment horizontal="right" vertical="center"/>
    </xf>
    <xf numFmtId="0" fontId="25" fillId="0" borderId="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43" fillId="0" borderId="21" xfId="0" applyFont="1" applyFill="1" applyBorder="1" applyAlignment="1">
      <alignment vertical="center"/>
    </xf>
    <xf numFmtId="0" fontId="26" fillId="0" borderId="21" xfId="0" applyFont="1" applyFill="1" applyBorder="1" applyAlignment="1">
      <alignment vertical="center"/>
    </xf>
    <xf numFmtId="0" fontId="33" fillId="0" borderId="21" xfId="0" applyFont="1" applyFill="1" applyBorder="1" applyAlignment="1">
      <alignment vertical="center" wrapText="1"/>
    </xf>
    <xf numFmtId="0" fontId="26" fillId="0" borderId="21" xfId="0" applyFont="1" applyFill="1" applyBorder="1" applyAlignment="1">
      <alignment vertical="center" wrapText="1"/>
    </xf>
    <xf numFmtId="0" fontId="27" fillId="0" borderId="14" xfId="0" applyNumberFormat="1" applyFont="1" applyFill="1" applyBorder="1" applyAlignment="1" applyProtection="1">
      <alignment horizontal="left" vertical="center"/>
    </xf>
    <xf numFmtId="4" fontId="43" fillId="0" borderId="21" xfId="0" applyNumberFormat="1" applyFont="1" applyFill="1" applyBorder="1" applyAlignment="1">
      <alignment horizontal="right" vertical="center" wrapText="1"/>
    </xf>
    <xf numFmtId="0" fontId="26" fillId="0" borderId="0" xfId="0" applyFont="1" applyFill="1" applyAlignment="1">
      <alignment vertical="center"/>
    </xf>
    <xf numFmtId="0" fontId="24" fillId="0" borderId="0" xfId="0" applyFont="1" applyFill="1" applyAlignment="1">
      <alignment horizontal="right" vertical="center"/>
    </xf>
    <xf numFmtId="0" fontId="26" fillId="0" borderId="1" xfId="0" applyFont="1" applyFill="1" applyBorder="1" applyAlignment="1">
      <alignment horizontal="center" vertical="center"/>
    </xf>
    <xf numFmtId="179" fontId="26" fillId="0" borderId="8" xfId="0" applyNumberFormat="1" applyFont="1" applyFill="1" applyBorder="1" applyAlignment="1" applyProtection="1">
      <alignment vertical="center"/>
      <protection locked="0"/>
    </xf>
    <xf numFmtId="1" fontId="26" fillId="0" borderId="8" xfId="0" applyNumberFormat="1" applyFont="1" applyFill="1" applyBorder="1" applyAlignment="1" applyProtection="1">
      <alignment vertical="center"/>
      <protection locked="0"/>
    </xf>
    <xf numFmtId="1" fontId="24" fillId="0" borderId="8" xfId="0" applyNumberFormat="1" applyFont="1" applyFill="1" applyBorder="1" applyAlignment="1" applyProtection="1">
      <alignment horizontal="right" vertical="center"/>
      <protection locked="0"/>
    </xf>
    <xf numFmtId="0" fontId="24" fillId="0" borderId="13" xfId="0" applyNumberFormat="1" applyFont="1" applyFill="1" applyBorder="1" applyAlignment="1" applyProtection="1">
      <alignment horizontal="left" vertical="center"/>
    </xf>
    <xf numFmtId="0" fontId="24" fillId="0" borderId="8" xfId="0" applyFont="1" applyFill="1" applyBorder="1" applyAlignment="1" applyProtection="1">
      <alignment vertical="center"/>
      <protection locked="0"/>
    </xf>
    <xf numFmtId="179" fontId="24" fillId="0" borderId="8" xfId="0" applyNumberFormat="1" applyFont="1" applyFill="1" applyBorder="1" applyAlignment="1">
      <alignment vertical="center"/>
    </xf>
    <xf numFmtId="182" fontId="24" fillId="0" borderId="8" xfId="0" applyNumberFormat="1" applyFont="1" applyFill="1" applyBorder="1" applyAlignment="1">
      <alignment vertical="center"/>
    </xf>
    <xf numFmtId="182" fontId="26"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vertical="center"/>
      <protection locked="0"/>
    </xf>
    <xf numFmtId="0" fontId="26" fillId="0" borderId="14" xfId="0" applyNumberFormat="1" applyFont="1" applyFill="1" applyBorder="1" applyAlignment="1" applyProtection="1">
      <alignment horizontal="left" vertical="center"/>
    </xf>
    <xf numFmtId="179" fontId="26" fillId="0" borderId="12" xfId="0" applyNumberFormat="1" applyFont="1" applyFill="1" applyBorder="1" applyAlignment="1">
      <alignment vertical="center"/>
    </xf>
    <xf numFmtId="0" fontId="44" fillId="0" borderId="0" xfId="0" applyFont="1" applyFill="1" applyAlignment="1">
      <alignment vertical="center"/>
    </xf>
    <xf numFmtId="179" fontId="44" fillId="0" borderId="0" xfId="0" applyNumberFormat="1" applyFont="1" applyFill="1" applyAlignment="1">
      <alignment horizontal="right" vertical="center"/>
    </xf>
    <xf numFmtId="0" fontId="28" fillId="0" borderId="0" xfId="119" applyFont="1" applyAlignment="1">
      <alignment horizontal="center" vertical="center"/>
    </xf>
    <xf numFmtId="179" fontId="28" fillId="0" borderId="0" xfId="119" applyNumberFormat="1" applyFont="1" applyAlignment="1">
      <alignment horizontal="center" vertical="center"/>
    </xf>
    <xf numFmtId="0" fontId="21" fillId="0" borderId="0" xfId="0" applyFont="1" applyFill="1" applyAlignment="1">
      <alignment vertical="center"/>
    </xf>
    <xf numFmtId="179" fontId="21" fillId="0" borderId="0" xfId="0" applyNumberFormat="1" applyFont="1" applyFill="1" applyAlignment="1">
      <alignment horizontal="right" vertical="center"/>
    </xf>
    <xf numFmtId="0" fontId="45" fillId="0" borderId="1" xfId="0" applyFont="1" applyFill="1" applyBorder="1" applyAlignment="1">
      <alignment horizontal="center" vertical="center"/>
    </xf>
    <xf numFmtId="179" fontId="45" fillId="0" borderId="3" xfId="0" applyNumberFormat="1" applyFont="1" applyFill="1" applyBorder="1" applyAlignment="1">
      <alignment horizontal="right" vertical="center"/>
    </xf>
    <xf numFmtId="0" fontId="21" fillId="0" borderId="13" xfId="0" applyFont="1" applyFill="1" applyBorder="1" applyAlignment="1">
      <alignment vertical="center"/>
    </xf>
    <xf numFmtId="179" fontId="24" fillId="0" borderId="8" xfId="0" applyNumberFormat="1" applyFont="1" applyFill="1" applyBorder="1" applyAlignment="1">
      <alignment horizontal="right" vertical="center"/>
    </xf>
    <xf numFmtId="179" fontId="1" fillId="0" borderId="8" xfId="15" applyNumberFormat="1" applyFont="1" applyBorder="1" applyAlignment="1">
      <alignment vertical="center"/>
    </xf>
    <xf numFmtId="0" fontId="21" fillId="0" borderId="22" xfId="0" applyFont="1" applyFill="1" applyBorder="1" applyAlignment="1">
      <alignment vertical="center"/>
    </xf>
    <xf numFmtId="0" fontId="21" fillId="0" borderId="23" xfId="0" applyNumberFormat="1" applyFont="1" applyFill="1" applyBorder="1" applyAlignment="1">
      <alignment horizontal="right" vertical="center"/>
    </xf>
    <xf numFmtId="0" fontId="21" fillId="0" borderId="24" xfId="0" applyFont="1" applyFill="1" applyBorder="1" applyAlignment="1">
      <alignment vertical="center"/>
    </xf>
    <xf numFmtId="0" fontId="21" fillId="0" borderId="18" xfId="0" applyNumberFormat="1" applyFont="1" applyFill="1" applyBorder="1" applyAlignment="1">
      <alignment horizontal="right" vertical="center"/>
    </xf>
    <xf numFmtId="0" fontId="21" fillId="0" borderId="25" xfId="0" applyFont="1" applyFill="1" applyBorder="1" applyAlignment="1">
      <alignment vertical="center"/>
    </xf>
    <xf numFmtId="0" fontId="21" fillId="0" borderId="26" xfId="0" applyNumberFormat="1" applyFont="1" applyFill="1" applyBorder="1" applyAlignment="1">
      <alignment horizontal="right" vertical="center"/>
    </xf>
    <xf numFmtId="0" fontId="21" fillId="0" borderId="8" xfId="0" applyNumberFormat="1" applyFont="1" applyFill="1" applyBorder="1" applyAlignment="1">
      <alignment horizontal="right" vertical="center"/>
    </xf>
    <xf numFmtId="0" fontId="24" fillId="0" borderId="8" xfId="0" applyNumberFormat="1" applyFont="1" applyFill="1" applyBorder="1" applyAlignment="1">
      <alignment horizontal="right" vertical="center"/>
    </xf>
    <xf numFmtId="0" fontId="44" fillId="0" borderId="26" xfId="0" applyNumberFormat="1" applyFont="1" applyFill="1" applyBorder="1" applyAlignment="1">
      <alignment horizontal="right" vertical="center"/>
    </xf>
    <xf numFmtId="0" fontId="46" fillId="0" borderId="8" xfId="0" applyFont="1" applyFill="1" applyBorder="1" applyAlignment="1"/>
    <xf numFmtId="0" fontId="20" fillId="0" borderId="13" xfId="0" applyFont="1" applyFill="1" applyBorder="1" applyAlignment="1">
      <alignment horizontal="left" vertical="center"/>
    </xf>
    <xf numFmtId="179" fontId="33" fillId="0" borderId="19" xfId="0" applyNumberFormat="1" applyFont="1" applyFill="1" applyBorder="1" applyAlignment="1">
      <alignment horizontal="right" vertical="center"/>
    </xf>
    <xf numFmtId="1" fontId="20" fillId="0" borderId="13" xfId="0" applyNumberFormat="1" applyFont="1" applyFill="1" applyBorder="1" applyAlignment="1" applyProtection="1">
      <alignment vertical="center"/>
      <protection locked="0"/>
    </xf>
    <xf numFmtId="179" fontId="26" fillId="0" borderId="8" xfId="0" applyNumberFormat="1" applyFont="1" applyFill="1" applyBorder="1" applyAlignment="1" applyProtection="1">
      <alignment horizontal="right" vertical="center"/>
      <protection locked="0"/>
    </xf>
    <xf numFmtId="1" fontId="21" fillId="0" borderId="13" xfId="0" applyNumberFormat="1" applyFont="1" applyFill="1" applyBorder="1" applyAlignment="1" applyProtection="1">
      <alignment horizontal="left" vertical="center"/>
      <protection locked="0"/>
    </xf>
    <xf numFmtId="179" fontId="21" fillId="0" borderId="8" xfId="0" applyNumberFormat="1" applyFont="1" applyFill="1" applyBorder="1" applyAlignment="1" applyProtection="1">
      <alignment horizontal="right" vertical="center"/>
      <protection locked="0"/>
    </xf>
    <xf numFmtId="1" fontId="21" fillId="0" borderId="24" xfId="0" applyNumberFormat="1" applyFont="1" applyFill="1" applyBorder="1" applyAlignment="1" applyProtection="1">
      <alignment horizontal="left" vertical="center"/>
      <protection locked="0"/>
    </xf>
    <xf numFmtId="0" fontId="21" fillId="0" borderId="18" xfId="0" applyNumberFormat="1" applyFont="1" applyFill="1" applyBorder="1" applyAlignment="1" applyProtection="1">
      <alignment horizontal="right" vertical="center"/>
      <protection locked="0"/>
    </xf>
    <xf numFmtId="1" fontId="21" fillId="0" borderId="13" xfId="0" applyNumberFormat="1" applyFont="1" applyFill="1" applyBorder="1" applyAlignment="1" applyProtection="1">
      <alignment vertical="center"/>
      <protection locked="0"/>
    </xf>
    <xf numFmtId="0" fontId="21" fillId="0" borderId="8" xfId="0" applyNumberFormat="1" applyFont="1" applyFill="1" applyBorder="1" applyAlignment="1" applyProtection="1">
      <alignment horizontal="right" vertical="center"/>
      <protection locked="0"/>
    </xf>
    <xf numFmtId="1" fontId="21" fillId="0" borderId="25" xfId="0" applyNumberFormat="1" applyFont="1" applyFill="1" applyBorder="1" applyAlignment="1" applyProtection="1">
      <alignment vertical="center"/>
      <protection locked="0"/>
    </xf>
    <xf numFmtId="0" fontId="21" fillId="0" borderId="26" xfId="0" applyNumberFormat="1" applyFont="1" applyFill="1" applyBorder="1" applyAlignment="1" applyProtection="1">
      <alignment horizontal="right" vertical="center"/>
      <protection locked="0"/>
    </xf>
    <xf numFmtId="0" fontId="21" fillId="0" borderId="24" xfId="0" applyNumberFormat="1" applyFont="1" applyFill="1" applyBorder="1" applyAlignment="1" applyProtection="1">
      <alignment vertical="center"/>
      <protection locked="0"/>
    </xf>
    <xf numFmtId="3" fontId="21" fillId="0" borderId="13" xfId="0" applyNumberFormat="1" applyFont="1" applyFill="1" applyBorder="1" applyAlignment="1" applyProtection="1">
      <alignment vertical="center"/>
      <protection locked="0"/>
    </xf>
    <xf numFmtId="0" fontId="21" fillId="0" borderId="13" xfId="0" applyNumberFormat="1" applyFont="1" applyFill="1" applyBorder="1" applyAlignment="1" applyProtection="1">
      <alignment vertical="center"/>
      <protection locked="0"/>
    </xf>
    <xf numFmtId="0" fontId="21" fillId="0" borderId="13" xfId="0" applyFont="1" applyBorder="1" applyAlignment="1" applyProtection="1">
      <alignment vertical="center" wrapText="1"/>
      <protection locked="0"/>
    </xf>
    <xf numFmtId="0" fontId="21" fillId="0" borderId="25" xfId="0" applyFont="1" applyBorder="1" applyAlignment="1" applyProtection="1">
      <alignment vertical="center" wrapText="1"/>
      <protection locked="0"/>
    </xf>
    <xf numFmtId="3" fontId="21" fillId="0" borderId="24" xfId="0" applyNumberFormat="1" applyFont="1" applyFill="1" applyBorder="1" applyAlignment="1" applyProtection="1">
      <alignment vertical="center"/>
      <protection locked="0"/>
    </xf>
    <xf numFmtId="3" fontId="21" fillId="0" borderId="25" xfId="0" applyNumberFormat="1" applyFont="1" applyFill="1" applyBorder="1" applyAlignment="1" applyProtection="1">
      <alignment vertical="center"/>
      <protection locked="0"/>
    </xf>
    <xf numFmtId="0" fontId="21" fillId="0" borderId="25" xfId="0" applyFont="1" applyBorder="1" applyAlignment="1" applyProtection="1">
      <alignment vertical="center"/>
      <protection locked="0"/>
    </xf>
    <xf numFmtId="0" fontId="21" fillId="0" borderId="13" xfId="0" applyFont="1" applyBorder="1" applyAlignment="1" applyProtection="1">
      <alignment vertical="center"/>
      <protection locked="0"/>
    </xf>
    <xf numFmtId="179" fontId="44" fillId="0" borderId="8" xfId="0" applyNumberFormat="1" applyFont="1" applyFill="1" applyBorder="1" applyAlignment="1" applyProtection="1">
      <alignment horizontal="right" vertical="center"/>
      <protection locked="0"/>
    </xf>
    <xf numFmtId="179" fontId="34" fillId="0" borderId="7" xfId="328" applyNumberFormat="1" applyFont="1" applyFill="1" applyBorder="1" applyAlignment="1" applyProtection="1">
      <alignment vertical="center"/>
    </xf>
    <xf numFmtId="0" fontId="20" fillId="0" borderId="14" xfId="0" applyFont="1" applyFill="1" applyBorder="1" applyAlignment="1">
      <alignment horizontal="center" vertical="center"/>
    </xf>
    <xf numFmtId="179" fontId="20" fillId="0" borderId="12" xfId="0" applyNumberFormat="1" applyFont="1" applyFill="1" applyBorder="1" applyAlignment="1" applyProtection="1">
      <alignment horizontal="right" vertical="center"/>
      <protection locked="0"/>
    </xf>
    <xf numFmtId="0" fontId="47" fillId="0" borderId="0" xfId="0" applyFont="1" applyAlignment="1">
      <alignment horizontal="center"/>
    </xf>
    <xf numFmtId="0" fontId="48" fillId="0" borderId="0" xfId="16" applyFont="1" applyAlignment="1" applyProtection="1"/>
  </cellXfs>
  <cellStyles count="365">
    <cellStyle name="常规" xfId="0" builtinId="0"/>
    <cellStyle name="货币[0]" xfId="1" builtinId="7"/>
    <cellStyle name="货币" xfId="2" builtinId="4"/>
    <cellStyle name="常规 2 2 4" xfId="3"/>
    <cellStyle name="输入" xfId="4" builtinId="20"/>
    <cellStyle name="强调文字颜色 2 3 2" xfId="5"/>
    <cellStyle name="20% - 强调文字颜色 3" xfId="6" builtinId="38"/>
    <cellStyle name="输出 3" xfId="7"/>
    <cellStyle name="链接单元格 5" xfId="8"/>
    <cellStyle name="链接单元格 3 2" xfId="9"/>
    <cellStyle name="20% - 强调文字颜色 1 2" xfId="10"/>
    <cellStyle name="千位分隔[0]" xfId="11" builtinId="6"/>
    <cellStyle name="40% - 强调文字颜色 3" xfId="12" builtinId="39"/>
    <cellStyle name="计算 2" xfId="13"/>
    <cellStyle name="差" xfId="14" builtinId="27"/>
    <cellStyle name="千位分隔" xfId="15" builtinId="3"/>
    <cellStyle name="超链接" xfId="16" builtinId="8"/>
    <cellStyle name="强调文字颜色 5 3 3" xfId="17"/>
    <cellStyle name="60% - 强调文字颜色 6 3 2" xfId="18"/>
    <cellStyle name="20% - 强调文字颜色 3 2 2" xfId="19"/>
    <cellStyle name="60% - 强调文字颜色 3" xfId="20" builtinId="40"/>
    <cellStyle name="20% - 强调文字颜色 2 3 2" xfId="21"/>
    <cellStyle name="百分比" xfId="22" builtinId="5"/>
    <cellStyle name="20% - 强调文字颜色 2 2 2" xfId="23"/>
    <cellStyle name="已访问的超链接" xfId="24" builtinId="9"/>
    <cellStyle name="注释" xfId="25" builtinId="10"/>
    <cellStyle name="常规 6" xfId="26"/>
    <cellStyle name="60% - 强调文字颜色 2 3" xfId="27"/>
    <cellStyle name="警告文本" xfId="28" builtinId="11"/>
    <cellStyle name="注释 5" xfId="29"/>
    <cellStyle name="标题 4" xfId="30" builtinId="19"/>
    <cellStyle name="解释性文本 2 2" xfId="31"/>
    <cellStyle name="60% - 强调文字颜色 2" xfId="32" builtinId="36"/>
    <cellStyle name="60% - 强调文字颜色 2 2 2" xfId="33"/>
    <cellStyle name="常规 5 2" xfId="34"/>
    <cellStyle name="强调文字颜色 1 2 3" xfId="35"/>
    <cellStyle name="标题" xfId="36" builtinId="15"/>
    <cellStyle name="解释性文本" xfId="37" builtinId="53"/>
    <cellStyle name="20% - 强调文字颜色 5 3 3" xfId="38"/>
    <cellStyle name="标题 1" xfId="39" builtinId="16"/>
    <cellStyle name="标题 2" xfId="40" builtinId="17"/>
    <cellStyle name="60% - 强调文字颜色 1" xfId="41" builtinId="32"/>
    <cellStyle name="标题 3" xfId="42" builtinId="18"/>
    <cellStyle name="60% - 强调文字颜色 4" xfId="43" builtinId="44"/>
    <cellStyle name="输出" xfId="44" builtinId="21"/>
    <cellStyle name="40% - 强调文字颜色 3 3 3" xfId="45"/>
    <cellStyle name="计算" xfId="46" builtinId="22"/>
    <cellStyle name="40% - 强调文字颜色 4 2" xfId="47"/>
    <cellStyle name="计算 3 2" xfId="48"/>
    <cellStyle name="检查单元格" xfId="49" builtinId="23"/>
    <cellStyle name="20% - 强调文字颜色 6" xfId="50" builtinId="50"/>
    <cellStyle name="检查单元格 3 3" xfId="51"/>
    <cellStyle name="强调文字颜色 2" xfId="52" builtinId="33"/>
    <cellStyle name="注释 2 3" xfId="53"/>
    <cellStyle name="链接单元格" xfId="54" builtinId="24"/>
    <cellStyle name="60% - 强调文字颜色 4 2 3" xfId="55"/>
    <cellStyle name="汇总" xfId="56" builtinId="25"/>
    <cellStyle name="好" xfId="57" builtinId="26"/>
    <cellStyle name="20% - 强调文字颜色 3 3" xfId="58"/>
    <cellStyle name="输出 3 3" xfId="59"/>
    <cellStyle name="适中" xfId="60" builtinId="28"/>
    <cellStyle name="输出 5" xfId="61"/>
    <cellStyle name="20% - 强调文字颜色 5" xfId="62" builtinId="46"/>
    <cellStyle name="检查单元格 3 2" xfId="63"/>
    <cellStyle name="强调文字颜色 1" xfId="64" builtinId="29"/>
    <cellStyle name="链接单元格 3" xfId="65"/>
    <cellStyle name="20% - 强调文字颜色 1" xfId="66" builtinId="30"/>
    <cellStyle name="40% - 强调文字颜色 4 3 2" xfId="67"/>
    <cellStyle name="汇总 3 3" xfId="68"/>
    <cellStyle name="40% - 强调文字颜色 1" xfId="69" builtinId="31"/>
    <cellStyle name="链接单元格 4" xfId="70"/>
    <cellStyle name="输出 2" xfId="71"/>
    <cellStyle name="20% - 强调文字颜色 2" xfId="72" builtinId="34"/>
    <cellStyle name="40% - 强调文字颜色 4 3 3" xfId="73"/>
    <cellStyle name="40% - 强调文字颜色 2" xfId="74" builtinId="35"/>
    <cellStyle name="强调文字颜色 3" xfId="75" builtinId="37"/>
    <cellStyle name="强调文字颜色 4" xfId="76" builtinId="41"/>
    <cellStyle name="输出 4" xfId="77"/>
    <cellStyle name="20% - 强调文字颜色 4" xfId="78" builtinId="42"/>
    <cellStyle name="计算 3" xfId="79"/>
    <cellStyle name="40% - 强调文字颜色 4" xfId="80" builtinId="43"/>
    <cellStyle name="强调文字颜色 5" xfId="81" builtinId="45"/>
    <cellStyle name="计算 4" xfId="82"/>
    <cellStyle name="40% - 强调文字颜色 5" xfId="83" builtinId="47"/>
    <cellStyle name="60% - 强调文字颜色 5" xfId="84" builtinId="48"/>
    <cellStyle name="强调文字颜色 6" xfId="85" builtinId="49"/>
    <cellStyle name="20% - 强调文字颜色 3 3 2" xfId="86"/>
    <cellStyle name="计算 5" xfId="87"/>
    <cellStyle name="适中 2" xfId="88"/>
    <cellStyle name="40% - 强调文字颜色 6" xfId="89" builtinId="51"/>
    <cellStyle name="60% - 强调文字颜色 6" xfId="90" builtinId="52"/>
    <cellStyle name="20% - 强调文字颜色 3 2 3" xfId="91"/>
    <cellStyle name="20% - 强调文字颜色 2 3" xfId="92"/>
    <cellStyle name="输出 2 3" xfId="93"/>
    <cellStyle name="20% - 强调文字颜色 1 2 3" xfId="94"/>
    <cellStyle name="40% - 强调文字颜色 2 2" xfId="95"/>
    <cellStyle name="20% - 强调文字颜色 1 3" xfId="96"/>
    <cellStyle name="链接单元格 3 3" xfId="97"/>
    <cellStyle name="20% - 强调文字颜色 3 2" xfId="98"/>
    <cellStyle name="输出 3 2" xfId="99"/>
    <cellStyle name="20% - 强调文字颜色 1 2 2" xfId="100"/>
    <cellStyle name="20% - 强调文字颜色 1 3 2" xfId="101"/>
    <cellStyle name="20% - 强调文字颜色 1 3 3" xfId="102"/>
    <cellStyle name="40% - 强调文字颜色 3 2" xfId="103"/>
    <cellStyle name="计算 2 2" xfId="104"/>
    <cellStyle name="20% - 强调文字颜色 2 2" xfId="105"/>
    <cellStyle name="输出 2 2" xfId="106"/>
    <cellStyle name="20% - 强调文字颜色 2 2 3" xfId="107"/>
    <cellStyle name="20% - 强调文字颜色 2 3 3" xfId="108"/>
    <cellStyle name="20% - 强调文字颜色 3 3 3" xfId="109"/>
    <cellStyle name="适中 3" xfId="110"/>
    <cellStyle name="20% - 强调文字颜色 4 2" xfId="111"/>
    <cellStyle name="常规 3" xfId="112"/>
    <cellStyle name="常规_2007人代会数据 2" xfId="113"/>
    <cellStyle name="20% - 强调文字颜色 4 2 2" xfId="114"/>
    <cellStyle name="常规 3 2" xfId="115"/>
    <cellStyle name="20% - 强调文字颜色 4 2 3" xfId="116"/>
    <cellStyle name="常规 3 3" xfId="117"/>
    <cellStyle name="20% - 强调文字颜色 4 3" xfId="118"/>
    <cellStyle name="常规 4" xfId="119"/>
    <cellStyle name="20% - 强调文字颜色 4 3 2" xfId="120"/>
    <cellStyle name="常规 4 2" xfId="121"/>
    <cellStyle name="20% - 强调文字颜色 4 3 3" xfId="122"/>
    <cellStyle name="常规 4 3" xfId="123"/>
    <cellStyle name="20% - 强调文字颜色 5 2" xfId="124"/>
    <cellStyle name="20% - 强调文字颜色 5 2 2" xfId="125"/>
    <cellStyle name="20% - 强调文字颜色 5 2 3" xfId="126"/>
    <cellStyle name="20% - 强调文字颜色 5 3" xfId="127"/>
    <cellStyle name="20% - 强调文字颜色 5 3 2" xfId="128"/>
    <cellStyle name="差 5" xfId="129"/>
    <cellStyle name="20% - 强调文字颜色 6 2" xfId="130"/>
    <cellStyle name="20% - 强调文字颜色 6 2 2" xfId="131"/>
    <cellStyle name="20% - 强调文字颜色 6 2 3" xfId="132"/>
    <cellStyle name="20% - 强调文字颜色 6 3" xfId="133"/>
    <cellStyle name="20% - 强调文字颜色 6 3 2" xfId="134"/>
    <cellStyle name="20% - 强调文字颜色 6 3 3" xfId="135"/>
    <cellStyle name="40% - 强调文字颜色 1 2" xfId="136"/>
    <cellStyle name="40% - 强调文字颜色 1 2 2" xfId="137"/>
    <cellStyle name="40% - 强调文字颜色 1 2 3" xfId="138"/>
    <cellStyle name="40% - 强调文字颜色 1 3" xfId="139"/>
    <cellStyle name="40% - 强调文字颜色 1 3 2" xfId="140"/>
    <cellStyle name="40% - 强调文字颜色 1 3 3" xfId="141"/>
    <cellStyle name="40% - 强调文字颜色 2 2 2" xfId="142"/>
    <cellStyle name="解释性文本 3 3" xfId="143"/>
    <cellStyle name="40% - 强调文字颜色 2 2 3" xfId="144"/>
    <cellStyle name="40% - 强调文字颜色 2 3" xfId="145"/>
    <cellStyle name="40% - 强调文字颜色 2 3 2" xfId="146"/>
    <cellStyle name="40% - 强调文字颜色 2 3 3" xfId="147"/>
    <cellStyle name="40% - 强调文字颜色 3 2 2" xfId="148"/>
    <cellStyle name="40% - 强调文字颜色 3 2 3" xfId="149"/>
    <cellStyle name="40% - 强调文字颜色 3 3" xfId="150"/>
    <cellStyle name="计算 2 3" xfId="151"/>
    <cellStyle name="40% - 强调文字颜色 3 3 2" xfId="152"/>
    <cellStyle name="40% - 强调文字颜色 4 2 2" xfId="153"/>
    <cellStyle name="标题 4 4" xfId="154"/>
    <cellStyle name="汇总 2 3" xfId="155"/>
    <cellStyle name="检查单元格 2" xfId="156"/>
    <cellStyle name="40% - 强调文字颜色 4 2 3" xfId="157"/>
    <cellStyle name="标题 4 5" xfId="158"/>
    <cellStyle name="检查单元格 3" xfId="159"/>
    <cellStyle name="40% - 强调文字颜色 4 3" xfId="160"/>
    <cellStyle name="计算 3 3" xfId="161"/>
    <cellStyle name="40% - 强调文字颜色 5 2" xfId="162"/>
    <cellStyle name="好 2 3" xfId="163"/>
    <cellStyle name="40% - 强调文字颜色 5 2 2" xfId="164"/>
    <cellStyle name="60% - 强调文字颜色 4 3" xfId="165"/>
    <cellStyle name="40% - 强调文字颜色 5 2 3" xfId="166"/>
    <cellStyle name="40% - 强调文字颜色 5 3" xfId="167"/>
    <cellStyle name="40% - 强调文字颜色 5 3 2" xfId="168"/>
    <cellStyle name="60% - 强调文字颜色 5 3" xfId="169"/>
    <cellStyle name="40% - 强调文字颜色 5 3 3" xfId="170"/>
    <cellStyle name="40% - 强调文字颜色 6 2" xfId="171"/>
    <cellStyle name="好 3 3" xfId="172"/>
    <cellStyle name="适中 2 2" xfId="173"/>
    <cellStyle name="40% - 强调文字颜色 6 2 2" xfId="174"/>
    <cellStyle name="40% - 强调文字颜色 6 2 3" xfId="175"/>
    <cellStyle name="40% - 强调文字颜色 6 3" xfId="176"/>
    <cellStyle name="强调文字颜色 3 2 2" xfId="177"/>
    <cellStyle name="适中 2 3" xfId="178"/>
    <cellStyle name="40% - 强调文字颜色 6 3 2" xfId="179"/>
    <cellStyle name="解释性文本 3" xfId="180"/>
    <cellStyle name="40% - 强调文字颜色 6 3 3" xfId="181"/>
    <cellStyle name="解释性文本 4" xfId="182"/>
    <cellStyle name="60% - 强调文字颜色 1 2" xfId="183"/>
    <cellStyle name="60% - 强调文字颜色 1 2 2" xfId="184"/>
    <cellStyle name="60% - 强调文字颜色 1 2 3" xfId="185"/>
    <cellStyle name="60% - 强调文字颜色 1 3" xfId="186"/>
    <cellStyle name="60% - 强调文字颜色 1 3 2" xfId="187"/>
    <cellStyle name="60% - 强调文字颜色 1 3 3" xfId="188"/>
    <cellStyle name="60% - 强调文字颜色 2 2" xfId="189"/>
    <cellStyle name="常规 5" xfId="190"/>
    <cellStyle name="60% - 强调文字颜色 2 2 3" xfId="191"/>
    <cellStyle name="常规 5 3" xfId="192"/>
    <cellStyle name="60% - 强调文字颜色 2 3 2" xfId="193"/>
    <cellStyle name="常规 6 2" xfId="194"/>
    <cellStyle name="强调文字颜色 1 3 3" xfId="195"/>
    <cellStyle name="注释 2" xfId="196"/>
    <cellStyle name="60% - 强调文字颜色 2 3 3" xfId="197"/>
    <cellStyle name="常规 6 3" xfId="198"/>
    <cellStyle name="注释 3" xfId="199"/>
    <cellStyle name="60% - 强调文字颜色 3 2" xfId="200"/>
    <cellStyle name="60% - 强调文字颜色 3 2 2" xfId="201"/>
    <cellStyle name="强调文字颜色 2 2 3" xfId="202"/>
    <cellStyle name="60% - 强调文字颜色 3 2 3" xfId="203"/>
    <cellStyle name="60% - 强调文字颜色 3 3" xfId="204"/>
    <cellStyle name="60% - 强调文字颜色 3 3 2" xfId="205"/>
    <cellStyle name="强调文字颜色 2 3 3" xfId="206"/>
    <cellStyle name="60% - 强调文字颜色 3 3 3" xfId="207"/>
    <cellStyle name="60% - 强调文字颜色 4 2" xfId="208"/>
    <cellStyle name="60% - 强调文字颜色 4 2 2" xfId="209"/>
    <cellStyle name="强调文字颜色 3 2 3" xfId="210"/>
    <cellStyle name="60% - 强调文字颜色 4 3 2" xfId="211"/>
    <cellStyle name="强调文字颜色 3 3 3" xfId="212"/>
    <cellStyle name="60% - 强调文字颜色 4 3 3" xfId="213"/>
    <cellStyle name="60% - 强调文字颜色 5 2" xfId="214"/>
    <cellStyle name="60% - 强调文字颜色 5 2 2" xfId="215"/>
    <cellStyle name="强调文字颜色 4 2 3" xfId="216"/>
    <cellStyle name="60% - 强调文字颜色 5 2 3" xfId="217"/>
    <cellStyle name="60% - 强调文字颜色 5 3 2" xfId="218"/>
    <cellStyle name="强调文字颜色 4 3 3" xfId="219"/>
    <cellStyle name="60% - 强调文字颜色 5 3 3" xfId="220"/>
    <cellStyle name="强调文字颜色 1 2" xfId="221"/>
    <cellStyle name="60% - 强调文字颜色 6 2" xfId="222"/>
    <cellStyle name="60% - 强调文字颜色 6 2 2" xfId="223"/>
    <cellStyle name="强调文字颜色 5 2 3" xfId="224"/>
    <cellStyle name="60% - 强调文字颜色 6 2 3" xfId="225"/>
    <cellStyle name="60% - 强调文字颜色 6 3" xfId="226"/>
    <cellStyle name="60% - 强调文字颜色 6 3 3" xfId="227"/>
    <cellStyle name="标题 1 2" xfId="228"/>
    <cellStyle name="标题 1 2 2" xfId="229"/>
    <cellStyle name="标题 1 2 3" xfId="230"/>
    <cellStyle name="标题 1 3" xfId="231"/>
    <cellStyle name="标题 1 3 2" xfId="232"/>
    <cellStyle name="汇总 3" xfId="233"/>
    <cellStyle name="标题 1 3 3" xfId="234"/>
    <cellStyle name="汇总 4" xfId="235"/>
    <cellStyle name="标题 1 4" xfId="236"/>
    <cellStyle name="标题 1 5" xfId="237"/>
    <cellStyle name="标题 2 2" xfId="238"/>
    <cellStyle name="标题 2 2 2" xfId="239"/>
    <cellStyle name="标题 2 2 3" xfId="240"/>
    <cellStyle name="好 3 2" xfId="241"/>
    <cellStyle name="标题 2 3" xfId="242"/>
    <cellStyle name="标题 2 3 2" xfId="243"/>
    <cellStyle name="标题 2 3 3" xfId="244"/>
    <cellStyle name="标题 2 4" xfId="245"/>
    <cellStyle name="标题 2 5" xfId="246"/>
    <cellStyle name="标题 3 2" xfId="247"/>
    <cellStyle name="标题 3 2 2" xfId="248"/>
    <cellStyle name="好 5" xfId="249"/>
    <cellStyle name="标题 3 2 3" xfId="250"/>
    <cellStyle name="标题 3 3" xfId="251"/>
    <cellStyle name="标题 3 3 2" xfId="252"/>
    <cellStyle name="标题 3 3 3" xfId="253"/>
    <cellStyle name="标题 3 4" xfId="254"/>
    <cellStyle name="标题 3 5" xfId="255"/>
    <cellStyle name="标题 4 2" xfId="256"/>
    <cellStyle name="千位分隔 3" xfId="257"/>
    <cellStyle name="标题 4 2 2" xfId="258"/>
    <cellStyle name="标题 4 2 3" xfId="259"/>
    <cellStyle name="标题 4 3" xfId="260"/>
    <cellStyle name="汇总 2 2" xfId="261"/>
    <cellStyle name="标题 4 3 2" xfId="262"/>
    <cellStyle name="标题 4 3 3" xfId="263"/>
    <cellStyle name="标题 5" xfId="264"/>
    <cellStyle name="解释性文本 2 3" xfId="265"/>
    <cellStyle name="标题 5 2" xfId="266"/>
    <cellStyle name="标题 5 3" xfId="267"/>
    <cellStyle name="汇总 3 2" xfId="268"/>
    <cellStyle name="标题 6" xfId="269"/>
    <cellStyle name="标题 6 2" xfId="270"/>
    <cellStyle name="标题 6 3" xfId="271"/>
    <cellStyle name="标题 7" xfId="272"/>
    <cellStyle name="标题 8" xfId="273"/>
    <cellStyle name="差 2" xfId="274"/>
    <cellStyle name="解释性文本 5" xfId="275"/>
    <cellStyle name="差 2 2" xfId="276"/>
    <cellStyle name="差 2 3" xfId="277"/>
    <cellStyle name="差 3" xfId="278"/>
    <cellStyle name="差 3 2" xfId="279"/>
    <cellStyle name="差 3 3" xfId="280"/>
    <cellStyle name="差 4" xfId="281"/>
    <cellStyle name="常规 2" xfId="282"/>
    <cellStyle name="常规 2 2" xfId="283"/>
    <cellStyle name="常规 2 2 2" xfId="284"/>
    <cellStyle name="常规 2 2 3" xfId="285"/>
    <cellStyle name="常规 2 3" xfId="286"/>
    <cellStyle name="输入 3 2" xfId="287"/>
    <cellStyle name="常规 2 4" xfId="288"/>
    <cellStyle name="输入 3 3" xfId="289"/>
    <cellStyle name="常规 2 4 2" xfId="290"/>
    <cellStyle name="常规 2 5" xfId="291"/>
    <cellStyle name="强调文字颜色 4 2" xfId="292"/>
    <cellStyle name="常规 2 6" xfId="293"/>
    <cellStyle name="强调文字颜色 4 3" xfId="294"/>
    <cellStyle name="常规 3 4" xfId="295"/>
    <cellStyle name="常规 4 4" xfId="296"/>
    <cellStyle name="常规 5 4" xfId="297"/>
    <cellStyle name="常规 7" xfId="298"/>
    <cellStyle name="常规 8" xfId="299"/>
    <cellStyle name="警告文本 3 2" xfId="300"/>
    <cellStyle name="常规 9" xfId="301"/>
    <cellStyle name="警告文本 3 3" xfId="302"/>
    <cellStyle name="超链接 2" xfId="303"/>
    <cellStyle name="超链接 3" xfId="304"/>
    <cellStyle name="超链接 4" xfId="305"/>
    <cellStyle name="超链接 5" xfId="306"/>
    <cellStyle name="好 2" xfId="307"/>
    <cellStyle name="好 2 2" xfId="308"/>
    <cellStyle name="好 3" xfId="309"/>
    <cellStyle name="好 4" xfId="310"/>
    <cellStyle name="汇总 2" xfId="311"/>
    <cellStyle name="汇总 5" xfId="312"/>
    <cellStyle name="检查单元格 2 2" xfId="313"/>
    <cellStyle name="检查单元格 2 3" xfId="314"/>
    <cellStyle name="检查单元格 4" xfId="315"/>
    <cellStyle name="检查单元格 5" xfId="316"/>
    <cellStyle name="解释性文本 2" xfId="317"/>
    <cellStyle name="解释性文本 3 2" xfId="318"/>
    <cellStyle name="警告文本 2" xfId="319"/>
    <cellStyle name="警告文本 2 2" xfId="320"/>
    <cellStyle name="警告文本 2 3" xfId="321"/>
    <cellStyle name="警告文本 3" xfId="322"/>
    <cellStyle name="警告文本 4" xfId="323"/>
    <cellStyle name="警告文本 5" xfId="324"/>
    <cellStyle name="链接单元格 2" xfId="325"/>
    <cellStyle name="链接单元格 2 2" xfId="326"/>
    <cellStyle name="链接单元格 2 3" xfId="327"/>
    <cellStyle name="千位分隔 2" xfId="328"/>
    <cellStyle name="强调文字颜色 1 2 2" xfId="329"/>
    <cellStyle name="强调文字颜色 1 3" xfId="330"/>
    <cellStyle name="强调文字颜色 1 3 2" xfId="331"/>
    <cellStyle name="强调文字颜色 2 2" xfId="332"/>
    <cellStyle name="强调文字颜色 2 2 2" xfId="333"/>
    <cellStyle name="强调文字颜色 2 3" xfId="334"/>
    <cellStyle name="强调文字颜色 3 2" xfId="335"/>
    <cellStyle name="强调文字颜色 3 3" xfId="336"/>
    <cellStyle name="强调文字颜色 3 3 2" xfId="337"/>
    <cellStyle name="适中 3 3" xfId="338"/>
    <cellStyle name="强调文字颜色 4 2 2" xfId="339"/>
    <cellStyle name="强调文字颜色 4 3 2" xfId="340"/>
    <cellStyle name="强调文字颜色 5 2" xfId="341"/>
    <cellStyle name="强调文字颜色 5 2 2" xfId="342"/>
    <cellStyle name="强调文字颜色 5 3" xfId="343"/>
    <cellStyle name="强调文字颜色 5 3 2" xfId="344"/>
    <cellStyle name="强调文字颜色 6 2" xfId="345"/>
    <cellStyle name="强调文字颜色 6 2 2" xfId="346"/>
    <cellStyle name="强调文字颜色 6 2 3" xfId="347"/>
    <cellStyle name="强调文字颜色 6 3" xfId="348"/>
    <cellStyle name="强调文字颜色 6 3 2" xfId="349"/>
    <cellStyle name="强调文字颜色 6 3 3" xfId="350"/>
    <cellStyle name="适中 3 2" xfId="351"/>
    <cellStyle name="适中 4" xfId="352"/>
    <cellStyle name="适中 5" xfId="353"/>
    <cellStyle name="输入 2" xfId="354"/>
    <cellStyle name="输入 2 2" xfId="355"/>
    <cellStyle name="输入 2 3" xfId="356"/>
    <cellStyle name="输入 3" xfId="357"/>
    <cellStyle name="输入 4" xfId="358"/>
    <cellStyle name="输入 5" xfId="359"/>
    <cellStyle name="注释 2 2" xfId="360"/>
    <cellStyle name="注释 3 2" xfId="361"/>
    <cellStyle name="注释 3 3" xfId="362"/>
    <cellStyle name="注释 4" xfId="363"/>
    <cellStyle name="常规_决算差额" xfId="3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zoomScaleSheetLayoutView="60" topLeftCell="A6" workbookViewId="0">
      <selection activeCell="A18" sqref="A18"/>
    </sheetView>
  </sheetViews>
  <sheetFormatPr defaultColWidth="9" defaultRowHeight="14.25"/>
  <cols>
    <col min="1" max="1" width="81" customWidth="1"/>
  </cols>
  <sheetData>
    <row r="1" ht="25.5" spans="1:1">
      <c r="A1" s="314" t="s">
        <v>0</v>
      </c>
    </row>
    <row r="3" ht="26.25" customHeight="1" spans="1:1">
      <c r="A3" s="315" t="s">
        <v>1</v>
      </c>
    </row>
    <row r="4" ht="26.25" customHeight="1" spans="1:1">
      <c r="A4" s="315" t="s">
        <v>2</v>
      </c>
    </row>
    <row r="5" ht="26.25" customHeight="1" spans="1:1">
      <c r="A5" s="315" t="s">
        <v>3</v>
      </c>
    </row>
    <row r="6" ht="26.25" customHeight="1" spans="1:1">
      <c r="A6" s="315" t="s">
        <v>4</v>
      </c>
    </row>
    <row r="7" ht="26.25" customHeight="1" spans="1:1">
      <c r="A7" s="315" t="s">
        <v>5</v>
      </c>
    </row>
    <row r="8" ht="26.25" customHeight="1" spans="1:1">
      <c r="A8" s="315" t="s">
        <v>6</v>
      </c>
    </row>
    <row r="9" ht="26.25" customHeight="1" spans="1:1">
      <c r="A9" s="315" t="s">
        <v>7</v>
      </c>
    </row>
    <row r="10" ht="26.25" customHeight="1" spans="1:1">
      <c r="A10" s="315" t="s">
        <v>8</v>
      </c>
    </row>
    <row r="11" ht="26.25" customHeight="1" spans="1:1">
      <c r="A11" s="315" t="s">
        <v>9</v>
      </c>
    </row>
    <row r="12" ht="26.25" customHeight="1" spans="1:1">
      <c r="A12" s="315" t="s">
        <v>10</v>
      </c>
    </row>
    <row r="13" ht="26.25" customHeight="1" spans="1:1">
      <c r="A13" s="315" t="s">
        <v>11</v>
      </c>
    </row>
    <row r="14" ht="26.25" customHeight="1" spans="1:1">
      <c r="A14" s="315" t="s">
        <v>12</v>
      </c>
    </row>
    <row r="15" ht="26.25" customHeight="1" spans="1:1">
      <c r="A15" s="315" t="s">
        <v>13</v>
      </c>
    </row>
    <row r="16" ht="26.25" customHeight="1" spans="1:1">
      <c r="A16" s="315" t="s">
        <v>14</v>
      </c>
    </row>
    <row r="17" ht="26.25" customHeight="1" spans="1:1">
      <c r="A17" s="315" t="s">
        <v>15</v>
      </c>
    </row>
    <row r="18" ht="26.25" customHeight="1" spans="1:1">
      <c r="A18" s="315" t="s">
        <v>16</v>
      </c>
    </row>
    <row r="19" ht="26.25" customHeight="1" spans="1:1">
      <c r="A19" s="315" t="s">
        <v>17</v>
      </c>
    </row>
    <row r="20" ht="26.25" customHeight="1" spans="1:1">
      <c r="A20" s="315" t="s">
        <v>18</v>
      </c>
    </row>
    <row r="21" ht="26.25" customHeight="1" spans="1:1">
      <c r="A21" s="315" t="s">
        <v>19</v>
      </c>
    </row>
    <row r="22" ht="24" customHeight="1" spans="1:1">
      <c r="A22" s="315" t="s">
        <v>20</v>
      </c>
    </row>
  </sheetData>
  <hyperlinks>
    <hyperlink ref="A3" location="表一!A1" display="1．重庆市渝北区古路镇2025年一般公共预算收入表"/>
    <hyperlink ref="A4" location="表二!A1" display="2．重庆市渝北区古路镇2025年一般公共预算支出表"/>
    <hyperlink ref="A5" location="表三!A1" display="3．重庆市渝北区古路镇本级2025年一般公共预算支出表"/>
    <hyperlink ref="A6" location="表四!A1" display="4．重庆市渝北区古路镇本级2025年一般公共预算基本支出表"/>
    <hyperlink ref="A7" location="表五!A1" display="5．重庆市渝北区古路镇2025年一般公共预算一般性转移支付预算表"/>
    <hyperlink ref="A8" location="表六!A1" display="6．重庆市渝北区古路镇2025年一般公共预算专项转移支付预算表"/>
    <hyperlink ref="A9" location="表七!A1" display="7．重庆市渝北区古路镇2024年一般债务限额和余额情况表"/>
    <hyperlink ref="A10" location="表八!A1" display="8．重庆市渝北区古路镇2025年“三公”经费预算表"/>
    <hyperlink ref="A11" location="表九!A1" display="9．重庆市渝北区古路镇2025年政府性基金预算收入表"/>
    <hyperlink ref="A12" location="表十!A1" display="10．重庆市渝北区古路镇2025年政府性基金预算支出表"/>
    <hyperlink ref="A13" location="表十一!A1" display="11．重庆市渝北区古路镇2025年政府性基金预算专项转移支付预算表"/>
    <hyperlink ref="A14" location="表十二!A1" display="12．重庆市渝北区古路镇2024年专项债务限额和余额情况表"/>
    <hyperlink ref="A15" location="表十三!A1" display="13．重庆市渝北区古路镇2025年国有资本经营预算收入表"/>
    <hyperlink ref="A16" location="表十四!A1" display="14．重庆市渝北区古路镇2025年国有资本经营预算支出表"/>
    <hyperlink ref="A17" location="表十五!A1" display="15．重庆市渝北区古路镇2025年国有资本经营预算专项转移支付预算表"/>
    <hyperlink ref="A18" location="表十六!A1" display="16．重庆市渝北区古路镇2025年社会保险基金预算收入表"/>
    <hyperlink ref="A19" location="表十七!A1" display="17．重庆市渝北区古路镇2025年社会保险基金预算支出表"/>
    <hyperlink ref="A20" location="表十八!A1" display="18．重庆市渝北区古路镇2025年巩固脱贫衔接乡村振兴资金公开表"/>
    <hyperlink ref="A22" location="表二十!A1" display="20．重庆市渝北区古路镇2025年重大政策保障支出预算表"/>
    <hyperlink ref="A21" location="表十九!A1" display="19．重庆市渝北区古路镇2025年重点项目预算及绩效目标情况"/>
  </hyperlinks>
  <printOptions horizontalCentered="1"/>
  <pageMargins left="1.10236220472441" right="0.708661417322835" top="0.748031496062992" bottom="0.748031496062992" header="0.31496062992126" footer="0.31496062992126"/>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zoomScaleSheetLayoutView="60" workbookViewId="0">
      <pane ySplit="3" topLeftCell="A14" activePane="bottomLeft" state="frozen"/>
      <selection/>
      <selection pane="bottomLeft" activeCell="B44" sqref="B44"/>
    </sheetView>
  </sheetViews>
  <sheetFormatPr defaultColWidth="9" defaultRowHeight="14.25" outlineLevelCol="1"/>
  <cols>
    <col min="1" max="1" width="53.875" style="71" customWidth="1"/>
    <col min="2" max="2" width="23.125" style="71" customWidth="1"/>
    <col min="3" max="16384" width="9" style="71"/>
  </cols>
  <sheetData>
    <row r="1" ht="28.5" customHeight="1" spans="1:2">
      <c r="A1" s="72" t="s">
        <v>326</v>
      </c>
      <c r="B1" s="72"/>
    </row>
    <row r="2" ht="18" customHeight="1" spans="1:2">
      <c r="A2" s="90"/>
      <c r="B2" s="91" t="s">
        <v>22</v>
      </c>
    </row>
    <row r="3" ht="19.5" customHeight="1" spans="1:2">
      <c r="A3" s="152" t="s">
        <v>327</v>
      </c>
      <c r="B3" s="169" t="s">
        <v>24</v>
      </c>
    </row>
    <row r="4" ht="20.1" customHeight="1" spans="1:2">
      <c r="A4" s="170" t="s">
        <v>328</v>
      </c>
      <c r="B4" s="171"/>
    </row>
    <row r="5" ht="20.1" customHeight="1" spans="1:2">
      <c r="A5" s="170" t="s">
        <v>329</v>
      </c>
      <c r="B5" s="171"/>
    </row>
    <row r="6" ht="20.1" customHeight="1" spans="1:2">
      <c r="A6" s="170" t="s">
        <v>330</v>
      </c>
      <c r="B6" s="171"/>
    </row>
    <row r="7" ht="20.1" customHeight="1" spans="1:2">
      <c r="A7" s="170" t="s">
        <v>331</v>
      </c>
      <c r="B7" s="171"/>
    </row>
    <row r="8" ht="20.1" customHeight="1" spans="1:2">
      <c r="A8" s="170" t="s">
        <v>332</v>
      </c>
      <c r="B8" s="171"/>
    </row>
    <row r="9" ht="20.1" customHeight="1" spans="1:2">
      <c r="A9" s="170" t="s">
        <v>333</v>
      </c>
      <c r="B9" s="171"/>
    </row>
    <row r="10" ht="20.1" customHeight="1" spans="1:2">
      <c r="A10" s="170" t="s">
        <v>334</v>
      </c>
      <c r="B10" s="171">
        <f>SUM(B11:B15)</f>
        <v>0</v>
      </c>
    </row>
    <row r="11" ht="20.1" customHeight="1" spans="1:2">
      <c r="A11" s="172" t="s">
        <v>335</v>
      </c>
      <c r="B11" s="171"/>
    </row>
    <row r="12" ht="20.1" customHeight="1" spans="1:2">
      <c r="A12" s="172" t="s">
        <v>336</v>
      </c>
      <c r="B12" s="171"/>
    </row>
    <row r="13" ht="20.1" customHeight="1" spans="1:2">
      <c r="A13" s="172" t="s">
        <v>337</v>
      </c>
      <c r="B13" s="171"/>
    </row>
    <row r="14" ht="20.1" customHeight="1" spans="1:2">
      <c r="A14" s="172" t="s">
        <v>338</v>
      </c>
      <c r="B14" s="171"/>
    </row>
    <row r="15" ht="20.1" customHeight="1" spans="1:2">
      <c r="A15" s="172" t="s">
        <v>339</v>
      </c>
      <c r="B15" s="171"/>
    </row>
    <row r="16" ht="20.1" customHeight="1" spans="1:2">
      <c r="A16" s="170" t="s">
        <v>340</v>
      </c>
      <c r="B16" s="171"/>
    </row>
    <row r="17" ht="20.1" customHeight="1" spans="1:2">
      <c r="A17" s="170" t="s">
        <v>341</v>
      </c>
      <c r="B17" s="171">
        <f>SUM(B18:B19)</f>
        <v>0</v>
      </c>
    </row>
    <row r="18" ht="20.1" customHeight="1" spans="1:2">
      <c r="A18" s="172" t="s">
        <v>342</v>
      </c>
      <c r="B18" s="171"/>
    </row>
    <row r="19" ht="20.1" customHeight="1" spans="1:2">
      <c r="A19" s="172" t="s">
        <v>343</v>
      </c>
      <c r="B19" s="171"/>
    </row>
    <row r="20" ht="20.1" customHeight="1" spans="1:2">
      <c r="A20" s="170" t="s">
        <v>344</v>
      </c>
      <c r="B20" s="171"/>
    </row>
    <row r="21" ht="20.1" customHeight="1" spans="1:2">
      <c r="A21" s="170" t="s">
        <v>345</v>
      </c>
      <c r="B21" s="171"/>
    </row>
    <row r="22" ht="20.1" customHeight="1" spans="1:2">
      <c r="A22" s="170" t="s">
        <v>346</v>
      </c>
      <c r="B22" s="171">
        <f>SUM(B23:B25)</f>
        <v>0</v>
      </c>
    </row>
    <row r="23" ht="20.1" customHeight="1" spans="1:2">
      <c r="A23" s="172" t="s">
        <v>347</v>
      </c>
      <c r="B23" s="171"/>
    </row>
    <row r="24" ht="20.1" customHeight="1" spans="1:2">
      <c r="A24" s="172" t="s">
        <v>348</v>
      </c>
      <c r="B24" s="171"/>
    </row>
    <row r="25" ht="20.1" customHeight="1" spans="1:2">
      <c r="A25" s="172" t="s">
        <v>349</v>
      </c>
      <c r="B25" s="171"/>
    </row>
    <row r="26" ht="20.1" customHeight="1" spans="1:2">
      <c r="A26" s="170" t="s">
        <v>350</v>
      </c>
      <c r="B26" s="171"/>
    </row>
    <row r="27" ht="20.1" customHeight="1" spans="1:2">
      <c r="A27" s="170" t="s">
        <v>351</v>
      </c>
      <c r="B27" s="171"/>
    </row>
    <row r="28" ht="20.1" customHeight="1" spans="1:2">
      <c r="A28" s="170" t="s">
        <v>352</v>
      </c>
      <c r="B28" s="171"/>
    </row>
    <row r="29" ht="20.1" customHeight="1" spans="1:2">
      <c r="A29" s="170" t="s">
        <v>353</v>
      </c>
      <c r="B29" s="171"/>
    </row>
    <row r="30" ht="20.1" customHeight="1" spans="1:2">
      <c r="A30" s="165" t="s">
        <v>354</v>
      </c>
      <c r="B30" s="171"/>
    </row>
    <row r="31" ht="20.1" customHeight="1" spans="1:2">
      <c r="A31" s="173"/>
      <c r="B31" s="174"/>
    </row>
    <row r="32" ht="20.1" customHeight="1" spans="1:2">
      <c r="A32" s="173"/>
      <c r="B32" s="174"/>
    </row>
    <row r="33" ht="20.1" customHeight="1" spans="1:2">
      <c r="A33" s="175" t="s">
        <v>355</v>
      </c>
      <c r="B33" s="174">
        <f>SUM(B4:B10,B16:B17,B20:B22,B26:B30)</f>
        <v>0</v>
      </c>
    </row>
    <row r="34" ht="20.1" customHeight="1" spans="1:2">
      <c r="A34" s="176" t="s">
        <v>52</v>
      </c>
      <c r="B34" s="177">
        <v>2327189.74</v>
      </c>
    </row>
    <row r="35" ht="20.1" customHeight="1" spans="1:2">
      <c r="A35" s="178" t="s">
        <v>356</v>
      </c>
      <c r="B35" s="171">
        <f>SUM(B36:B37)</f>
        <v>0</v>
      </c>
    </row>
    <row r="36" ht="20.1" customHeight="1" spans="1:2">
      <c r="A36" s="178" t="s">
        <v>357</v>
      </c>
      <c r="B36" s="179"/>
    </row>
    <row r="37" ht="20.1" customHeight="1" spans="1:2">
      <c r="A37" s="178" t="s">
        <v>358</v>
      </c>
      <c r="B37" s="180"/>
    </row>
    <row r="38" ht="20.1" customHeight="1" spans="1:2">
      <c r="A38" s="178" t="s">
        <v>125</v>
      </c>
      <c r="B38" s="177">
        <v>2327189.74</v>
      </c>
    </row>
    <row r="39" ht="20.1" customHeight="1" spans="1:2">
      <c r="A39" s="178" t="s">
        <v>126</v>
      </c>
      <c r="B39" s="180"/>
    </row>
    <row r="40" ht="20.1" customHeight="1" spans="1:2">
      <c r="A40" s="178" t="s">
        <v>359</v>
      </c>
      <c r="B40" s="180"/>
    </row>
    <row r="41" ht="20.1" customHeight="1" spans="1:2">
      <c r="A41" s="181" t="s">
        <v>360</v>
      </c>
      <c r="B41" s="180"/>
    </row>
    <row r="42" ht="20.1" customHeight="1" spans="1:2">
      <c r="A42" s="181" t="s">
        <v>361</v>
      </c>
      <c r="B42" s="180"/>
    </row>
    <row r="43" ht="20.1" customHeight="1" spans="1:2">
      <c r="A43" s="181"/>
      <c r="B43" s="182"/>
    </row>
    <row r="44" ht="20.1" customHeight="1" spans="1:2">
      <c r="A44" s="181"/>
      <c r="B44" s="182"/>
    </row>
    <row r="45" ht="20.1" customHeight="1" spans="1:2">
      <c r="A45" s="181"/>
      <c r="B45" s="182"/>
    </row>
    <row r="46" ht="20.1" customHeight="1" spans="1:2">
      <c r="A46" s="183" t="s">
        <v>134</v>
      </c>
      <c r="B46" s="184">
        <f>SUM(B33:B34)</f>
        <v>2327189.74</v>
      </c>
    </row>
  </sheetData>
  <protectedRanges>
    <protectedRange sqref="B4:B31" name="区域1"/>
    <protectedRange sqref="B35:B37 B39: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orizontalDpi="600" vertic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3"/>
  <sheetViews>
    <sheetView showGridLines="0" showZeros="0" zoomScaleSheetLayoutView="60" workbookViewId="0">
      <pane ySplit="3" topLeftCell="A4" activePane="bottomLeft" state="frozen"/>
      <selection/>
      <selection pane="bottomLeft" activeCell="B275" sqref="B275"/>
    </sheetView>
  </sheetViews>
  <sheetFormatPr defaultColWidth="9" defaultRowHeight="14.25" outlineLevelCol="2"/>
  <cols>
    <col min="1" max="1" width="60.625" style="89" customWidth="1"/>
    <col min="2" max="2" width="17.875" style="146" customWidth="1"/>
    <col min="3" max="3" width="9" style="147"/>
    <col min="4" max="16384" width="9" style="71"/>
  </cols>
  <sheetData>
    <row r="1" ht="28.5" customHeight="1" spans="1:2">
      <c r="A1" s="148" t="s">
        <v>362</v>
      </c>
      <c r="B1" s="149"/>
    </row>
    <row r="2" ht="18" customHeight="1" spans="1:2">
      <c r="A2" s="150" t="s">
        <v>22</v>
      </c>
      <c r="B2" s="151"/>
    </row>
    <row r="3" ht="19.5" customHeight="1" spans="1:2">
      <c r="A3" s="152" t="s">
        <v>23</v>
      </c>
      <c r="B3" s="153" t="s">
        <v>24</v>
      </c>
    </row>
    <row r="4" ht="20.1" hidden="1" customHeight="1" spans="1:3">
      <c r="A4" s="154" t="s">
        <v>363</v>
      </c>
      <c r="B4" s="155">
        <f>B5</f>
        <v>0</v>
      </c>
      <c r="C4" s="156"/>
    </row>
    <row r="5" ht="20.1" hidden="1" customHeight="1" spans="1:2">
      <c r="A5" s="154" t="s">
        <v>364</v>
      </c>
      <c r="B5" s="155">
        <f>SUM(B6:B11)</f>
        <v>0</v>
      </c>
    </row>
    <row r="6" ht="20.1" hidden="1" customHeight="1" spans="1:2">
      <c r="A6" s="157" t="s">
        <v>365</v>
      </c>
      <c r="B6" s="155"/>
    </row>
    <row r="7" ht="20.1" hidden="1" customHeight="1" spans="1:2">
      <c r="A7" s="157" t="s">
        <v>366</v>
      </c>
      <c r="B7" s="155"/>
    </row>
    <row r="8" ht="20.1" hidden="1" customHeight="1" spans="1:2">
      <c r="A8" s="157" t="s">
        <v>367</v>
      </c>
      <c r="B8" s="155"/>
    </row>
    <row r="9" ht="20.1" hidden="1" customHeight="1" spans="1:2">
      <c r="A9" s="157" t="s">
        <v>368</v>
      </c>
      <c r="B9" s="155"/>
    </row>
    <row r="10" ht="20.1" hidden="1" customHeight="1" spans="1:3">
      <c r="A10" s="157" t="s">
        <v>369</v>
      </c>
      <c r="B10" s="155"/>
      <c r="C10" s="156"/>
    </row>
    <row r="11" ht="20.1" hidden="1" customHeight="1" spans="1:2">
      <c r="A11" s="157" t="s">
        <v>370</v>
      </c>
      <c r="B11" s="155"/>
    </row>
    <row r="12" ht="20.1" hidden="1" customHeight="1" spans="1:2">
      <c r="A12" s="154" t="s">
        <v>371</v>
      </c>
      <c r="B12" s="155">
        <f>B13+B19+B25</f>
        <v>0</v>
      </c>
    </row>
    <row r="13" ht="20.1" hidden="1" customHeight="1" spans="1:2">
      <c r="A13" s="154" t="s">
        <v>372</v>
      </c>
      <c r="B13" s="155">
        <f>SUM(B14:B18)</f>
        <v>0</v>
      </c>
    </row>
    <row r="14" ht="20.1" hidden="1" customHeight="1" spans="1:3">
      <c r="A14" s="157" t="s">
        <v>373</v>
      </c>
      <c r="B14" s="155"/>
      <c r="C14" s="156"/>
    </row>
    <row r="15" ht="20.1" hidden="1" customHeight="1" spans="1:2">
      <c r="A15" s="157" t="s">
        <v>374</v>
      </c>
      <c r="B15" s="155"/>
    </row>
    <row r="16" ht="20.1" hidden="1" customHeight="1" spans="1:2">
      <c r="A16" s="157" t="s">
        <v>375</v>
      </c>
      <c r="B16" s="155"/>
    </row>
    <row r="17" ht="20.1" hidden="1" customHeight="1" spans="1:2">
      <c r="A17" s="157" t="s">
        <v>376</v>
      </c>
      <c r="B17" s="155"/>
    </row>
    <row r="18" ht="20.1" hidden="1" customHeight="1" spans="1:2">
      <c r="A18" s="157" t="s">
        <v>377</v>
      </c>
      <c r="B18" s="155"/>
    </row>
    <row r="19" ht="20.1" hidden="1" customHeight="1" spans="1:3">
      <c r="A19" s="154" t="s">
        <v>378</v>
      </c>
      <c r="B19" s="155">
        <f>SUM(B20:B24)</f>
        <v>0</v>
      </c>
      <c r="C19" s="156"/>
    </row>
    <row r="20" ht="20.1" hidden="1" customHeight="1" spans="1:3">
      <c r="A20" s="157" t="s">
        <v>379</v>
      </c>
      <c r="B20" s="155"/>
      <c r="C20" s="156"/>
    </row>
    <row r="21" ht="20.1" hidden="1" customHeight="1" spans="1:3">
      <c r="A21" s="157" t="s">
        <v>380</v>
      </c>
      <c r="B21" s="155"/>
      <c r="C21" s="156"/>
    </row>
    <row r="22" ht="20.1" hidden="1" customHeight="1" spans="1:3">
      <c r="A22" s="157" t="s">
        <v>381</v>
      </c>
      <c r="B22" s="155"/>
      <c r="C22" s="156"/>
    </row>
    <row r="23" ht="20.1" hidden="1" customHeight="1" spans="1:2">
      <c r="A23" s="157" t="s">
        <v>382</v>
      </c>
      <c r="B23" s="155"/>
    </row>
    <row r="24" ht="20.1" hidden="1" customHeight="1" spans="1:3">
      <c r="A24" s="157" t="s">
        <v>383</v>
      </c>
      <c r="B24" s="155"/>
      <c r="C24" s="156"/>
    </row>
    <row r="25" ht="20.1" hidden="1" customHeight="1" spans="1:2">
      <c r="A25" s="154" t="s">
        <v>384</v>
      </c>
      <c r="B25" s="155">
        <f>SUM(B26:B27)</f>
        <v>0</v>
      </c>
    </row>
    <row r="26" ht="20.1" hidden="1" customHeight="1" spans="1:3">
      <c r="A26" s="157" t="s">
        <v>385</v>
      </c>
      <c r="B26" s="155"/>
      <c r="C26" s="156"/>
    </row>
    <row r="27" ht="20.1" hidden="1" customHeight="1" spans="1:2">
      <c r="A27" s="157" t="s">
        <v>386</v>
      </c>
      <c r="B27" s="155"/>
    </row>
    <row r="28" ht="20.1" hidden="1" customHeight="1" spans="1:2">
      <c r="A28" s="154" t="s">
        <v>387</v>
      </c>
      <c r="B28" s="155">
        <f>B29+B33+B37</f>
        <v>0</v>
      </c>
    </row>
    <row r="29" ht="20.1" hidden="1" customHeight="1" spans="1:2">
      <c r="A29" s="154" t="s">
        <v>388</v>
      </c>
      <c r="B29" s="155">
        <f>SUM(B30:B32)</f>
        <v>0</v>
      </c>
    </row>
    <row r="30" ht="20.1" hidden="1" customHeight="1" spans="1:2">
      <c r="A30" s="157" t="s">
        <v>389</v>
      </c>
      <c r="B30" s="155"/>
    </row>
    <row r="31" ht="20.1" hidden="1" customHeight="1" spans="1:3">
      <c r="A31" s="157" t="s">
        <v>390</v>
      </c>
      <c r="B31" s="155"/>
      <c r="C31" s="156"/>
    </row>
    <row r="32" ht="20.1" hidden="1" customHeight="1" spans="1:2">
      <c r="A32" s="157" t="s">
        <v>391</v>
      </c>
      <c r="B32" s="155"/>
    </row>
    <row r="33" ht="20.1" hidden="1" customHeight="1" spans="1:2">
      <c r="A33" s="154" t="s">
        <v>392</v>
      </c>
      <c r="B33" s="155">
        <f>SUM(B34:B36)</f>
        <v>0</v>
      </c>
    </row>
    <row r="34" ht="20.1" hidden="1" customHeight="1" spans="1:2">
      <c r="A34" s="157" t="s">
        <v>389</v>
      </c>
      <c r="B34" s="155"/>
    </row>
    <row r="35" ht="20.1" hidden="1" customHeight="1" spans="1:2">
      <c r="A35" s="157" t="s">
        <v>390</v>
      </c>
      <c r="B35" s="155"/>
    </row>
    <row r="36" s="145" customFormat="1" ht="20.1" hidden="1" customHeight="1" spans="1:3">
      <c r="A36" s="157" t="s">
        <v>393</v>
      </c>
      <c r="B36" s="155"/>
      <c r="C36" s="147"/>
    </row>
    <row r="37" ht="20.1" hidden="1" customHeight="1" spans="1:2">
      <c r="A37" s="154" t="s">
        <v>394</v>
      </c>
      <c r="B37" s="155">
        <f>SUM(B38:B39)</f>
        <v>0</v>
      </c>
    </row>
    <row r="38" ht="20.1" hidden="1" customHeight="1" spans="1:3">
      <c r="A38" s="157" t="s">
        <v>390</v>
      </c>
      <c r="B38" s="155"/>
      <c r="C38" s="156"/>
    </row>
    <row r="39" ht="20.1" hidden="1" customHeight="1" spans="1:3">
      <c r="A39" s="157" t="s">
        <v>395</v>
      </c>
      <c r="B39" s="155"/>
      <c r="C39" s="156"/>
    </row>
    <row r="40" ht="20.1" hidden="1" customHeight="1" spans="1:3">
      <c r="A40" s="154" t="s">
        <v>396</v>
      </c>
      <c r="B40" s="155">
        <f>B41+B46</f>
        <v>0</v>
      </c>
      <c r="C40" s="156"/>
    </row>
    <row r="41" ht="20.1" hidden="1" customHeight="1" spans="1:3">
      <c r="A41" s="154" t="s">
        <v>397</v>
      </c>
      <c r="B41" s="155">
        <f>SUM(B42:B45)</f>
        <v>0</v>
      </c>
      <c r="C41" s="156"/>
    </row>
    <row r="42" ht="20.1" hidden="1" customHeight="1" spans="1:3">
      <c r="A42" s="157" t="s">
        <v>398</v>
      </c>
      <c r="B42" s="155"/>
      <c r="C42" s="156"/>
    </row>
    <row r="43" ht="20.1" hidden="1" customHeight="1" spans="1:3">
      <c r="A43" s="157" t="s">
        <v>399</v>
      </c>
      <c r="B43" s="155"/>
      <c r="C43" s="156"/>
    </row>
    <row r="44" ht="20.1" hidden="1" customHeight="1" spans="1:2">
      <c r="A44" s="157" t="s">
        <v>400</v>
      </c>
      <c r="B44" s="155"/>
    </row>
    <row r="45" ht="20.1" hidden="1" customHeight="1" spans="1:2">
      <c r="A45" s="157" t="s">
        <v>401</v>
      </c>
      <c r="B45" s="155"/>
    </row>
    <row r="46" ht="20.1" hidden="1" customHeight="1" spans="1:2">
      <c r="A46" s="154" t="s">
        <v>402</v>
      </c>
      <c r="B46" s="155">
        <f>SUM(B47:B50)</f>
        <v>0</v>
      </c>
    </row>
    <row r="47" ht="20.1" hidden="1" customHeight="1" spans="1:2">
      <c r="A47" s="157" t="s">
        <v>403</v>
      </c>
      <c r="B47" s="155"/>
    </row>
    <row r="48" ht="20.1" hidden="1" customHeight="1" spans="1:2">
      <c r="A48" s="157" t="s">
        <v>404</v>
      </c>
      <c r="B48" s="155"/>
    </row>
    <row r="49" ht="20.1" hidden="1" customHeight="1" spans="1:2">
      <c r="A49" s="157" t="s">
        <v>405</v>
      </c>
      <c r="B49" s="155"/>
    </row>
    <row r="50" ht="20.1" hidden="1" customHeight="1" spans="1:2">
      <c r="A50" s="157" t="s">
        <v>406</v>
      </c>
      <c r="B50" s="155"/>
    </row>
    <row r="51" ht="20.1" customHeight="1" spans="1:3">
      <c r="A51" s="154" t="s">
        <v>407</v>
      </c>
      <c r="B51" s="155">
        <f>B52+B65+B69+B70+B76+B80+B84+B88+B94+B97</f>
        <v>2327189.74</v>
      </c>
      <c r="C51" s="156"/>
    </row>
    <row r="52" ht="20.1" hidden="1" customHeight="1" spans="1:2">
      <c r="A52" s="154" t="s">
        <v>408</v>
      </c>
      <c r="B52" s="155">
        <f>SUM(B53:B64)</f>
        <v>0</v>
      </c>
    </row>
    <row r="53" ht="20.1" hidden="1" customHeight="1" spans="1:2">
      <c r="A53" s="157" t="s">
        <v>409</v>
      </c>
      <c r="B53" s="155"/>
    </row>
    <row r="54" ht="20.1" hidden="1" customHeight="1" spans="1:2">
      <c r="A54" s="157" t="s">
        <v>410</v>
      </c>
      <c r="B54" s="155"/>
    </row>
    <row r="55" ht="20.1" hidden="1" customHeight="1" spans="1:2">
      <c r="A55" s="157" t="s">
        <v>411</v>
      </c>
      <c r="B55" s="155"/>
    </row>
    <row r="56" ht="20.1" hidden="1" customHeight="1" spans="1:2">
      <c r="A56" s="157" t="s">
        <v>412</v>
      </c>
      <c r="B56" s="155"/>
    </row>
    <row r="57" ht="20.1" hidden="1" customHeight="1" spans="1:2">
      <c r="A57" s="157" t="s">
        <v>413</v>
      </c>
      <c r="B57" s="155"/>
    </row>
    <row r="58" ht="20.1" hidden="1" customHeight="1" spans="1:2">
      <c r="A58" s="157" t="s">
        <v>414</v>
      </c>
      <c r="B58" s="155"/>
    </row>
    <row r="59" ht="20.1" hidden="1" customHeight="1" spans="1:2">
      <c r="A59" s="157" t="s">
        <v>415</v>
      </c>
      <c r="B59" s="155"/>
    </row>
    <row r="60" ht="20.1" hidden="1" customHeight="1" spans="1:2">
      <c r="A60" s="157" t="s">
        <v>416</v>
      </c>
      <c r="B60" s="155"/>
    </row>
    <row r="61" ht="20.1" hidden="1" customHeight="1" spans="1:2">
      <c r="A61" s="157" t="s">
        <v>417</v>
      </c>
      <c r="B61" s="155"/>
    </row>
    <row r="62" ht="20.1" hidden="1" customHeight="1" spans="1:2">
      <c r="A62" s="157" t="s">
        <v>418</v>
      </c>
      <c r="B62" s="155"/>
    </row>
    <row r="63" ht="20.1" hidden="1" customHeight="1" spans="1:2">
      <c r="A63" s="157" t="s">
        <v>419</v>
      </c>
      <c r="B63" s="155"/>
    </row>
    <row r="64" ht="20.1" hidden="1" customHeight="1" spans="1:2">
      <c r="A64" s="157" t="s">
        <v>420</v>
      </c>
      <c r="B64" s="155"/>
    </row>
    <row r="65" ht="20.1" hidden="1" customHeight="1" spans="1:2">
      <c r="A65" s="154" t="s">
        <v>421</v>
      </c>
      <c r="B65" s="155">
        <f>SUM(B66:B68)</f>
        <v>0</v>
      </c>
    </row>
    <row r="66" ht="20.1" hidden="1" customHeight="1" spans="1:2">
      <c r="A66" s="157" t="s">
        <v>409</v>
      </c>
      <c r="B66" s="155"/>
    </row>
    <row r="67" ht="20.1" hidden="1" customHeight="1" spans="1:2">
      <c r="A67" s="157" t="s">
        <v>410</v>
      </c>
      <c r="B67" s="155"/>
    </row>
    <row r="68" ht="20.1" hidden="1" customHeight="1" spans="1:2">
      <c r="A68" s="157" t="s">
        <v>422</v>
      </c>
      <c r="B68" s="155"/>
    </row>
    <row r="69" ht="20.1" hidden="1" customHeight="1" spans="1:2">
      <c r="A69" s="154" t="s">
        <v>423</v>
      </c>
      <c r="B69" s="155"/>
    </row>
    <row r="70" ht="20.1" hidden="1" customHeight="1" spans="1:2">
      <c r="A70" s="154" t="s">
        <v>424</v>
      </c>
      <c r="B70" s="155">
        <f>SUM(B71:B75)</f>
        <v>0</v>
      </c>
    </row>
    <row r="71" ht="20.1" hidden="1" customHeight="1" spans="1:2">
      <c r="A71" s="157" t="s">
        <v>425</v>
      </c>
      <c r="B71" s="155"/>
    </row>
    <row r="72" ht="20.1" hidden="1" customHeight="1" spans="1:2">
      <c r="A72" s="157" t="s">
        <v>426</v>
      </c>
      <c r="B72" s="155"/>
    </row>
    <row r="73" ht="20.1" hidden="1" customHeight="1" spans="1:2">
      <c r="A73" s="157" t="s">
        <v>427</v>
      </c>
      <c r="B73" s="155"/>
    </row>
    <row r="74" ht="20.1" hidden="1" customHeight="1" spans="1:2">
      <c r="A74" s="157" t="s">
        <v>428</v>
      </c>
      <c r="B74" s="155"/>
    </row>
    <row r="75" ht="20.1" hidden="1" customHeight="1" spans="1:3">
      <c r="A75" s="157" t="s">
        <v>429</v>
      </c>
      <c r="B75" s="155"/>
      <c r="C75" s="156"/>
    </row>
    <row r="76" ht="20.1" hidden="1" customHeight="1" spans="1:3">
      <c r="A76" s="154" t="s">
        <v>430</v>
      </c>
      <c r="B76" s="155">
        <f>SUM(B77:B79)</f>
        <v>0</v>
      </c>
      <c r="C76" s="156"/>
    </row>
    <row r="77" ht="20.1" hidden="1" customHeight="1" spans="1:3">
      <c r="A77" s="157" t="s">
        <v>431</v>
      </c>
      <c r="B77" s="155"/>
      <c r="C77" s="156"/>
    </row>
    <row r="78" ht="20.1" hidden="1" customHeight="1" spans="1:2">
      <c r="A78" s="157" t="s">
        <v>432</v>
      </c>
      <c r="B78" s="155"/>
    </row>
    <row r="79" ht="20.1" hidden="1" customHeight="1" spans="1:2">
      <c r="A79" s="157" t="s">
        <v>433</v>
      </c>
      <c r="B79" s="155"/>
    </row>
    <row r="80" ht="20.1" hidden="1" customHeight="1" spans="1:2">
      <c r="A80" s="154" t="s">
        <v>434</v>
      </c>
      <c r="B80" s="155">
        <f>SUM(B81:B83)</f>
        <v>0</v>
      </c>
    </row>
    <row r="81" ht="20.1" hidden="1" customHeight="1" spans="1:2">
      <c r="A81" s="157" t="s">
        <v>409</v>
      </c>
      <c r="B81" s="155"/>
    </row>
    <row r="82" ht="20.1" hidden="1" customHeight="1" spans="1:2">
      <c r="A82" s="157" t="s">
        <v>410</v>
      </c>
      <c r="B82" s="155"/>
    </row>
    <row r="83" ht="20.1" hidden="1" customHeight="1" spans="1:2">
      <c r="A83" s="157" t="s">
        <v>435</v>
      </c>
      <c r="B83" s="155"/>
    </row>
    <row r="84" ht="20.1" hidden="1" customHeight="1" spans="1:3">
      <c r="A84" s="154" t="s">
        <v>436</v>
      </c>
      <c r="B84" s="155">
        <f>SUM(B85:B87)</f>
        <v>0</v>
      </c>
      <c r="C84" s="156"/>
    </row>
    <row r="85" ht="20.1" hidden="1" customHeight="1" spans="1:3">
      <c r="A85" s="157" t="s">
        <v>409</v>
      </c>
      <c r="B85" s="155"/>
      <c r="C85" s="156"/>
    </row>
    <row r="86" ht="20.1" hidden="1" customHeight="1" spans="1:3">
      <c r="A86" s="157" t="s">
        <v>410</v>
      </c>
      <c r="B86" s="155"/>
      <c r="C86" s="156"/>
    </row>
    <row r="87" ht="20.1" hidden="1" customHeight="1" spans="1:2">
      <c r="A87" s="157" t="s">
        <v>437</v>
      </c>
      <c r="B87" s="155"/>
    </row>
    <row r="88" ht="20.1" hidden="1" customHeight="1" spans="1:2">
      <c r="A88" s="154" t="s">
        <v>438</v>
      </c>
      <c r="B88" s="155">
        <f>SUM(B89:B93)</f>
        <v>0</v>
      </c>
    </row>
    <row r="89" ht="20.1" hidden="1" customHeight="1" spans="1:2">
      <c r="A89" s="157" t="s">
        <v>425</v>
      </c>
      <c r="B89" s="155"/>
    </row>
    <row r="90" ht="20.1" hidden="1" customHeight="1" spans="1:3">
      <c r="A90" s="157" t="s">
        <v>426</v>
      </c>
      <c r="B90" s="155"/>
      <c r="C90" s="156"/>
    </row>
    <row r="91" ht="20.1" hidden="1" customHeight="1" spans="1:3">
      <c r="A91" s="157" t="s">
        <v>427</v>
      </c>
      <c r="B91" s="155"/>
      <c r="C91" s="156"/>
    </row>
    <row r="92" ht="20.1" hidden="1" customHeight="1" spans="1:3">
      <c r="A92" s="157" t="s">
        <v>428</v>
      </c>
      <c r="B92" s="155"/>
      <c r="C92" s="156"/>
    </row>
    <row r="93" ht="20.1" hidden="1" customHeight="1" spans="1:2">
      <c r="A93" s="157" t="s">
        <v>439</v>
      </c>
      <c r="B93" s="155"/>
    </row>
    <row r="94" ht="20.1" hidden="1" customHeight="1" spans="1:3">
      <c r="A94" s="154" t="s">
        <v>440</v>
      </c>
      <c r="B94" s="155">
        <f>SUM(B95:B96)</f>
        <v>0</v>
      </c>
      <c r="C94" s="156"/>
    </row>
    <row r="95" ht="20.1" hidden="1" customHeight="1" spans="1:3">
      <c r="A95" s="157" t="s">
        <v>431</v>
      </c>
      <c r="B95" s="155"/>
      <c r="C95" s="156"/>
    </row>
    <row r="96" ht="20.1" hidden="1" customHeight="1" spans="1:2">
      <c r="A96" s="157" t="s">
        <v>441</v>
      </c>
      <c r="B96" s="155"/>
    </row>
    <row r="97" ht="20.1" customHeight="1" spans="1:3">
      <c r="A97" s="154" t="s">
        <v>442</v>
      </c>
      <c r="B97" s="155">
        <f>SUM(B98:B105)</f>
        <v>2327189.74</v>
      </c>
      <c r="C97" s="156"/>
    </row>
    <row r="98" ht="20.1" hidden="1" customHeight="1" spans="1:2">
      <c r="A98" s="157" t="s">
        <v>409</v>
      </c>
      <c r="B98" s="155"/>
    </row>
    <row r="99" ht="20.1" hidden="1" customHeight="1" spans="1:2">
      <c r="A99" s="157" t="s">
        <v>410</v>
      </c>
      <c r="B99" s="155"/>
    </row>
    <row r="100" ht="20.1" hidden="1" customHeight="1" spans="1:2">
      <c r="A100" s="157" t="s">
        <v>411</v>
      </c>
      <c r="B100" s="155"/>
    </row>
    <row r="101" ht="20.1" customHeight="1" spans="1:2">
      <c r="A101" s="158" t="s">
        <v>443</v>
      </c>
      <c r="B101" s="155">
        <v>2327189.74</v>
      </c>
    </row>
    <row r="102" ht="20.1" hidden="1" customHeight="1" spans="1:2">
      <c r="A102" s="157" t="s">
        <v>415</v>
      </c>
      <c r="B102" s="155"/>
    </row>
    <row r="103" ht="20.1" hidden="1" customHeight="1" spans="1:2">
      <c r="A103" s="157" t="s">
        <v>417</v>
      </c>
      <c r="B103" s="155"/>
    </row>
    <row r="104" ht="20.1" hidden="1" customHeight="1" spans="1:2">
      <c r="A104" s="157" t="s">
        <v>418</v>
      </c>
      <c r="B104" s="155"/>
    </row>
    <row r="105" ht="20.1" hidden="1" customHeight="1" spans="1:2">
      <c r="A105" s="157" t="s">
        <v>444</v>
      </c>
      <c r="B105" s="155"/>
    </row>
    <row r="106" ht="20.1" hidden="1" customHeight="1" spans="1:2">
      <c r="A106" s="154" t="s">
        <v>445</v>
      </c>
      <c r="B106" s="155">
        <f>B107+B112+B117+B122+B125</f>
        <v>0</v>
      </c>
    </row>
    <row r="107" ht="20.1" hidden="1" customHeight="1" spans="1:2">
      <c r="A107" s="154" t="s">
        <v>446</v>
      </c>
      <c r="B107" s="155">
        <f>SUM(B108:B111)</f>
        <v>0</v>
      </c>
    </row>
    <row r="108" ht="20.1" hidden="1" customHeight="1" spans="1:2">
      <c r="A108" s="157" t="s">
        <v>390</v>
      </c>
      <c r="B108" s="155"/>
    </row>
    <row r="109" ht="20.1" hidden="1" customHeight="1" spans="1:2">
      <c r="A109" s="157" t="s">
        <v>447</v>
      </c>
      <c r="B109" s="155"/>
    </row>
    <row r="110" ht="20.1" hidden="1" customHeight="1" spans="1:2">
      <c r="A110" s="157" t="s">
        <v>448</v>
      </c>
      <c r="B110" s="155"/>
    </row>
    <row r="111" ht="20.1" hidden="1" customHeight="1" spans="1:2">
      <c r="A111" s="157" t="s">
        <v>449</v>
      </c>
      <c r="B111" s="155"/>
    </row>
    <row r="112" ht="20.1" hidden="1" customHeight="1" spans="1:2">
      <c r="A112" s="154" t="s">
        <v>450</v>
      </c>
      <c r="B112" s="155">
        <f>SUM(B113:B116)</f>
        <v>0</v>
      </c>
    </row>
    <row r="113" ht="20.1" hidden="1" customHeight="1" spans="1:2">
      <c r="A113" s="157" t="s">
        <v>390</v>
      </c>
      <c r="B113" s="155"/>
    </row>
    <row r="114" ht="20.1" hidden="1" customHeight="1" spans="1:2">
      <c r="A114" s="157" t="s">
        <v>447</v>
      </c>
      <c r="B114" s="155"/>
    </row>
    <row r="115" ht="20.1" hidden="1" customHeight="1" spans="1:2">
      <c r="A115" s="157" t="s">
        <v>451</v>
      </c>
      <c r="B115" s="155"/>
    </row>
    <row r="116" ht="20.1" hidden="1" customHeight="1" spans="1:2">
      <c r="A116" s="157" t="s">
        <v>452</v>
      </c>
      <c r="B116" s="155"/>
    </row>
    <row r="117" ht="20.1" hidden="1" customHeight="1" spans="1:2">
      <c r="A117" s="154" t="s">
        <v>453</v>
      </c>
      <c r="B117" s="155">
        <f>SUM(B118:B121)</f>
        <v>0</v>
      </c>
    </row>
    <row r="118" ht="20.1" hidden="1" customHeight="1" spans="1:2">
      <c r="A118" s="157" t="s">
        <v>454</v>
      </c>
      <c r="B118" s="155"/>
    </row>
    <row r="119" ht="20.1" hidden="1" customHeight="1" spans="1:2">
      <c r="A119" s="157" t="s">
        <v>455</v>
      </c>
      <c r="B119" s="155"/>
    </row>
    <row r="120" ht="20.1" hidden="1" customHeight="1" spans="1:2">
      <c r="A120" s="157" t="s">
        <v>456</v>
      </c>
      <c r="B120" s="155"/>
    </row>
    <row r="121" ht="20.1" hidden="1" customHeight="1" spans="1:2">
      <c r="A121" s="157" t="s">
        <v>457</v>
      </c>
      <c r="B121" s="155"/>
    </row>
    <row r="122" ht="20.1" hidden="1" customHeight="1" spans="1:2">
      <c r="A122" s="154" t="s">
        <v>458</v>
      </c>
      <c r="B122" s="155">
        <f>SUM(B123:B124)</f>
        <v>0</v>
      </c>
    </row>
    <row r="123" ht="20.1" hidden="1" customHeight="1" spans="1:2">
      <c r="A123" s="157" t="s">
        <v>390</v>
      </c>
      <c r="B123" s="155"/>
    </row>
    <row r="124" ht="20.1" hidden="1" customHeight="1" spans="1:2">
      <c r="A124" s="157" t="s">
        <v>459</v>
      </c>
      <c r="B124" s="155"/>
    </row>
    <row r="125" ht="20.1" hidden="1" customHeight="1" spans="1:2">
      <c r="A125" s="154" t="s">
        <v>460</v>
      </c>
      <c r="B125" s="155">
        <f>SUM(B126:B129)</f>
        <v>0</v>
      </c>
    </row>
    <row r="126" ht="20.1" hidden="1" customHeight="1" spans="1:2">
      <c r="A126" s="157" t="s">
        <v>454</v>
      </c>
      <c r="B126" s="155"/>
    </row>
    <row r="127" ht="20.1" hidden="1" customHeight="1" spans="1:2">
      <c r="A127" s="157" t="s">
        <v>461</v>
      </c>
      <c r="B127" s="155"/>
    </row>
    <row r="128" ht="20.1" hidden="1" customHeight="1" spans="1:2">
      <c r="A128" s="157" t="s">
        <v>456</v>
      </c>
      <c r="B128" s="155"/>
    </row>
    <row r="129" ht="20.1" hidden="1" customHeight="1" spans="1:2">
      <c r="A129" s="157" t="s">
        <v>462</v>
      </c>
      <c r="B129" s="155"/>
    </row>
    <row r="130" ht="20.1" hidden="1" customHeight="1" spans="1:2">
      <c r="A130" s="154" t="s">
        <v>463</v>
      </c>
      <c r="B130" s="155">
        <f>B131+B136+B141+B146+B155+B162+B171+B174+B177+B178</f>
        <v>0</v>
      </c>
    </row>
    <row r="131" ht="20.1" hidden="1" customHeight="1" spans="1:2">
      <c r="A131" s="154" t="s">
        <v>464</v>
      </c>
      <c r="B131" s="155">
        <f>SUM(B132:B135)</f>
        <v>0</v>
      </c>
    </row>
    <row r="132" ht="20.1" hidden="1" customHeight="1" spans="1:2">
      <c r="A132" s="157" t="s">
        <v>465</v>
      </c>
      <c r="B132" s="155"/>
    </row>
    <row r="133" ht="20.1" hidden="1" customHeight="1" spans="1:2">
      <c r="A133" s="157" t="s">
        <v>466</v>
      </c>
      <c r="B133" s="155"/>
    </row>
    <row r="134" ht="20.1" hidden="1" customHeight="1" spans="1:2">
      <c r="A134" s="157" t="s">
        <v>467</v>
      </c>
      <c r="B134" s="155"/>
    </row>
    <row r="135" ht="20.1" hidden="1" customHeight="1" spans="1:2">
      <c r="A135" s="157" t="s">
        <v>468</v>
      </c>
      <c r="B135" s="155"/>
    </row>
    <row r="136" ht="20.1" hidden="1" customHeight="1" spans="1:2">
      <c r="A136" s="154" t="s">
        <v>469</v>
      </c>
      <c r="B136" s="155">
        <f>SUM(B137:B140)</f>
        <v>0</v>
      </c>
    </row>
    <row r="137" ht="20.1" hidden="1" customHeight="1" spans="1:2">
      <c r="A137" s="157" t="s">
        <v>467</v>
      </c>
      <c r="B137" s="155"/>
    </row>
    <row r="138" ht="20.1" hidden="1" customHeight="1" spans="1:2">
      <c r="A138" s="157" t="s">
        <v>470</v>
      </c>
      <c r="B138" s="155"/>
    </row>
    <row r="139" ht="20.1" hidden="1" customHeight="1" spans="1:2">
      <c r="A139" s="157" t="s">
        <v>471</v>
      </c>
      <c r="B139" s="155"/>
    </row>
    <row r="140" ht="20.1" hidden="1" customHeight="1" spans="1:2">
      <c r="A140" s="157" t="s">
        <v>472</v>
      </c>
      <c r="B140" s="155"/>
    </row>
    <row r="141" ht="20.1" hidden="1" customHeight="1" spans="1:2">
      <c r="A141" s="154" t="s">
        <v>473</v>
      </c>
      <c r="B141" s="155">
        <f>SUM(B142:B145)</f>
        <v>0</v>
      </c>
    </row>
    <row r="142" ht="20.1" hidden="1" customHeight="1" spans="1:2">
      <c r="A142" s="157" t="s">
        <v>474</v>
      </c>
      <c r="B142" s="155"/>
    </row>
    <row r="143" ht="20.1" hidden="1" customHeight="1" spans="1:2">
      <c r="A143" s="157" t="s">
        <v>475</v>
      </c>
      <c r="B143" s="155"/>
    </row>
    <row r="144" ht="20.1" hidden="1" customHeight="1" spans="1:2">
      <c r="A144" s="157" t="s">
        <v>476</v>
      </c>
      <c r="B144" s="155"/>
    </row>
    <row r="145" ht="20.1" hidden="1" customHeight="1" spans="1:2">
      <c r="A145" s="157" t="s">
        <v>477</v>
      </c>
      <c r="B145" s="155"/>
    </row>
    <row r="146" ht="20.1" hidden="1" customHeight="1" spans="1:2">
      <c r="A146" s="154" t="s">
        <v>478</v>
      </c>
      <c r="B146" s="155">
        <f>SUM(B147:B154)</f>
        <v>0</v>
      </c>
    </row>
    <row r="147" ht="20.1" hidden="1" customHeight="1" spans="1:2">
      <c r="A147" s="157" t="s">
        <v>479</v>
      </c>
      <c r="B147" s="155"/>
    </row>
    <row r="148" ht="20.1" hidden="1" customHeight="1" spans="1:2">
      <c r="A148" s="157" t="s">
        <v>480</v>
      </c>
      <c r="B148" s="155"/>
    </row>
    <row r="149" ht="20.1" hidden="1" customHeight="1" spans="1:2">
      <c r="A149" s="157" t="s">
        <v>481</v>
      </c>
      <c r="B149" s="155"/>
    </row>
    <row r="150" ht="20.1" hidden="1" customHeight="1" spans="1:2">
      <c r="A150" s="157" t="s">
        <v>482</v>
      </c>
      <c r="B150" s="155"/>
    </row>
    <row r="151" ht="20.1" hidden="1" customHeight="1" spans="1:2">
      <c r="A151" s="157" t="s">
        <v>483</v>
      </c>
      <c r="B151" s="155"/>
    </row>
    <row r="152" ht="20.1" hidden="1" customHeight="1" spans="1:2">
      <c r="A152" s="157" t="s">
        <v>484</v>
      </c>
      <c r="B152" s="155"/>
    </row>
    <row r="153" ht="20.1" hidden="1" customHeight="1" spans="1:2">
      <c r="A153" s="157" t="s">
        <v>485</v>
      </c>
      <c r="B153" s="155"/>
    </row>
    <row r="154" ht="20.1" hidden="1" customHeight="1" spans="1:2">
      <c r="A154" s="157" t="s">
        <v>486</v>
      </c>
      <c r="B154" s="155"/>
    </row>
    <row r="155" ht="20.1" hidden="1" customHeight="1" spans="1:2">
      <c r="A155" s="154" t="s">
        <v>487</v>
      </c>
      <c r="B155" s="155">
        <f>SUM(B156:B161)</f>
        <v>0</v>
      </c>
    </row>
    <row r="156" ht="20.1" hidden="1" customHeight="1" spans="1:2">
      <c r="A156" s="157" t="s">
        <v>488</v>
      </c>
      <c r="B156" s="155"/>
    </row>
    <row r="157" ht="20.1" hidden="1" customHeight="1" spans="1:2">
      <c r="A157" s="157" t="s">
        <v>489</v>
      </c>
      <c r="B157" s="155"/>
    </row>
    <row r="158" ht="20.1" hidden="1" customHeight="1" spans="1:2">
      <c r="A158" s="157" t="s">
        <v>490</v>
      </c>
      <c r="B158" s="155"/>
    </row>
    <row r="159" ht="20.1" hidden="1" customHeight="1" spans="1:2">
      <c r="A159" s="157" t="s">
        <v>491</v>
      </c>
      <c r="B159" s="155"/>
    </row>
    <row r="160" ht="20.1" hidden="1" customHeight="1" spans="1:2">
      <c r="A160" s="157" t="s">
        <v>492</v>
      </c>
      <c r="B160" s="155"/>
    </row>
    <row r="161" ht="20.1" hidden="1" customHeight="1" spans="1:2">
      <c r="A161" s="157" t="s">
        <v>493</v>
      </c>
      <c r="B161" s="155"/>
    </row>
    <row r="162" ht="20.1" hidden="1" customHeight="1" spans="1:2">
      <c r="A162" s="154" t="s">
        <v>494</v>
      </c>
      <c r="B162" s="155">
        <f>SUM(B163:B170)</f>
        <v>0</v>
      </c>
    </row>
    <row r="163" ht="20.1" hidden="1" customHeight="1" spans="1:2">
      <c r="A163" s="157" t="s">
        <v>495</v>
      </c>
      <c r="B163" s="155"/>
    </row>
    <row r="164" ht="20.1" hidden="1" customHeight="1" spans="1:3">
      <c r="A164" s="157" t="s">
        <v>496</v>
      </c>
      <c r="B164" s="155"/>
      <c r="C164" s="156"/>
    </row>
    <row r="165" ht="20.1" hidden="1" customHeight="1" spans="1:2">
      <c r="A165" s="157" t="s">
        <v>497</v>
      </c>
      <c r="B165" s="155"/>
    </row>
    <row r="166" ht="20.1" hidden="1" customHeight="1" spans="1:3">
      <c r="A166" s="157" t="s">
        <v>498</v>
      </c>
      <c r="B166" s="155"/>
      <c r="C166" s="156"/>
    </row>
    <row r="167" ht="20.1" hidden="1" customHeight="1" spans="1:2">
      <c r="A167" s="157" t="s">
        <v>499</v>
      </c>
      <c r="B167" s="155"/>
    </row>
    <row r="168" ht="20.1" hidden="1" customHeight="1" spans="1:2">
      <c r="A168" s="157" t="s">
        <v>500</v>
      </c>
      <c r="B168" s="155"/>
    </row>
    <row r="169" ht="20.1" hidden="1" customHeight="1" spans="1:2">
      <c r="A169" s="157" t="s">
        <v>501</v>
      </c>
      <c r="B169" s="155"/>
    </row>
    <row r="170" ht="20.1" hidden="1" customHeight="1" spans="1:2">
      <c r="A170" s="157" t="s">
        <v>502</v>
      </c>
      <c r="B170" s="155"/>
    </row>
    <row r="171" ht="20.1" hidden="1" customHeight="1" spans="1:2">
      <c r="A171" s="154" t="s">
        <v>503</v>
      </c>
      <c r="B171" s="155">
        <f>SUM(B172:B173)</f>
        <v>0</v>
      </c>
    </row>
    <row r="172" ht="20.1" hidden="1" customHeight="1" spans="1:2">
      <c r="A172" s="157" t="s">
        <v>465</v>
      </c>
      <c r="B172" s="155"/>
    </row>
    <row r="173" ht="20.1" hidden="1" customHeight="1" spans="1:2">
      <c r="A173" s="157" t="s">
        <v>504</v>
      </c>
      <c r="B173" s="155"/>
    </row>
    <row r="174" ht="20.1" hidden="1" customHeight="1" spans="1:3">
      <c r="A174" s="154" t="s">
        <v>505</v>
      </c>
      <c r="B174" s="155">
        <f>SUM(B175:B176)</f>
        <v>0</v>
      </c>
      <c r="C174" s="156"/>
    </row>
    <row r="175" ht="20.1" hidden="1" customHeight="1" spans="1:3">
      <c r="A175" s="157" t="s">
        <v>465</v>
      </c>
      <c r="B175" s="155"/>
      <c r="C175" s="156"/>
    </row>
    <row r="176" ht="20.1" hidden="1" customHeight="1" spans="1:3">
      <c r="A176" s="157" t="s">
        <v>506</v>
      </c>
      <c r="B176" s="155"/>
      <c r="C176" s="156"/>
    </row>
    <row r="177" ht="20.1" hidden="1" customHeight="1" spans="1:3">
      <c r="A177" s="154" t="s">
        <v>507</v>
      </c>
      <c r="B177" s="155"/>
      <c r="C177" s="156"/>
    </row>
    <row r="178" ht="20.1" hidden="1" customHeight="1" spans="1:3">
      <c r="A178" s="154" t="s">
        <v>508</v>
      </c>
      <c r="B178" s="155">
        <f>SUM(B179:B181)</f>
        <v>0</v>
      </c>
      <c r="C178" s="156"/>
    </row>
    <row r="179" ht="20.1" hidden="1" customHeight="1" spans="1:2">
      <c r="A179" s="157" t="s">
        <v>474</v>
      </c>
      <c r="B179" s="155"/>
    </row>
    <row r="180" ht="20.1" hidden="1" customHeight="1" spans="1:3">
      <c r="A180" s="157" t="s">
        <v>476</v>
      </c>
      <c r="B180" s="155"/>
      <c r="C180" s="156"/>
    </row>
    <row r="181" ht="20.1" hidden="1" customHeight="1" spans="1:2">
      <c r="A181" s="157" t="s">
        <v>509</v>
      </c>
      <c r="B181" s="155"/>
    </row>
    <row r="182" ht="20.1" hidden="1" customHeight="1" spans="1:2">
      <c r="A182" s="154" t="s">
        <v>510</v>
      </c>
      <c r="B182" s="155">
        <f>B183</f>
        <v>0</v>
      </c>
    </row>
    <row r="183" ht="20.1" hidden="1" customHeight="1" spans="1:2">
      <c r="A183" s="154" t="s">
        <v>511</v>
      </c>
      <c r="B183" s="155">
        <f>SUM(B184:B186)</f>
        <v>0</v>
      </c>
    </row>
    <row r="184" ht="20.1" hidden="1" customHeight="1" spans="1:2">
      <c r="A184" s="157" t="s">
        <v>512</v>
      </c>
      <c r="B184" s="155"/>
    </row>
    <row r="185" ht="20.1" hidden="1" customHeight="1" spans="1:3">
      <c r="A185" s="157" t="s">
        <v>513</v>
      </c>
      <c r="B185" s="155"/>
      <c r="C185" s="156"/>
    </row>
    <row r="186" ht="20.1" hidden="1" customHeight="1" spans="1:3">
      <c r="A186" s="157" t="s">
        <v>514</v>
      </c>
      <c r="B186" s="155"/>
      <c r="C186" s="156"/>
    </row>
    <row r="187" ht="20.1" hidden="1" customHeight="1" spans="1:3">
      <c r="A187" s="154" t="s">
        <v>515</v>
      </c>
      <c r="B187" s="155">
        <f>SUM(B188:B189)</f>
        <v>0</v>
      </c>
      <c r="C187" s="156"/>
    </row>
    <row r="188" ht="20.1" hidden="1" customHeight="1" spans="1:3">
      <c r="A188" s="157" t="s">
        <v>516</v>
      </c>
      <c r="B188" s="155"/>
      <c r="C188" s="156"/>
    </row>
    <row r="189" ht="20.1" hidden="1" customHeight="1" spans="1:3">
      <c r="A189" s="157" t="s">
        <v>517</v>
      </c>
      <c r="B189" s="155"/>
      <c r="C189" s="156"/>
    </row>
    <row r="190" ht="20.1" hidden="1" customHeight="1" spans="1:3">
      <c r="A190" s="154"/>
      <c r="B190" s="155"/>
      <c r="C190" s="156"/>
    </row>
    <row r="191" ht="20.1" hidden="1" customHeight="1" spans="1:3">
      <c r="A191" s="154" t="s">
        <v>518</v>
      </c>
      <c r="B191" s="155">
        <f>SUM(B192:B194)</f>
        <v>0</v>
      </c>
      <c r="C191" s="156"/>
    </row>
    <row r="192" ht="20.1" hidden="1" customHeight="1" spans="1:3">
      <c r="A192" s="157" t="s">
        <v>519</v>
      </c>
      <c r="B192" s="155"/>
      <c r="C192" s="156"/>
    </row>
    <row r="193" ht="20.1" hidden="1" customHeight="1" spans="1:3">
      <c r="A193" s="157" t="s">
        <v>520</v>
      </c>
      <c r="B193" s="155"/>
      <c r="C193" s="156"/>
    </row>
    <row r="194" ht="20.1" hidden="1" customHeight="1" spans="1:3">
      <c r="A194" s="157" t="s">
        <v>521</v>
      </c>
      <c r="B194" s="155"/>
      <c r="C194" s="156"/>
    </row>
    <row r="195" ht="20.1" hidden="1" customHeight="1" spans="1:3">
      <c r="A195" s="154" t="s">
        <v>522</v>
      </c>
      <c r="B195" s="155">
        <f>SUM(B196:B203)</f>
        <v>0</v>
      </c>
      <c r="C195" s="156"/>
    </row>
    <row r="196" ht="20.1" hidden="1" customHeight="1" spans="1:3">
      <c r="A196" s="157" t="s">
        <v>523</v>
      </c>
      <c r="B196" s="155"/>
      <c r="C196" s="156"/>
    </row>
    <row r="197" ht="20.1" hidden="1" customHeight="1" spans="1:3">
      <c r="A197" s="157" t="s">
        <v>524</v>
      </c>
      <c r="B197" s="155"/>
      <c r="C197" s="156"/>
    </row>
    <row r="198" ht="20.1" hidden="1" customHeight="1" spans="1:3">
      <c r="A198" s="157" t="s">
        <v>525</v>
      </c>
      <c r="B198" s="155"/>
      <c r="C198" s="156"/>
    </row>
    <row r="199" ht="20.1" hidden="1" customHeight="1" spans="1:3">
      <c r="A199" s="157" t="s">
        <v>526</v>
      </c>
      <c r="B199" s="155"/>
      <c r="C199" s="156"/>
    </row>
    <row r="200" ht="20.1" hidden="1" customHeight="1" spans="1:3">
      <c r="A200" s="157" t="s">
        <v>527</v>
      </c>
      <c r="B200" s="155"/>
      <c r="C200" s="156"/>
    </row>
    <row r="201" ht="20.1" hidden="1" customHeight="1" spans="1:3">
      <c r="A201" s="157" t="s">
        <v>528</v>
      </c>
      <c r="B201" s="155"/>
      <c r="C201" s="156"/>
    </row>
    <row r="202" ht="20.1" hidden="1" customHeight="1" spans="1:3">
      <c r="A202" s="157" t="s">
        <v>529</v>
      </c>
      <c r="B202" s="155"/>
      <c r="C202" s="156"/>
    </row>
    <row r="203" ht="20.1" hidden="1" customHeight="1" spans="1:3">
      <c r="A203" s="157" t="s">
        <v>530</v>
      </c>
      <c r="B203" s="155"/>
      <c r="C203" s="156"/>
    </row>
    <row r="204" ht="20.1" hidden="1" customHeight="1" spans="1:3">
      <c r="A204" s="157" t="s">
        <v>531</v>
      </c>
      <c r="B204" s="155"/>
      <c r="C204" s="156"/>
    </row>
    <row r="205" ht="20.1" hidden="1" customHeight="1" spans="1:3">
      <c r="A205" s="157" t="s">
        <v>532</v>
      </c>
      <c r="B205" s="155"/>
      <c r="C205" s="156"/>
    </row>
    <row r="206" ht="20.1" hidden="1" customHeight="1" spans="1:3">
      <c r="A206" s="157" t="s">
        <v>533</v>
      </c>
      <c r="B206" s="155"/>
      <c r="C206" s="156"/>
    </row>
    <row r="207" ht="20.1" hidden="1" customHeight="1" spans="1:3">
      <c r="A207" s="157" t="s">
        <v>534</v>
      </c>
      <c r="B207" s="155"/>
      <c r="C207" s="156"/>
    </row>
    <row r="208" ht="20.1" hidden="1" customHeight="1" spans="1:2">
      <c r="A208" s="157" t="s">
        <v>535</v>
      </c>
      <c r="B208" s="155"/>
    </row>
    <row r="209" ht="20.1" hidden="1" customHeight="1" spans="1:2">
      <c r="A209" s="157" t="s">
        <v>536</v>
      </c>
      <c r="B209" s="155"/>
    </row>
    <row r="210" ht="20.1" hidden="1" customHeight="1" spans="1:2">
      <c r="A210" s="157" t="s">
        <v>537</v>
      </c>
      <c r="B210" s="155"/>
    </row>
    <row r="211" ht="20.1" hidden="1" customHeight="1" spans="1:2">
      <c r="A211" s="157" t="s">
        <v>538</v>
      </c>
      <c r="B211" s="155"/>
    </row>
    <row r="212" ht="20.1" hidden="1" customHeight="1" spans="1:2">
      <c r="A212" s="157" t="s">
        <v>539</v>
      </c>
      <c r="B212" s="155"/>
    </row>
    <row r="213" ht="20.1" hidden="1" customHeight="1" spans="1:2">
      <c r="A213" s="157" t="s">
        <v>540</v>
      </c>
      <c r="B213" s="155"/>
    </row>
    <row r="214" ht="20.1" hidden="1" customHeight="1" spans="1:2">
      <c r="A214" s="154" t="s">
        <v>541</v>
      </c>
      <c r="B214" s="155">
        <f>B215</f>
        <v>0</v>
      </c>
    </row>
    <row r="215" ht="20.1" hidden="1" customHeight="1" spans="1:2">
      <c r="A215" s="154" t="s">
        <v>542</v>
      </c>
      <c r="B215" s="155">
        <f>SUM(B216:B231)</f>
        <v>0</v>
      </c>
    </row>
    <row r="216" ht="20.1" hidden="1" customHeight="1" spans="1:2">
      <c r="A216" s="157" t="s">
        <v>543</v>
      </c>
      <c r="B216" s="155"/>
    </row>
    <row r="217" ht="20.1" hidden="1" customHeight="1" spans="1:2">
      <c r="A217" s="157" t="s">
        <v>544</v>
      </c>
      <c r="B217" s="155"/>
    </row>
    <row r="218" ht="20.1" hidden="1" customHeight="1" spans="1:2">
      <c r="A218" s="157" t="s">
        <v>545</v>
      </c>
      <c r="B218" s="155"/>
    </row>
    <row r="219" ht="20.1" hidden="1" customHeight="1" spans="1:2">
      <c r="A219" s="157" t="s">
        <v>546</v>
      </c>
      <c r="B219" s="155"/>
    </row>
    <row r="220" ht="20.1" hidden="1" customHeight="1" spans="1:2">
      <c r="A220" s="157" t="s">
        <v>547</v>
      </c>
      <c r="B220" s="155"/>
    </row>
    <row r="221" ht="20.1" hidden="1" customHeight="1" spans="1:2">
      <c r="A221" s="157" t="s">
        <v>548</v>
      </c>
      <c r="B221" s="155"/>
    </row>
    <row r="222" ht="20.1" hidden="1" customHeight="1" spans="1:2">
      <c r="A222" s="157" t="s">
        <v>549</v>
      </c>
      <c r="B222" s="155"/>
    </row>
    <row r="223" ht="20.1" hidden="1" customHeight="1" spans="1:2">
      <c r="A223" s="157" t="s">
        <v>550</v>
      </c>
      <c r="B223" s="155"/>
    </row>
    <row r="224" ht="20.1" hidden="1" customHeight="1" spans="1:2">
      <c r="A224" s="157" t="s">
        <v>551</v>
      </c>
      <c r="B224" s="155"/>
    </row>
    <row r="225" ht="20.1" hidden="1" customHeight="1" spans="1:2">
      <c r="A225" s="157" t="s">
        <v>552</v>
      </c>
      <c r="B225" s="155"/>
    </row>
    <row r="226" ht="20.1" hidden="1" customHeight="1" spans="1:2">
      <c r="A226" s="157" t="s">
        <v>553</v>
      </c>
      <c r="B226" s="155"/>
    </row>
    <row r="227" ht="20.1" hidden="1" customHeight="1" spans="1:2">
      <c r="A227" s="157" t="s">
        <v>554</v>
      </c>
      <c r="B227" s="155"/>
    </row>
    <row r="228" ht="20.1" hidden="1" customHeight="1" spans="1:2">
      <c r="A228" s="157" t="s">
        <v>555</v>
      </c>
      <c r="B228" s="155"/>
    </row>
    <row r="229" ht="20.1" hidden="1" customHeight="1" spans="1:2">
      <c r="A229" s="157" t="s">
        <v>556</v>
      </c>
      <c r="B229" s="155"/>
    </row>
    <row r="230" ht="20.1" hidden="1" customHeight="1" spans="1:2">
      <c r="A230" s="157" t="s">
        <v>557</v>
      </c>
      <c r="B230" s="155"/>
    </row>
    <row r="231" ht="20.1" hidden="1" customHeight="1" spans="1:2">
      <c r="A231" s="157" t="s">
        <v>558</v>
      </c>
      <c r="B231" s="155"/>
    </row>
    <row r="232" ht="20.1" hidden="1" customHeight="1" spans="1:2">
      <c r="A232" s="154" t="s">
        <v>559</v>
      </c>
      <c r="B232" s="155">
        <f>B233</f>
        <v>0</v>
      </c>
    </row>
    <row r="233" ht="20.1" hidden="1" customHeight="1" spans="1:2">
      <c r="A233" s="154" t="s">
        <v>560</v>
      </c>
      <c r="B233" s="155">
        <f>SUM(B234:B249)</f>
        <v>0</v>
      </c>
    </row>
    <row r="234" ht="20.1" hidden="1" customHeight="1" spans="1:2">
      <c r="A234" s="157" t="s">
        <v>561</v>
      </c>
      <c r="B234" s="155"/>
    </row>
    <row r="235" ht="20.1" hidden="1" customHeight="1" spans="1:2">
      <c r="A235" s="157" t="s">
        <v>562</v>
      </c>
      <c r="B235" s="155"/>
    </row>
    <row r="236" ht="20.1" hidden="1" customHeight="1" spans="1:2">
      <c r="A236" s="157" t="s">
        <v>563</v>
      </c>
      <c r="B236" s="155"/>
    </row>
    <row r="237" hidden="1" spans="1:2">
      <c r="A237" s="157" t="s">
        <v>564</v>
      </c>
      <c r="B237" s="155"/>
    </row>
    <row r="238" hidden="1" spans="1:2">
      <c r="A238" s="157" t="s">
        <v>565</v>
      </c>
      <c r="B238" s="155"/>
    </row>
    <row r="239" hidden="1" spans="1:2">
      <c r="A239" s="157" t="s">
        <v>566</v>
      </c>
      <c r="B239" s="155"/>
    </row>
    <row r="240" hidden="1" spans="1:2">
      <c r="A240" s="157" t="s">
        <v>567</v>
      </c>
      <c r="B240" s="155"/>
    </row>
    <row r="241" hidden="1" spans="1:2">
      <c r="A241" s="157" t="s">
        <v>568</v>
      </c>
      <c r="B241" s="155"/>
    </row>
    <row r="242" hidden="1" spans="1:2">
      <c r="A242" s="157" t="s">
        <v>569</v>
      </c>
      <c r="B242" s="155"/>
    </row>
    <row r="243" hidden="1" spans="1:2">
      <c r="A243" s="157" t="s">
        <v>570</v>
      </c>
      <c r="B243" s="155"/>
    </row>
    <row r="244" hidden="1" spans="1:2">
      <c r="A244" s="157" t="s">
        <v>571</v>
      </c>
      <c r="B244" s="155"/>
    </row>
    <row r="245" hidden="1" spans="1:2">
      <c r="A245" s="157" t="s">
        <v>572</v>
      </c>
      <c r="B245" s="155"/>
    </row>
    <row r="246" hidden="1" spans="1:2">
      <c r="A246" s="157" t="s">
        <v>573</v>
      </c>
      <c r="B246" s="155"/>
    </row>
    <row r="247" hidden="1" spans="1:2">
      <c r="A247" s="157" t="s">
        <v>574</v>
      </c>
      <c r="B247" s="155"/>
    </row>
    <row r="248" hidden="1" spans="1:2">
      <c r="A248" s="157" t="s">
        <v>575</v>
      </c>
      <c r="B248" s="155"/>
    </row>
    <row r="249" hidden="1" spans="1:2">
      <c r="A249" s="157" t="s">
        <v>576</v>
      </c>
      <c r="B249" s="155"/>
    </row>
    <row r="250" hidden="1" spans="1:2">
      <c r="A250" s="154" t="s">
        <v>577</v>
      </c>
      <c r="B250" s="155">
        <f>SUM(B251,B264)</f>
        <v>0</v>
      </c>
    </row>
    <row r="251" hidden="1" spans="1:2">
      <c r="A251" s="154" t="s">
        <v>578</v>
      </c>
      <c r="B251" s="155">
        <f>SUM(B252:B263)</f>
        <v>0</v>
      </c>
    </row>
    <row r="252" hidden="1" spans="1:2">
      <c r="A252" s="157" t="s">
        <v>579</v>
      </c>
      <c r="B252" s="155"/>
    </row>
    <row r="253" hidden="1" spans="1:2">
      <c r="A253" s="157" t="s">
        <v>580</v>
      </c>
      <c r="B253" s="155"/>
    </row>
    <row r="254" hidden="1" spans="1:2">
      <c r="A254" s="157" t="s">
        <v>581</v>
      </c>
      <c r="B254" s="155"/>
    </row>
    <row r="255" hidden="1" spans="1:2">
      <c r="A255" s="157" t="s">
        <v>582</v>
      </c>
      <c r="B255" s="155"/>
    </row>
    <row r="256" hidden="1" spans="1:2">
      <c r="A256" s="157" t="s">
        <v>583</v>
      </c>
      <c r="B256" s="155"/>
    </row>
    <row r="257" hidden="1" spans="1:2">
      <c r="A257" s="157" t="s">
        <v>584</v>
      </c>
      <c r="B257" s="155"/>
    </row>
    <row r="258" hidden="1" spans="1:2">
      <c r="A258" s="157" t="s">
        <v>585</v>
      </c>
      <c r="B258" s="155"/>
    </row>
    <row r="259" hidden="1" spans="1:2">
      <c r="A259" s="157" t="s">
        <v>586</v>
      </c>
      <c r="B259" s="155"/>
    </row>
    <row r="260" hidden="1" spans="1:2">
      <c r="A260" s="157" t="s">
        <v>587</v>
      </c>
      <c r="B260" s="155"/>
    </row>
    <row r="261" hidden="1" spans="1:2">
      <c r="A261" s="157" t="s">
        <v>588</v>
      </c>
      <c r="B261" s="155"/>
    </row>
    <row r="262" hidden="1" spans="1:2">
      <c r="A262" s="157" t="s">
        <v>589</v>
      </c>
      <c r="B262" s="155"/>
    </row>
    <row r="263" hidden="1" spans="1:2">
      <c r="A263" s="157" t="s">
        <v>590</v>
      </c>
      <c r="B263" s="155"/>
    </row>
    <row r="264" hidden="1" spans="1:2">
      <c r="A264" s="154" t="s">
        <v>591</v>
      </c>
      <c r="B264" s="155">
        <f>SUM(B265:B270)</f>
        <v>0</v>
      </c>
    </row>
    <row r="265" hidden="1" spans="1:2">
      <c r="A265" s="157" t="s">
        <v>592</v>
      </c>
      <c r="B265" s="155"/>
    </row>
    <row r="266" hidden="1" spans="1:2">
      <c r="A266" s="157" t="s">
        <v>593</v>
      </c>
      <c r="B266" s="155"/>
    </row>
    <row r="267" hidden="1" spans="1:2">
      <c r="A267" s="157" t="s">
        <v>594</v>
      </c>
      <c r="B267" s="155"/>
    </row>
    <row r="268" hidden="1" spans="1:2">
      <c r="A268" s="157" t="s">
        <v>595</v>
      </c>
      <c r="B268" s="155"/>
    </row>
    <row r="269" hidden="1" spans="1:2">
      <c r="A269" s="157" t="s">
        <v>596</v>
      </c>
      <c r="B269" s="155"/>
    </row>
    <row r="270" hidden="1" spans="1:2">
      <c r="A270" s="157" t="s">
        <v>597</v>
      </c>
      <c r="B270" s="155"/>
    </row>
    <row r="271" spans="1:2">
      <c r="A271" s="159"/>
      <c r="B271" s="160"/>
    </row>
    <row r="272" spans="1:2">
      <c r="A272" s="161" t="s">
        <v>598</v>
      </c>
      <c r="B272" s="162">
        <f>B4+B12+B28+B40+B51+B106+B130+B182+B187+B190+B232+B250</f>
        <v>2327189.74</v>
      </c>
    </row>
    <row r="273" spans="1:2">
      <c r="A273" s="163" t="s">
        <v>263</v>
      </c>
      <c r="B273" s="164"/>
    </row>
    <row r="274" spans="1:2">
      <c r="A274" s="165" t="s">
        <v>599</v>
      </c>
      <c r="B274" s="164"/>
    </row>
    <row r="275" spans="1:2">
      <c r="A275" s="165" t="s">
        <v>600</v>
      </c>
      <c r="B275" s="164"/>
    </row>
    <row r="276" spans="1:2">
      <c r="A276" s="165" t="s">
        <v>601</v>
      </c>
      <c r="B276" s="164"/>
    </row>
    <row r="277" spans="1:2">
      <c r="A277" s="165" t="s">
        <v>602</v>
      </c>
      <c r="B277" s="164"/>
    </row>
    <row r="278" spans="1:2">
      <c r="A278" s="165" t="s">
        <v>603</v>
      </c>
      <c r="B278" s="164"/>
    </row>
    <row r="279" spans="1:2">
      <c r="A279" s="166" t="s">
        <v>604</v>
      </c>
      <c r="B279" s="164"/>
    </row>
    <row r="280" spans="1:2">
      <c r="A280" s="166" t="s">
        <v>605</v>
      </c>
      <c r="B280" s="164"/>
    </row>
    <row r="281" spans="1:2">
      <c r="A281" s="166"/>
      <c r="B281" s="167"/>
    </row>
    <row r="282" spans="1:2">
      <c r="A282" s="166"/>
      <c r="B282" s="167"/>
    </row>
    <row r="283" ht="15" spans="1:2">
      <c r="A283" s="168" t="s">
        <v>276</v>
      </c>
      <c r="B283" s="162">
        <v>2327189.74</v>
      </c>
    </row>
  </sheetData>
  <protectedRanges>
    <protectedRange sqref="B274:B280" name="区域1_2"/>
  </protectedRanges>
  <autoFilter ref="A3:C270">
    <filterColumn colId="1">
      <filters>
        <filter val="80,000.00"/>
        <filter val="124,220.04"/>
        <filter val="204,220.04"/>
      </filters>
    </filterColumn>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zoomScaleSheetLayoutView="60" workbookViewId="0">
      <selection activeCell="B17" sqref="B17"/>
    </sheetView>
  </sheetViews>
  <sheetFormatPr defaultColWidth="12.125" defaultRowHeight="14.25" outlineLevelRow="4" outlineLevelCol="1"/>
  <cols>
    <col min="1" max="1" width="38.875" style="111" customWidth="1"/>
    <col min="2" max="2" width="53.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606</v>
      </c>
      <c r="B1" s="113"/>
    </row>
    <row r="2" ht="24.75" customHeight="1" spans="1:2">
      <c r="A2" s="114"/>
      <c r="B2" s="115" t="s">
        <v>22</v>
      </c>
    </row>
    <row r="3" ht="39" customHeight="1" spans="1:2">
      <c r="A3" s="116" t="s">
        <v>307</v>
      </c>
      <c r="B3" s="117" t="s">
        <v>607</v>
      </c>
    </row>
    <row r="4" ht="39" customHeight="1" spans="1:2">
      <c r="A4" s="118"/>
      <c r="B4" s="119"/>
    </row>
    <row r="5" ht="27.75" customHeight="1" spans="1:1">
      <c r="A5" s="120" t="s">
        <v>305</v>
      </c>
    </row>
  </sheetData>
  <mergeCells count="1">
    <mergeCell ref="A1:B1"/>
  </mergeCells>
  <dataValidations count="1">
    <dataValidation type="list" allowBlank="1" showInputMessage="1" showErrorMessage="1" sqref="HJ4 HJ65478:HJ65536">
      <formula1>表十一!#REF!</formula1>
    </dataValidation>
  </dataValidations>
  <printOptions horizontalCentered="1"/>
  <pageMargins left="0.53" right="0.54" top="0.748031496062992" bottom="0.748031496062992" header="0.31496062992126" footer="0.31496062992126"/>
  <pageSetup paperSize="9" scale="93"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zoomScaleSheetLayoutView="60" workbookViewId="0">
      <selection activeCell="E16" sqref="E16"/>
    </sheetView>
  </sheetViews>
  <sheetFormatPr defaultColWidth="9" defaultRowHeight="14.25" outlineLevelRow="7"/>
  <cols>
    <col min="1" max="1" width="20.625" style="129" customWidth="1"/>
    <col min="2" max="2" width="16" style="129" customWidth="1"/>
    <col min="3" max="3" width="14.75" style="129" customWidth="1"/>
    <col min="4" max="4" width="25.5" style="129" customWidth="1"/>
    <col min="5" max="249" width="9" style="129"/>
  </cols>
  <sheetData>
    <row r="1" ht="24" spans="1:4">
      <c r="A1" s="130" t="s">
        <v>608</v>
      </c>
      <c r="B1" s="130"/>
      <c r="C1" s="130"/>
      <c r="D1" s="130"/>
    </row>
    <row r="2" ht="31.5" customHeight="1" spans="1:249">
      <c r="A2" s="131"/>
      <c r="B2" s="131"/>
      <c r="C2" s="131"/>
      <c r="D2" s="132" t="s">
        <v>309</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310</v>
      </c>
      <c r="B3" s="134" t="s">
        <v>311</v>
      </c>
      <c r="C3" s="135" t="s">
        <v>609</v>
      </c>
      <c r="D3" s="135"/>
    </row>
    <row r="4" ht="23.25" customHeight="1" spans="1:4">
      <c r="A4" s="136"/>
      <c r="B4" s="135"/>
      <c r="C4" s="135"/>
      <c r="D4" s="135"/>
    </row>
    <row r="5" ht="37.5" customHeight="1" spans="1:4">
      <c r="A5" s="136"/>
      <c r="B5" s="135"/>
      <c r="C5" s="137"/>
      <c r="D5" s="138" t="s">
        <v>313</v>
      </c>
    </row>
    <row r="6" ht="33" customHeight="1" spans="1:249">
      <c r="A6" s="139"/>
      <c r="B6" s="140"/>
      <c r="C6" s="140"/>
      <c r="D6" s="141"/>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row>
    <row r="7" ht="53.25" customHeight="1" spans="1:4">
      <c r="A7" s="143" t="s">
        <v>610</v>
      </c>
      <c r="B7" s="143"/>
      <c r="C7" s="143"/>
      <c r="D7" s="143"/>
    </row>
    <row r="8" spans="1:4">
      <c r="A8" s="144"/>
      <c r="B8" s="144"/>
      <c r="C8" s="144"/>
      <c r="D8" s="144"/>
    </row>
  </sheetData>
  <mergeCells count="5">
    <mergeCell ref="A1:D1"/>
    <mergeCell ref="A7:D7"/>
    <mergeCell ref="A3:A5"/>
    <mergeCell ref="B3:B5"/>
    <mergeCell ref="C3:D4"/>
  </mergeCells>
  <pageMargins left="0.7" right="0.7" top="0.9" bottom="0.75" header="0.3" footer="0.3"/>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showZeros="0" zoomScaleSheetLayoutView="60" workbookViewId="0">
      <selection activeCell="B8" sqref="B8"/>
    </sheetView>
  </sheetViews>
  <sheetFormatPr defaultColWidth="9" defaultRowHeight="14.25" outlineLevelCol="1"/>
  <cols>
    <col min="1" max="1" width="51.125" style="71" customWidth="1"/>
    <col min="2" max="2" width="25.5" style="71"/>
    <col min="3" max="16384" width="9" style="71"/>
  </cols>
  <sheetData>
    <row r="1" ht="27" customHeight="1" spans="1:2">
      <c r="A1" s="72" t="s">
        <v>611</v>
      </c>
      <c r="B1" s="72"/>
    </row>
    <row r="2" ht="18.75" customHeight="1" spans="2:2">
      <c r="B2" s="91" t="s">
        <v>22</v>
      </c>
    </row>
    <row r="3" ht="26.25" customHeight="1" spans="1:2">
      <c r="A3" s="93" t="s">
        <v>23</v>
      </c>
      <c r="B3" s="94" t="s">
        <v>24</v>
      </c>
    </row>
    <row r="4" ht="20.25" customHeight="1" spans="1:2">
      <c r="A4" s="128" t="s">
        <v>612</v>
      </c>
      <c r="B4" s="96"/>
    </row>
    <row r="5" ht="20.1" customHeight="1" spans="1:2">
      <c r="A5" s="125" t="s">
        <v>613</v>
      </c>
      <c r="B5" s="99"/>
    </row>
    <row r="6" ht="20.1" customHeight="1" spans="1:2">
      <c r="A6" s="125" t="s">
        <v>614</v>
      </c>
      <c r="B6" s="100"/>
    </row>
    <row r="7" ht="20.1" customHeight="1" spans="1:2">
      <c r="A7" s="125" t="s">
        <v>615</v>
      </c>
      <c r="B7" s="100"/>
    </row>
    <row r="8" ht="20.1" customHeight="1" spans="1:2">
      <c r="A8" s="125" t="s">
        <v>616</v>
      </c>
      <c r="B8" s="100"/>
    </row>
    <row r="9" ht="20.1" customHeight="1" spans="1:2">
      <c r="A9" s="125" t="s">
        <v>617</v>
      </c>
      <c r="B9" s="100"/>
    </row>
    <row r="10" ht="20.1" customHeight="1" spans="1:2">
      <c r="A10" s="125" t="s">
        <v>618</v>
      </c>
      <c r="B10" s="100"/>
    </row>
    <row r="11" ht="20.1" customHeight="1" spans="1:2">
      <c r="A11" s="125" t="s">
        <v>619</v>
      </c>
      <c r="B11" s="100"/>
    </row>
    <row r="12" ht="20.1" customHeight="1" spans="1:2">
      <c r="A12" s="125" t="s">
        <v>620</v>
      </c>
      <c r="B12" s="100"/>
    </row>
    <row r="13" ht="20.1" customHeight="1" spans="1:2">
      <c r="A13" s="125" t="s">
        <v>621</v>
      </c>
      <c r="B13" s="100"/>
    </row>
    <row r="14" ht="20.1" customHeight="1" spans="1:2">
      <c r="A14" s="125" t="s">
        <v>622</v>
      </c>
      <c r="B14" s="100"/>
    </row>
    <row r="15" ht="20.1" customHeight="1" spans="1:2">
      <c r="A15" s="125" t="s">
        <v>623</v>
      </c>
      <c r="B15" s="100"/>
    </row>
    <row r="16" ht="20.1" customHeight="1" spans="1:2">
      <c r="A16" s="125" t="s">
        <v>624</v>
      </c>
      <c r="B16" s="100"/>
    </row>
    <row r="17" ht="20.1" customHeight="1" spans="1:2">
      <c r="A17" s="125" t="s">
        <v>625</v>
      </c>
      <c r="B17" s="100"/>
    </row>
    <row r="18" ht="20.1" customHeight="1" spans="1:2">
      <c r="A18" s="125" t="s">
        <v>626</v>
      </c>
      <c r="B18" s="100"/>
    </row>
    <row r="19" ht="20.1" customHeight="1" spans="1:2">
      <c r="A19" s="125" t="s">
        <v>627</v>
      </c>
      <c r="B19" s="100"/>
    </row>
    <row r="20" ht="20.1" customHeight="1" spans="1:2">
      <c r="A20" s="125" t="s">
        <v>628</v>
      </c>
      <c r="B20" s="100"/>
    </row>
    <row r="21" ht="20.1" customHeight="1" spans="1:2">
      <c r="A21" s="125" t="s">
        <v>629</v>
      </c>
      <c r="B21" s="100"/>
    </row>
    <row r="22" ht="20.1" customHeight="1" spans="1:2">
      <c r="A22" s="125" t="s">
        <v>630</v>
      </c>
      <c r="B22" s="100"/>
    </row>
    <row r="23" ht="20.1" customHeight="1" spans="1:2">
      <c r="A23" s="125" t="s">
        <v>631</v>
      </c>
      <c r="B23" s="100"/>
    </row>
    <row r="24" ht="20.1" customHeight="1" spans="1:2">
      <c r="A24" s="125" t="s">
        <v>632</v>
      </c>
      <c r="B24" s="100"/>
    </row>
    <row r="25" ht="20.1" customHeight="1" spans="1:2">
      <c r="A25" s="125" t="s">
        <v>633</v>
      </c>
      <c r="B25" s="100"/>
    </row>
    <row r="26" ht="20.1" customHeight="1" spans="1:2">
      <c r="A26" s="125" t="s">
        <v>634</v>
      </c>
      <c r="B26" s="100"/>
    </row>
    <row r="27" ht="20.1" customHeight="1" spans="1:2">
      <c r="A27" s="125" t="s">
        <v>635</v>
      </c>
      <c r="B27" s="100"/>
    </row>
    <row r="28" ht="20.1" customHeight="1" spans="1:2">
      <c r="A28" s="125" t="s">
        <v>636</v>
      </c>
      <c r="B28" s="100"/>
    </row>
    <row r="29" ht="20.1" customHeight="1" spans="1:2">
      <c r="A29" s="125" t="s">
        <v>637</v>
      </c>
      <c r="B29" s="100"/>
    </row>
    <row r="30" ht="20.1" customHeight="1" spans="1:2">
      <c r="A30" s="125" t="s">
        <v>638</v>
      </c>
      <c r="B30" s="100"/>
    </row>
    <row r="31" ht="20.1" customHeight="1" spans="1:2">
      <c r="A31" s="125" t="s">
        <v>639</v>
      </c>
      <c r="B31" s="100"/>
    </row>
    <row r="32" ht="20.1" customHeight="1" spans="1:2">
      <c r="A32" s="125" t="s">
        <v>640</v>
      </c>
      <c r="B32" s="100"/>
    </row>
    <row r="33" ht="20.1" customHeight="1" spans="1:2">
      <c r="A33" s="125" t="s">
        <v>641</v>
      </c>
      <c r="B33" s="100"/>
    </row>
    <row r="34" ht="20.1" customHeight="1" spans="1:2">
      <c r="A34" s="125" t="s">
        <v>642</v>
      </c>
      <c r="B34" s="100"/>
    </row>
    <row r="35" ht="20.1" customHeight="1" spans="1:2">
      <c r="A35" s="125" t="s">
        <v>643</v>
      </c>
      <c r="B35" s="100"/>
    </row>
    <row r="36" ht="20.1" customHeight="1" spans="1:2">
      <c r="A36" s="125" t="s">
        <v>644</v>
      </c>
      <c r="B36" s="100"/>
    </row>
    <row r="37" ht="20.1" customHeight="1" spans="1:2">
      <c r="A37" s="125" t="s">
        <v>645</v>
      </c>
      <c r="B37" s="100"/>
    </row>
    <row r="38" ht="20.1" customHeight="1" spans="1:2">
      <c r="A38" s="125" t="s">
        <v>646</v>
      </c>
      <c r="B38" s="100"/>
    </row>
    <row r="39" ht="20.1" customHeight="1" spans="1:2">
      <c r="A39" s="125" t="s">
        <v>647</v>
      </c>
      <c r="B39" s="100"/>
    </row>
    <row r="40" ht="20.1" customHeight="1" spans="1:2">
      <c r="A40" s="125" t="s">
        <v>648</v>
      </c>
      <c r="B40" s="100"/>
    </row>
    <row r="41" ht="20.1" customHeight="1" spans="1:2">
      <c r="A41" s="125" t="s">
        <v>649</v>
      </c>
      <c r="B41" s="100"/>
    </row>
    <row r="42" ht="20.1" customHeight="1" spans="1:2">
      <c r="A42" s="125" t="s">
        <v>650</v>
      </c>
      <c r="B42" s="100"/>
    </row>
    <row r="43" ht="20.1" customHeight="1" spans="1:2">
      <c r="A43" s="125" t="s">
        <v>651</v>
      </c>
      <c r="B43" s="100"/>
    </row>
    <row r="44" ht="20.1" customHeight="1" spans="1:2">
      <c r="A44" s="125" t="s">
        <v>652</v>
      </c>
      <c r="B44" s="100"/>
    </row>
    <row r="45" ht="20.1" customHeight="1" spans="1:2">
      <c r="A45" s="125" t="s">
        <v>653</v>
      </c>
      <c r="B45" s="100"/>
    </row>
    <row r="46" ht="20.1" customHeight="1" spans="1:2">
      <c r="A46" s="125" t="s">
        <v>654</v>
      </c>
      <c r="B46" s="100"/>
    </row>
    <row r="47" ht="20.1" customHeight="1" spans="1:2">
      <c r="A47" s="125" t="s">
        <v>655</v>
      </c>
      <c r="B47" s="100"/>
    </row>
    <row r="48" ht="20.1" customHeight="1" spans="1:2">
      <c r="A48" s="125" t="s">
        <v>656</v>
      </c>
      <c r="B48" s="100"/>
    </row>
    <row r="49" ht="20.1" customHeight="1" spans="1:2">
      <c r="A49" s="125" t="s">
        <v>657</v>
      </c>
      <c r="B49" s="100"/>
    </row>
    <row r="50" ht="20.1" customHeight="1" spans="1:2">
      <c r="A50" s="125" t="s">
        <v>658</v>
      </c>
      <c r="B50" s="100"/>
    </row>
    <row r="51" ht="20.1" customHeight="1" spans="1:2">
      <c r="A51" s="125" t="s">
        <v>659</v>
      </c>
      <c r="B51" s="102"/>
    </row>
    <row r="52" ht="20.1" customHeight="1" spans="1:2">
      <c r="A52" s="125" t="s">
        <v>660</v>
      </c>
      <c r="B52" s="102"/>
    </row>
    <row r="53" ht="20.1" customHeight="1" spans="1:2">
      <c r="A53" s="98"/>
      <c r="B53" s="102"/>
    </row>
    <row r="54" ht="20.1" customHeight="1" spans="1:2">
      <c r="A54" s="104" t="s">
        <v>355</v>
      </c>
      <c r="B54" s="105"/>
    </row>
    <row r="55" ht="20.1" customHeight="1" spans="1:2">
      <c r="A55" s="106" t="s">
        <v>661</v>
      </c>
      <c r="B55" s="105">
        <v>0</v>
      </c>
    </row>
    <row r="56" ht="20.1" customHeight="1" spans="1:2">
      <c r="A56" s="107" t="s">
        <v>662</v>
      </c>
      <c r="B56" s="108"/>
    </row>
    <row r="57" ht="20.1" customHeight="1" spans="1:2">
      <c r="A57" s="107" t="s">
        <v>663</v>
      </c>
      <c r="B57" s="102"/>
    </row>
    <row r="58" ht="20.1" customHeight="1" spans="1:2">
      <c r="A58" s="109" t="s">
        <v>134</v>
      </c>
      <c r="B58" s="110">
        <v>0</v>
      </c>
    </row>
    <row r="60" spans="1:1">
      <c r="A60" s="71" t="s">
        <v>305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showZeros="0" zoomScaleSheetLayoutView="60" topLeftCell="B1" workbookViewId="0">
      <selection activeCell="C10" sqref="C10"/>
    </sheetView>
  </sheetViews>
  <sheetFormatPr defaultColWidth="9" defaultRowHeight="14.25" outlineLevelCol="2"/>
  <cols>
    <col min="1" max="1" width="33.875" style="71" hidden="1" customWidth="1"/>
    <col min="2" max="2" width="52.125" style="71" customWidth="1"/>
    <col min="3" max="3" width="25" style="71" customWidth="1"/>
    <col min="4" max="16384" width="9" style="71"/>
  </cols>
  <sheetData>
    <row r="1" ht="27" customHeight="1" spans="1:3">
      <c r="A1" s="121" t="s">
        <v>664</v>
      </c>
      <c r="B1" s="72" t="s">
        <v>665</v>
      </c>
      <c r="C1" s="72"/>
    </row>
    <row r="2" ht="18.75" customHeight="1" spans="1:3">
      <c r="A2" s="71" t="s">
        <v>666</v>
      </c>
      <c r="B2" s="73"/>
      <c r="C2" s="74" t="s">
        <v>22</v>
      </c>
    </row>
    <row r="3" ht="18" customHeight="1" spans="1:3">
      <c r="A3" s="92" t="s">
        <v>23</v>
      </c>
      <c r="B3" s="93" t="s">
        <v>23</v>
      </c>
      <c r="C3" s="94" t="s">
        <v>24</v>
      </c>
    </row>
    <row r="4" ht="18" customHeight="1" spans="1:3">
      <c r="A4" s="97" t="s">
        <v>667</v>
      </c>
      <c r="B4" s="122" t="s">
        <v>387</v>
      </c>
      <c r="C4" s="123"/>
    </row>
    <row r="5" ht="18" customHeight="1" spans="1:3">
      <c r="A5" s="97"/>
      <c r="B5" s="122" t="s">
        <v>668</v>
      </c>
      <c r="C5" s="124">
        <v>0</v>
      </c>
    </row>
    <row r="6" ht="18" customHeight="1" spans="1:3">
      <c r="A6" s="97"/>
      <c r="B6" s="125" t="s">
        <v>669</v>
      </c>
      <c r="C6" s="124"/>
    </row>
    <row r="7" ht="18" customHeight="1" spans="1:3">
      <c r="A7" s="97"/>
      <c r="B7" s="122" t="s">
        <v>670</v>
      </c>
      <c r="C7" s="124"/>
    </row>
    <row r="8" ht="18" customHeight="1" spans="1:3">
      <c r="A8" s="97"/>
      <c r="B8" s="122" t="s">
        <v>671</v>
      </c>
      <c r="C8" s="124"/>
    </row>
    <row r="9" ht="18" customHeight="1" spans="1:3">
      <c r="A9" s="97"/>
      <c r="B9" s="125" t="s">
        <v>672</v>
      </c>
      <c r="C9" s="124"/>
    </row>
    <row r="10" ht="18" customHeight="1" spans="1:3">
      <c r="A10" s="97"/>
      <c r="B10" s="125" t="s">
        <v>673</v>
      </c>
      <c r="C10" s="124"/>
    </row>
    <row r="11" ht="18" customHeight="1" spans="1:3">
      <c r="A11" s="97"/>
      <c r="B11" s="125" t="s">
        <v>674</v>
      </c>
      <c r="C11" s="124"/>
    </row>
    <row r="12" ht="18" customHeight="1" spans="1:3">
      <c r="A12" s="97"/>
      <c r="B12" s="125" t="s">
        <v>675</v>
      </c>
      <c r="C12" s="124"/>
    </row>
    <row r="13" ht="18" customHeight="1" spans="1:3">
      <c r="A13" s="97"/>
      <c r="B13" s="125" t="s">
        <v>676</v>
      </c>
      <c r="C13" s="124"/>
    </row>
    <row r="14" ht="18" customHeight="1" spans="1:3">
      <c r="A14" s="97"/>
      <c r="B14" s="125" t="s">
        <v>677</v>
      </c>
      <c r="C14" s="124"/>
    </row>
    <row r="15" ht="18" customHeight="1" spans="1:3">
      <c r="A15" s="97"/>
      <c r="B15" s="125" t="s">
        <v>678</v>
      </c>
      <c r="C15" s="124"/>
    </row>
    <row r="16" ht="18" customHeight="1" spans="1:3">
      <c r="A16" s="97"/>
      <c r="B16" s="125" t="s">
        <v>679</v>
      </c>
      <c r="C16" s="124"/>
    </row>
    <row r="17" ht="18" customHeight="1" spans="1:3">
      <c r="A17" s="97"/>
      <c r="B17" s="125" t="s">
        <v>680</v>
      </c>
      <c r="C17" s="124"/>
    </row>
    <row r="18" ht="18" customHeight="1" spans="1:3">
      <c r="A18" s="97"/>
      <c r="B18" s="125" t="s">
        <v>681</v>
      </c>
      <c r="C18" s="124">
        <v>0</v>
      </c>
    </row>
    <row r="19" ht="18" customHeight="1" spans="1:3">
      <c r="A19" s="97"/>
      <c r="B19" s="122" t="s">
        <v>682</v>
      </c>
      <c r="C19" s="124"/>
    </row>
    <row r="20" ht="18" customHeight="1" spans="1:3">
      <c r="A20" s="97"/>
      <c r="B20" s="125" t="s">
        <v>683</v>
      </c>
      <c r="C20" s="124"/>
    </row>
    <row r="21" ht="18" customHeight="1" spans="1:3">
      <c r="A21" s="97"/>
      <c r="B21" s="125" t="s">
        <v>684</v>
      </c>
      <c r="C21" s="124"/>
    </row>
    <row r="22" ht="18" customHeight="1" spans="1:3">
      <c r="A22" s="97"/>
      <c r="B22" s="125" t="s">
        <v>685</v>
      </c>
      <c r="C22" s="124"/>
    </row>
    <row r="23" ht="18" customHeight="1" spans="1:3">
      <c r="A23" s="97"/>
      <c r="B23" s="125" t="s">
        <v>686</v>
      </c>
      <c r="C23" s="124"/>
    </row>
    <row r="24" ht="18" customHeight="1" spans="1:3">
      <c r="A24" s="97"/>
      <c r="B24" s="125" t="s">
        <v>687</v>
      </c>
      <c r="C24" s="124"/>
    </row>
    <row r="25" ht="18" customHeight="1" spans="1:3">
      <c r="A25" s="97"/>
      <c r="B25" s="125" t="s">
        <v>688</v>
      </c>
      <c r="C25" s="124"/>
    </row>
    <row r="26" ht="18" customHeight="1" spans="1:3">
      <c r="A26" s="97"/>
      <c r="B26" s="125" t="s">
        <v>689</v>
      </c>
      <c r="C26" s="124"/>
    </row>
    <row r="27" ht="18" customHeight="1" spans="1:3">
      <c r="A27" s="97"/>
      <c r="B27" s="125" t="s">
        <v>690</v>
      </c>
      <c r="C27" s="124">
        <v>0</v>
      </c>
    </row>
    <row r="28" ht="18" customHeight="1" spans="1:3">
      <c r="A28" s="97"/>
      <c r="B28" s="125" t="s">
        <v>691</v>
      </c>
      <c r="C28" s="124"/>
    </row>
    <row r="29" ht="18" customHeight="1" spans="1:3">
      <c r="A29" s="97"/>
      <c r="B29" s="122" t="s">
        <v>692</v>
      </c>
      <c r="C29" s="124">
        <v>0</v>
      </c>
    </row>
    <row r="30" ht="18" customHeight="1" spans="1:3">
      <c r="A30" s="97"/>
      <c r="B30" s="125" t="s">
        <v>693</v>
      </c>
      <c r="C30" s="124"/>
    </row>
    <row r="31" ht="18" customHeight="1" spans="1:3">
      <c r="A31" s="97"/>
      <c r="B31" s="122" t="s">
        <v>694</v>
      </c>
      <c r="C31" s="124"/>
    </row>
    <row r="32" ht="18" customHeight="1" spans="1:3">
      <c r="A32" s="97"/>
      <c r="B32" s="125" t="s">
        <v>695</v>
      </c>
      <c r="C32" s="124"/>
    </row>
    <row r="33" ht="18" customHeight="1" spans="1:3">
      <c r="A33" s="97"/>
      <c r="B33" s="125"/>
      <c r="C33" s="124"/>
    </row>
    <row r="34" ht="18" customHeight="1" spans="1:3">
      <c r="A34" s="103"/>
      <c r="B34" s="104" t="s">
        <v>598</v>
      </c>
      <c r="C34" s="126"/>
    </row>
    <row r="35" ht="18" customHeight="1" spans="1:3">
      <c r="A35" s="103"/>
      <c r="B35" s="106" t="s">
        <v>696</v>
      </c>
      <c r="C35" s="126">
        <v>0</v>
      </c>
    </row>
    <row r="36" ht="18" customHeight="1" spans="1:3">
      <c r="A36" s="101" t="s">
        <v>697</v>
      </c>
      <c r="B36" s="107" t="s">
        <v>698</v>
      </c>
      <c r="C36" s="126"/>
    </row>
    <row r="37" ht="18" customHeight="1" spans="1:3">
      <c r="A37" s="101"/>
      <c r="B37" s="109" t="s">
        <v>276</v>
      </c>
      <c r="C37" s="127"/>
    </row>
    <row r="39" spans="2:2">
      <c r="B39" s="89" t="s">
        <v>305</v>
      </c>
    </row>
  </sheetData>
  <mergeCells count="1">
    <mergeCell ref="B1:C1"/>
  </mergeCells>
  <printOptions horizontalCentered="1"/>
  <pageMargins left="0.708661417322835" right="0.708661417322835" top="0.550694444444444" bottom="0.590277777777778" header="0.31496062992126" footer="0.31496062992126"/>
  <pageSetup paperSize="9" orientation="portrait" horizontalDpi="600" vertic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zoomScaleSheetLayoutView="60" workbookViewId="0">
      <selection activeCell="B8" sqref="B8"/>
    </sheetView>
  </sheetViews>
  <sheetFormatPr defaultColWidth="12.125" defaultRowHeight="14.25" outlineLevelRow="4" outlineLevelCol="1"/>
  <cols>
    <col min="1" max="1" width="40.375" style="111" customWidth="1"/>
    <col min="2" max="2" width="57.1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699</v>
      </c>
      <c r="B1" s="113"/>
    </row>
    <row r="2" ht="24.75" customHeight="1" spans="1:2">
      <c r="A2" s="114"/>
      <c r="B2" s="115" t="s">
        <v>22</v>
      </c>
    </row>
    <row r="3" ht="39" customHeight="1" spans="1:2">
      <c r="A3" s="116" t="s">
        <v>307</v>
      </c>
      <c r="B3" s="117" t="s">
        <v>607</v>
      </c>
    </row>
    <row r="4" ht="39" customHeight="1" spans="1:2">
      <c r="A4" s="118"/>
      <c r="B4" s="119"/>
    </row>
    <row r="5" ht="29.25" customHeight="1" spans="1:1">
      <c r="A5" s="120" t="s">
        <v>305</v>
      </c>
    </row>
  </sheetData>
  <mergeCells count="1">
    <mergeCell ref="A1:B1"/>
  </mergeCells>
  <dataValidations count="1">
    <dataValidation type="list" allowBlank="1" showInputMessage="1" showErrorMessage="1" sqref="HJ4 HJ65478:HJ65536">
      <formula1>表十五!#REF!</formula1>
    </dataValidation>
  </dataValidations>
  <printOptions horizontalCentered="1"/>
  <pageMargins left="0.43" right="0.44" top="0.748031496062992" bottom="0.748031496062992" header="0.31496062992126" footer="0.31496062992126"/>
  <pageSetup paperSize="9" scale="9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zoomScaleSheetLayoutView="60" topLeftCell="B1" workbookViewId="0">
      <selection activeCell="C10" sqref="C10"/>
    </sheetView>
  </sheetViews>
  <sheetFormatPr defaultColWidth="9" defaultRowHeight="14.25" outlineLevelCol="2"/>
  <cols>
    <col min="1" max="1" width="33.875" style="71" hidden="1" customWidth="1"/>
    <col min="2" max="2" width="49.125" style="71" customWidth="1"/>
    <col min="3" max="3" width="25.5" style="71"/>
    <col min="4" max="16384" width="9" style="71"/>
  </cols>
  <sheetData>
    <row r="1" ht="27" customHeight="1" spans="1:3">
      <c r="A1" s="72" t="s">
        <v>700</v>
      </c>
      <c r="B1" s="72"/>
      <c r="C1" s="72"/>
    </row>
    <row r="2" ht="18.75" customHeight="1" spans="1:3">
      <c r="A2" s="71" t="s">
        <v>666</v>
      </c>
      <c r="B2" s="90"/>
      <c r="C2" s="91" t="s">
        <v>22</v>
      </c>
    </row>
    <row r="3" ht="26.25" customHeight="1" spans="1:3">
      <c r="A3" s="92" t="s">
        <v>23</v>
      </c>
      <c r="B3" s="93" t="s">
        <v>23</v>
      </c>
      <c r="C3" s="94" t="s">
        <v>24</v>
      </c>
    </row>
    <row r="4" ht="26.25" customHeight="1" spans="1:3">
      <c r="A4" s="92"/>
      <c r="B4" s="95" t="s">
        <v>701</v>
      </c>
      <c r="C4" s="96"/>
    </row>
    <row r="5" ht="20.1" customHeight="1" spans="1:3">
      <c r="A5" s="97" t="s">
        <v>667</v>
      </c>
      <c r="B5" s="98" t="s">
        <v>702</v>
      </c>
      <c r="C5" s="99"/>
    </row>
    <row r="6" ht="20.1" customHeight="1" spans="1:3">
      <c r="A6" s="97"/>
      <c r="B6" s="98" t="s">
        <v>703</v>
      </c>
      <c r="C6" s="100"/>
    </row>
    <row r="7" ht="20.1" customHeight="1" spans="1:3">
      <c r="A7" s="97"/>
      <c r="B7" s="98" t="s">
        <v>704</v>
      </c>
      <c r="C7" s="100"/>
    </row>
    <row r="8" ht="20.1" customHeight="1" spans="1:3">
      <c r="A8" s="97"/>
      <c r="B8" s="98" t="s">
        <v>705</v>
      </c>
      <c r="C8" s="100"/>
    </row>
    <row r="9" ht="20.1" customHeight="1" spans="1:3">
      <c r="A9" s="97"/>
      <c r="B9" s="98" t="s">
        <v>706</v>
      </c>
      <c r="C9" s="100"/>
    </row>
    <row r="10" ht="20.1" customHeight="1" spans="1:3">
      <c r="A10" s="97"/>
      <c r="B10" s="98" t="s">
        <v>707</v>
      </c>
      <c r="C10" s="100"/>
    </row>
    <row r="11" ht="20.1" customHeight="1" spans="1:3">
      <c r="A11" s="97"/>
      <c r="B11" s="98" t="s">
        <v>708</v>
      </c>
      <c r="C11" s="100"/>
    </row>
    <row r="12" ht="20.1" customHeight="1" spans="1:3">
      <c r="A12" s="97"/>
      <c r="B12" s="98" t="s">
        <v>709</v>
      </c>
      <c r="C12" s="100"/>
    </row>
    <row r="13" ht="20.1" customHeight="1" spans="1:3">
      <c r="A13" s="97"/>
      <c r="B13" s="98" t="s">
        <v>710</v>
      </c>
      <c r="C13" s="100"/>
    </row>
    <row r="14" ht="20.1" customHeight="1" spans="1:3">
      <c r="A14" s="101"/>
      <c r="B14" s="98"/>
      <c r="C14" s="102"/>
    </row>
    <row r="15" ht="20.1" customHeight="1" spans="1:3">
      <c r="A15" s="103"/>
      <c r="B15" s="104" t="s">
        <v>355</v>
      </c>
      <c r="C15" s="105"/>
    </row>
    <row r="16" ht="20.1" customHeight="1" spans="1:3">
      <c r="A16" s="103"/>
      <c r="B16" s="106" t="s">
        <v>661</v>
      </c>
      <c r="C16" s="105"/>
    </row>
    <row r="17" ht="20.1" customHeight="1" spans="1:3">
      <c r="A17" s="101" t="s">
        <v>697</v>
      </c>
      <c r="B17" s="107" t="s">
        <v>662</v>
      </c>
      <c r="C17" s="108"/>
    </row>
    <row r="18" ht="20.1" customHeight="1" spans="1:3">
      <c r="A18" s="101"/>
      <c r="B18" s="107" t="s">
        <v>663</v>
      </c>
      <c r="C18" s="102"/>
    </row>
    <row r="19" ht="20.1" customHeight="1" spans="1:3">
      <c r="A19" s="92" t="s">
        <v>711</v>
      </c>
      <c r="B19" s="109" t="s">
        <v>134</v>
      </c>
      <c r="C19" s="110"/>
    </row>
    <row r="21" spans="2:2">
      <c r="B21" s="89" t="s">
        <v>305</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zoomScaleSheetLayoutView="60" workbookViewId="0">
      <selection activeCell="A6" sqref="A6"/>
    </sheetView>
  </sheetViews>
  <sheetFormatPr defaultColWidth="9" defaultRowHeight="14.25" outlineLevelCol="1"/>
  <cols>
    <col min="1" max="1" width="52.125" style="71" customWidth="1"/>
    <col min="2" max="2" width="25" style="71" customWidth="1"/>
    <col min="3" max="16384" width="9" style="71"/>
  </cols>
  <sheetData>
    <row r="1" ht="27" customHeight="1" spans="1:2">
      <c r="A1" s="72" t="s">
        <v>712</v>
      </c>
      <c r="B1" s="72"/>
    </row>
    <row r="2" ht="18.75" customHeight="1" spans="1:2">
      <c r="A2" s="73"/>
      <c r="B2" s="74" t="s">
        <v>22</v>
      </c>
    </row>
    <row r="3" ht="18" customHeight="1" spans="1:2">
      <c r="A3" s="75" t="s">
        <v>23</v>
      </c>
      <c r="B3" s="76" t="s">
        <v>24</v>
      </c>
    </row>
    <row r="4" ht="18" customHeight="1" spans="1:2">
      <c r="A4" s="77" t="s">
        <v>713</v>
      </c>
      <c r="B4" s="78"/>
    </row>
    <row r="5" ht="18" customHeight="1" spans="1:2">
      <c r="A5" s="79" t="s">
        <v>714</v>
      </c>
      <c r="B5" s="80"/>
    </row>
    <row r="6" ht="18" customHeight="1" spans="1:2">
      <c r="A6" s="79" t="s">
        <v>715</v>
      </c>
      <c r="B6" s="80"/>
    </row>
    <row r="7" ht="18" customHeight="1" spans="1:2">
      <c r="A7" s="79" t="s">
        <v>716</v>
      </c>
      <c r="B7" s="80"/>
    </row>
    <row r="8" ht="18" customHeight="1" spans="1:2">
      <c r="A8" s="79" t="s">
        <v>717</v>
      </c>
      <c r="B8" s="80"/>
    </row>
    <row r="9" ht="18" customHeight="1" spans="1:2">
      <c r="A9" s="77" t="s">
        <v>718</v>
      </c>
      <c r="B9" s="80"/>
    </row>
    <row r="10" ht="18" customHeight="1" spans="1:2">
      <c r="A10" s="79" t="s">
        <v>719</v>
      </c>
      <c r="B10" s="80"/>
    </row>
    <row r="11" ht="18" customHeight="1" spans="1:2">
      <c r="A11" s="79" t="s">
        <v>720</v>
      </c>
      <c r="B11" s="80"/>
    </row>
    <row r="12" ht="18" customHeight="1" spans="1:2">
      <c r="A12" s="79" t="s">
        <v>716</v>
      </c>
      <c r="B12" s="80"/>
    </row>
    <row r="13" ht="18" customHeight="1" spans="1:2">
      <c r="A13" s="79" t="s">
        <v>721</v>
      </c>
      <c r="B13" s="80"/>
    </row>
    <row r="14" ht="18" customHeight="1" spans="1:2">
      <c r="A14" s="79" t="s">
        <v>722</v>
      </c>
      <c r="B14" s="80"/>
    </row>
    <row r="15" ht="18" customHeight="1" spans="1:2">
      <c r="A15" s="79" t="s">
        <v>723</v>
      </c>
      <c r="B15" s="80"/>
    </row>
    <row r="16" ht="18" customHeight="1" spans="1:2">
      <c r="A16" s="77" t="s">
        <v>724</v>
      </c>
      <c r="B16" s="80"/>
    </row>
    <row r="17" ht="18" customHeight="1" spans="1:2">
      <c r="A17" s="79" t="s">
        <v>725</v>
      </c>
      <c r="B17" s="80"/>
    </row>
    <row r="18" ht="18" customHeight="1" spans="1:2">
      <c r="A18" s="79" t="s">
        <v>726</v>
      </c>
      <c r="B18" s="80"/>
    </row>
    <row r="19" ht="18" customHeight="1" spans="1:2">
      <c r="A19" s="79" t="s">
        <v>727</v>
      </c>
      <c r="B19" s="80"/>
    </row>
    <row r="20" ht="18" customHeight="1" spans="1:2">
      <c r="A20" s="77" t="s">
        <v>728</v>
      </c>
      <c r="B20" s="80"/>
    </row>
    <row r="21" ht="18" customHeight="1" spans="1:2">
      <c r="A21" s="79" t="s">
        <v>729</v>
      </c>
      <c r="B21" s="80"/>
    </row>
    <row r="22" ht="18" customHeight="1" spans="1:2">
      <c r="A22" s="79" t="s">
        <v>730</v>
      </c>
      <c r="B22" s="80"/>
    </row>
    <row r="23" ht="18" customHeight="1" spans="1:2">
      <c r="A23" s="79" t="s">
        <v>731</v>
      </c>
      <c r="B23" s="80"/>
    </row>
    <row r="24" ht="18" customHeight="1" spans="1:2">
      <c r="A24" s="79" t="s">
        <v>732</v>
      </c>
      <c r="B24" s="80"/>
    </row>
    <row r="25" ht="18" customHeight="1" spans="1:2">
      <c r="A25" s="77" t="s">
        <v>733</v>
      </c>
      <c r="B25" s="80"/>
    </row>
    <row r="26" ht="18" customHeight="1" spans="1:2">
      <c r="A26" s="79" t="s">
        <v>734</v>
      </c>
      <c r="B26" s="80"/>
    </row>
    <row r="27" ht="18" customHeight="1" spans="1:2">
      <c r="A27" s="79" t="s">
        <v>735</v>
      </c>
      <c r="B27" s="80"/>
    </row>
    <row r="28" ht="18" customHeight="1" spans="1:2">
      <c r="A28" s="79" t="s">
        <v>736</v>
      </c>
      <c r="B28" s="80"/>
    </row>
    <row r="29" ht="18" customHeight="1" spans="1:2">
      <c r="A29" s="77" t="s">
        <v>737</v>
      </c>
      <c r="B29" s="80"/>
    </row>
    <row r="30" ht="18" customHeight="1" spans="1:2">
      <c r="A30" s="79" t="s">
        <v>738</v>
      </c>
      <c r="B30" s="80"/>
    </row>
    <row r="31" ht="18" customHeight="1" spans="1:2">
      <c r="A31" s="79" t="s">
        <v>739</v>
      </c>
      <c r="B31" s="80"/>
    </row>
    <row r="32" ht="18" customHeight="1" spans="1:2">
      <c r="A32" s="79" t="s">
        <v>716</v>
      </c>
      <c r="B32" s="80"/>
    </row>
    <row r="33" ht="18" customHeight="1" spans="1:2">
      <c r="A33" s="79" t="s">
        <v>740</v>
      </c>
      <c r="B33" s="80"/>
    </row>
    <row r="34" ht="18" customHeight="1" spans="1:2">
      <c r="A34" s="77" t="s">
        <v>741</v>
      </c>
      <c r="B34" s="80"/>
    </row>
    <row r="35" ht="18" customHeight="1" spans="1:2">
      <c r="A35" s="79" t="s">
        <v>742</v>
      </c>
      <c r="B35" s="80"/>
    </row>
    <row r="36" ht="18" customHeight="1" spans="1:2">
      <c r="A36" s="79" t="s">
        <v>743</v>
      </c>
      <c r="B36" s="80"/>
    </row>
    <row r="37" ht="18" customHeight="1" spans="1:2">
      <c r="A37" s="77" t="s">
        <v>744</v>
      </c>
      <c r="B37" s="80"/>
    </row>
    <row r="38" ht="18" customHeight="1" spans="1:2">
      <c r="A38" s="79" t="s">
        <v>745</v>
      </c>
      <c r="B38" s="80"/>
    </row>
    <row r="39" ht="18" customHeight="1" spans="1:2">
      <c r="A39" s="79" t="s">
        <v>746</v>
      </c>
      <c r="B39" s="80"/>
    </row>
    <row r="40" ht="18" customHeight="1" spans="1:2">
      <c r="A40" s="79" t="s">
        <v>747</v>
      </c>
      <c r="B40" s="80"/>
    </row>
    <row r="41" ht="18" customHeight="1" spans="1:2">
      <c r="A41" s="77" t="s">
        <v>748</v>
      </c>
      <c r="B41" s="80"/>
    </row>
    <row r="42" ht="18" customHeight="1" spans="1:2">
      <c r="A42" s="81" t="s">
        <v>598</v>
      </c>
      <c r="B42" s="82"/>
    </row>
    <row r="43" ht="18" customHeight="1" spans="1:2">
      <c r="A43" s="83" t="s">
        <v>696</v>
      </c>
      <c r="B43" s="82"/>
    </row>
    <row r="44" ht="18" customHeight="1" spans="1:2">
      <c r="A44" s="84" t="s">
        <v>749</v>
      </c>
      <c r="B44" s="82"/>
    </row>
    <row r="45" ht="18" customHeight="1" spans="1:2">
      <c r="A45" s="85" t="s">
        <v>750</v>
      </c>
      <c r="B45" s="86"/>
    </row>
    <row r="46" ht="18" customHeight="1" spans="1:2">
      <c r="A46" s="87" t="s">
        <v>276</v>
      </c>
      <c r="B46" s="88"/>
    </row>
    <row r="48" spans="1:1">
      <c r="A48" s="89" t="s">
        <v>305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3" sqref="E13"/>
    </sheetView>
  </sheetViews>
  <sheetFormatPr defaultColWidth="9" defaultRowHeight="11.25" outlineLevelRow="7" outlineLevelCol="5"/>
  <cols>
    <col min="1" max="1" width="29.375" style="52" customWidth="1"/>
    <col min="2" max="2" width="37" style="47" customWidth="1"/>
    <col min="3" max="3" width="9.75" style="52" customWidth="1"/>
    <col min="4" max="4" width="24.8833333333333" style="47" customWidth="1"/>
    <col min="5" max="5" width="11.25" style="53" customWidth="1"/>
    <col min="6" max="6" width="8" style="47" customWidth="1"/>
    <col min="7" max="8" width="9" style="47"/>
    <col min="9" max="9" width="10.4416666666667" style="47"/>
    <col min="10" max="16384" width="9" style="47"/>
  </cols>
  <sheetData>
    <row r="1" s="47" customFormat="1" ht="27" spans="1:6">
      <c r="A1" s="54" t="s">
        <v>751</v>
      </c>
      <c r="B1" s="54"/>
      <c r="C1" s="54"/>
      <c r="D1" s="54"/>
      <c r="E1" s="54"/>
      <c r="F1" s="54"/>
    </row>
    <row r="2" s="47" customFormat="1" ht="18" customHeight="1" spans="1:6">
      <c r="A2" s="52"/>
      <c r="C2" s="52"/>
      <c r="E2" s="53"/>
      <c r="F2" s="49" t="s">
        <v>309</v>
      </c>
    </row>
    <row r="3" s="48" customFormat="1" ht="30" customHeight="1" spans="1:6">
      <c r="A3" s="55" t="s">
        <v>304</v>
      </c>
      <c r="B3" s="56" t="s">
        <v>307</v>
      </c>
      <c r="C3" s="56" t="s">
        <v>752</v>
      </c>
      <c r="D3" s="56" t="s">
        <v>753</v>
      </c>
      <c r="E3" s="57" t="s">
        <v>754</v>
      </c>
      <c r="F3" s="58" t="s">
        <v>755</v>
      </c>
    </row>
    <row r="4" s="49" customFormat="1" ht="20.1" customHeight="1" spans="1:6">
      <c r="A4" s="59"/>
      <c r="B4" s="60" t="s">
        <v>756</v>
      </c>
      <c r="C4" s="61"/>
      <c r="D4" s="61"/>
      <c r="E4" s="62">
        <f>SUM(E5:E7)</f>
        <v>284000</v>
      </c>
      <c r="F4" s="63"/>
    </row>
    <row r="5" s="50" customFormat="1" ht="25" customHeight="1" spans="1:6">
      <c r="A5" s="64" t="s">
        <v>757</v>
      </c>
      <c r="B5" s="17" t="s">
        <v>758</v>
      </c>
      <c r="C5" s="17" t="s">
        <v>759</v>
      </c>
      <c r="D5" s="17" t="s">
        <v>760</v>
      </c>
      <c r="E5" s="62">
        <v>252000</v>
      </c>
      <c r="F5" s="65"/>
    </row>
    <row r="6" s="51" customFormat="1" ht="25" customHeight="1" spans="1:6">
      <c r="A6" s="64" t="s">
        <v>757</v>
      </c>
      <c r="B6" s="17" t="s">
        <v>761</v>
      </c>
      <c r="C6" s="17" t="s">
        <v>762</v>
      </c>
      <c r="D6" s="17" t="s">
        <v>763</v>
      </c>
      <c r="E6" s="62">
        <v>12000</v>
      </c>
      <c r="F6" s="66"/>
    </row>
    <row r="7" s="51" customFormat="1" ht="25" customHeight="1" spans="1:6">
      <c r="A7" s="67" t="s">
        <v>757</v>
      </c>
      <c r="B7" s="22" t="s">
        <v>764</v>
      </c>
      <c r="C7" s="22" t="s">
        <v>762</v>
      </c>
      <c r="D7" s="22" t="s">
        <v>763</v>
      </c>
      <c r="E7" s="68">
        <v>20000</v>
      </c>
      <c r="F7" s="69"/>
    </row>
    <row r="8" s="51" customFormat="1" ht="12" spans="1:5">
      <c r="A8" s="50"/>
      <c r="C8" s="50"/>
      <c r="E8" s="70"/>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15"/>
  <sheetViews>
    <sheetView showGridLines="0" showZeros="0" zoomScale="93" zoomScaleNormal="93" zoomScaleSheetLayoutView="60" workbookViewId="0">
      <pane ySplit="3" topLeftCell="A4" activePane="bottomLeft" state="frozen"/>
      <selection/>
      <selection pane="bottomLeft" activeCell="A82" sqref="A82"/>
    </sheetView>
  </sheetViews>
  <sheetFormatPr defaultColWidth="9" defaultRowHeight="14.25" outlineLevelCol="1"/>
  <cols>
    <col min="1" max="1" width="53.125" style="268" customWidth="1"/>
    <col min="2" max="2" width="24.75" style="269" customWidth="1"/>
    <col min="3" max="3" width="12.7583333333333" style="89" customWidth="1"/>
    <col min="4" max="16384" width="9" style="89"/>
  </cols>
  <sheetData>
    <row r="1" s="231" customFormat="1" ht="28.5" customHeight="1" spans="1:2">
      <c r="A1" s="270" t="s">
        <v>21</v>
      </c>
      <c r="B1" s="271"/>
    </row>
    <row r="2" ht="20.25" customHeight="1" spans="1:2">
      <c r="A2" s="272"/>
      <c r="B2" s="273" t="s">
        <v>22</v>
      </c>
    </row>
    <row r="3" ht="21.95" customHeight="1" spans="1:2">
      <c r="A3" s="274" t="s">
        <v>23</v>
      </c>
      <c r="B3" s="275" t="s">
        <v>24</v>
      </c>
    </row>
    <row r="4" ht="18" customHeight="1" spans="1:2">
      <c r="A4" s="276" t="s">
        <v>25</v>
      </c>
      <c r="B4" s="277">
        <f>SUM(B5:B13)</f>
        <v>1000000</v>
      </c>
    </row>
    <row r="5" ht="18" customHeight="1" spans="1:2">
      <c r="A5" s="276" t="s">
        <v>26</v>
      </c>
      <c r="B5" s="278">
        <v>870000</v>
      </c>
    </row>
    <row r="6" ht="18" customHeight="1" spans="1:2">
      <c r="A6" s="276" t="s">
        <v>27</v>
      </c>
      <c r="B6" s="278">
        <v>30000</v>
      </c>
    </row>
    <row r="7" ht="18" hidden="1" customHeight="1" spans="1:2">
      <c r="A7" s="279" t="s">
        <v>28</v>
      </c>
      <c r="B7" s="280"/>
    </row>
    <row r="8" ht="18" customHeight="1" spans="1:2">
      <c r="A8" s="276" t="s">
        <v>29</v>
      </c>
      <c r="B8" s="278">
        <v>50000</v>
      </c>
    </row>
    <row r="9" ht="18" hidden="1" customHeight="1" spans="1:2">
      <c r="A9" s="281" t="s">
        <v>30</v>
      </c>
      <c r="B9" s="282"/>
    </row>
    <row r="10" ht="18" hidden="1" customHeight="1" spans="1:2">
      <c r="A10" s="283" t="s">
        <v>31</v>
      </c>
      <c r="B10" s="284"/>
    </row>
    <row r="11" ht="18" customHeight="1" spans="1:2">
      <c r="A11" s="276" t="s">
        <v>32</v>
      </c>
      <c r="B11" s="278">
        <v>30000</v>
      </c>
    </row>
    <row r="12" ht="18" hidden="1" customHeight="1" spans="1:2">
      <c r="A12" s="279" t="s">
        <v>33</v>
      </c>
      <c r="B12" s="280"/>
    </row>
    <row r="13" ht="18" customHeight="1" spans="1:2">
      <c r="A13" s="276" t="s">
        <v>34</v>
      </c>
      <c r="B13" s="278">
        <v>20000</v>
      </c>
    </row>
    <row r="14" ht="18" hidden="1" customHeight="1" spans="1:2">
      <c r="A14" s="281" t="s">
        <v>35</v>
      </c>
      <c r="B14" s="282"/>
    </row>
    <row r="15" ht="18" hidden="1" customHeight="1" spans="1:2">
      <c r="A15" s="276" t="s">
        <v>36</v>
      </c>
      <c r="B15" s="285"/>
    </row>
    <row r="16" ht="18" hidden="1" customHeight="1" spans="1:2">
      <c r="A16" s="276" t="s">
        <v>37</v>
      </c>
      <c r="B16" s="285"/>
    </row>
    <row r="17" ht="18" hidden="1" customHeight="1" spans="1:2">
      <c r="A17" s="276" t="s">
        <v>38</v>
      </c>
      <c r="B17" s="285"/>
    </row>
    <row r="18" ht="18" hidden="1" customHeight="1" spans="1:2">
      <c r="A18" s="276" t="s">
        <v>39</v>
      </c>
      <c r="B18" s="285"/>
    </row>
    <row r="19" ht="18" hidden="1" customHeight="1" spans="1:2">
      <c r="A19" s="276" t="s">
        <v>40</v>
      </c>
      <c r="B19" s="285"/>
    </row>
    <row r="20" ht="18" hidden="1" customHeight="1" spans="1:2">
      <c r="A20" s="283" t="s">
        <v>41</v>
      </c>
      <c r="B20" s="284"/>
    </row>
    <row r="21" ht="18" hidden="1" customHeight="1" spans="1:2">
      <c r="A21" s="276" t="s">
        <v>42</v>
      </c>
      <c r="B21" s="286">
        <f>SUM(B22:B29)</f>
        <v>0</v>
      </c>
    </row>
    <row r="22" ht="18" hidden="1" customHeight="1" spans="1:2">
      <c r="A22" s="281" t="s">
        <v>43</v>
      </c>
      <c r="B22" s="282"/>
    </row>
    <row r="23" ht="18" hidden="1" customHeight="1" spans="1:2">
      <c r="A23" s="276" t="s">
        <v>44</v>
      </c>
      <c r="B23" s="285"/>
    </row>
    <row r="24" ht="18" hidden="1" customHeight="1" spans="1:2">
      <c r="A24" s="276" t="s">
        <v>45</v>
      </c>
      <c r="B24" s="285"/>
    </row>
    <row r="25" ht="18" hidden="1" customHeight="1" spans="1:2">
      <c r="A25" s="283" t="s">
        <v>46</v>
      </c>
      <c r="B25" s="287"/>
    </row>
    <row r="26" ht="18" hidden="1" customHeight="1" spans="1:2">
      <c r="A26" s="276" t="s">
        <v>47</v>
      </c>
      <c r="B26" s="285"/>
    </row>
    <row r="27" ht="18" hidden="1" customHeight="1" spans="1:2">
      <c r="A27" s="281" t="s">
        <v>48</v>
      </c>
      <c r="B27" s="282"/>
    </row>
    <row r="28" ht="18" hidden="1" customHeight="1" spans="1:2">
      <c r="A28" s="276" t="s">
        <v>49</v>
      </c>
      <c r="B28" s="285"/>
    </row>
    <row r="29" ht="18" hidden="1" customHeight="1" spans="1:2">
      <c r="A29" s="283" t="s">
        <v>50</v>
      </c>
      <c r="B29" s="288"/>
    </row>
    <row r="30" ht="18" customHeight="1" spans="1:2">
      <c r="A30" s="289" t="s">
        <v>51</v>
      </c>
      <c r="B30" s="290">
        <f>SUBTOTAL(9,B5:B13)</f>
        <v>1000000</v>
      </c>
    </row>
    <row r="31" ht="18" customHeight="1" spans="1:2">
      <c r="A31" s="291" t="s">
        <v>52</v>
      </c>
      <c r="B31" s="292">
        <f>B32+B105+B113</f>
        <v>96181483.95</v>
      </c>
    </row>
    <row r="32" ht="18" customHeight="1" spans="1:2">
      <c r="A32" s="293" t="s">
        <v>53</v>
      </c>
      <c r="B32" s="294">
        <f>B33+B40+B82</f>
        <v>81945496.78</v>
      </c>
    </row>
    <row r="33" ht="18" hidden="1" customHeight="1" spans="1:2">
      <c r="A33" s="295" t="s">
        <v>54</v>
      </c>
      <c r="B33" s="296">
        <f>SUM(B34:B39)</f>
        <v>0</v>
      </c>
    </row>
    <row r="34" ht="18" hidden="1" customHeight="1" spans="1:2">
      <c r="A34" s="297" t="s">
        <v>55</v>
      </c>
      <c r="B34" s="298"/>
    </row>
    <row r="35" ht="18" hidden="1" customHeight="1" spans="1:2">
      <c r="A35" s="297" t="s">
        <v>56</v>
      </c>
      <c r="B35" s="298"/>
    </row>
    <row r="36" ht="18" hidden="1" customHeight="1" spans="1:2">
      <c r="A36" s="297" t="s">
        <v>57</v>
      </c>
      <c r="B36" s="298"/>
    </row>
    <row r="37" ht="18" hidden="1" customHeight="1" spans="1:2">
      <c r="A37" s="297" t="s">
        <v>58</v>
      </c>
      <c r="B37" s="298"/>
    </row>
    <row r="38" ht="18" hidden="1" customHeight="1" spans="1:2">
      <c r="A38" s="297" t="s">
        <v>59</v>
      </c>
      <c r="B38" s="298"/>
    </row>
    <row r="39" ht="15" hidden="1" customHeight="1" spans="1:2">
      <c r="A39" s="299" t="s">
        <v>60</v>
      </c>
      <c r="B39" s="300"/>
    </row>
    <row r="40" ht="18" customHeight="1" spans="1:2">
      <c r="A40" s="297" t="s">
        <v>61</v>
      </c>
      <c r="B40" s="294">
        <f>SUBTOTAL(9,B41:B81)</f>
        <v>72441075.18</v>
      </c>
    </row>
    <row r="41" ht="18" customHeight="1" spans="1:2">
      <c r="A41" s="297" t="s">
        <v>62</v>
      </c>
      <c r="B41" s="294">
        <v>51175100.18</v>
      </c>
    </row>
    <row r="42" ht="18" hidden="1" customHeight="1" spans="1:2">
      <c r="A42" s="301" t="s">
        <v>63</v>
      </c>
      <c r="B42" s="296"/>
    </row>
    <row r="43" ht="18" hidden="1" customHeight="1" spans="1:2">
      <c r="A43" s="302" t="s">
        <v>64</v>
      </c>
      <c r="B43" s="298"/>
    </row>
    <row r="44" ht="18" hidden="1" customHeight="1" spans="1:2">
      <c r="A44" s="302" t="s">
        <v>65</v>
      </c>
      <c r="B44" s="298"/>
    </row>
    <row r="45" ht="18" hidden="1" customHeight="1" spans="1:2">
      <c r="A45" s="302" t="s">
        <v>66</v>
      </c>
      <c r="B45" s="298"/>
    </row>
    <row r="46" ht="18" hidden="1" customHeight="1" spans="1:2">
      <c r="A46" s="302" t="s">
        <v>67</v>
      </c>
      <c r="B46" s="298"/>
    </row>
    <row r="47" ht="18" hidden="1" customHeight="1" spans="1:2">
      <c r="A47" s="302" t="s">
        <v>68</v>
      </c>
      <c r="B47" s="298"/>
    </row>
    <row r="48" ht="18" hidden="1" customHeight="1" spans="1:2">
      <c r="A48" s="302" t="s">
        <v>69</v>
      </c>
      <c r="B48" s="298"/>
    </row>
    <row r="49" ht="18" hidden="1" customHeight="1" spans="1:2">
      <c r="A49" s="302" t="s">
        <v>70</v>
      </c>
      <c r="B49" s="298"/>
    </row>
    <row r="50" ht="18" hidden="1" customHeight="1" spans="1:2">
      <c r="A50" s="302" t="s">
        <v>71</v>
      </c>
      <c r="B50" s="298"/>
    </row>
    <row r="51" ht="18" hidden="1" customHeight="1" spans="1:2">
      <c r="A51" s="303" t="s">
        <v>72</v>
      </c>
      <c r="B51" s="298"/>
    </row>
    <row r="52" ht="18" hidden="1" customHeight="1" spans="1:2">
      <c r="A52" s="302" t="s">
        <v>73</v>
      </c>
      <c r="B52" s="298"/>
    </row>
    <row r="53" ht="18" hidden="1" customHeight="1" spans="1:2">
      <c r="A53" s="302" t="s">
        <v>74</v>
      </c>
      <c r="B53" s="298"/>
    </row>
    <row r="54" ht="18" hidden="1" customHeight="1" spans="1:2">
      <c r="A54" s="302" t="s">
        <v>75</v>
      </c>
      <c r="B54" s="298"/>
    </row>
    <row r="55" ht="18" hidden="1" customHeight="1" spans="1:2">
      <c r="A55" s="302" t="s">
        <v>76</v>
      </c>
      <c r="B55" s="298"/>
    </row>
    <row r="56" ht="18" hidden="1" customHeight="1" spans="1:2">
      <c r="A56" s="302" t="s">
        <v>77</v>
      </c>
      <c r="B56" s="298"/>
    </row>
    <row r="57" ht="18" hidden="1" customHeight="1" spans="1:2">
      <c r="A57" s="302" t="s">
        <v>78</v>
      </c>
      <c r="B57" s="298"/>
    </row>
    <row r="58" ht="18" hidden="1" customHeight="1" spans="1:2">
      <c r="A58" s="302" t="s">
        <v>79</v>
      </c>
      <c r="B58" s="298"/>
    </row>
    <row r="59" ht="18" hidden="1" customHeight="1" spans="1:2">
      <c r="A59" s="302" t="s">
        <v>80</v>
      </c>
      <c r="B59" s="298"/>
    </row>
    <row r="60" ht="18" hidden="1" customHeight="1" spans="1:2">
      <c r="A60" s="304" t="s">
        <v>81</v>
      </c>
      <c r="B60" s="298"/>
    </row>
    <row r="61" ht="18" hidden="1" customHeight="1" spans="1:2">
      <c r="A61" s="304" t="s">
        <v>82</v>
      </c>
      <c r="B61" s="298"/>
    </row>
    <row r="62" ht="18" hidden="1" customHeight="1" spans="1:2">
      <c r="A62" s="304" t="s">
        <v>83</v>
      </c>
      <c r="B62" s="298"/>
    </row>
    <row r="63" ht="18" hidden="1" customHeight="1" spans="1:2">
      <c r="A63" s="304" t="s">
        <v>84</v>
      </c>
      <c r="B63" s="298"/>
    </row>
    <row r="64" ht="18" hidden="1" customHeight="1" spans="1:2">
      <c r="A64" s="304" t="s">
        <v>85</v>
      </c>
      <c r="B64" s="298"/>
    </row>
    <row r="65" ht="18" hidden="1" customHeight="1" spans="1:2">
      <c r="A65" s="304" t="s">
        <v>86</v>
      </c>
      <c r="B65" s="298"/>
    </row>
    <row r="66" ht="18" hidden="1" customHeight="1" spans="1:2">
      <c r="A66" s="304" t="s">
        <v>87</v>
      </c>
      <c r="B66" s="298"/>
    </row>
    <row r="67" ht="18" hidden="1" customHeight="1" spans="1:2">
      <c r="A67" s="304" t="s">
        <v>88</v>
      </c>
      <c r="B67" s="298"/>
    </row>
    <row r="68" ht="18" hidden="1" customHeight="1" spans="1:2">
      <c r="A68" s="304" t="s">
        <v>89</v>
      </c>
      <c r="B68" s="298"/>
    </row>
    <row r="69" ht="18" hidden="1" customHeight="1" spans="1:2">
      <c r="A69" s="304" t="s">
        <v>90</v>
      </c>
      <c r="B69" s="298"/>
    </row>
    <row r="70" ht="18" hidden="1" customHeight="1" spans="1:2">
      <c r="A70" s="304" t="s">
        <v>91</v>
      </c>
      <c r="B70" s="298"/>
    </row>
    <row r="71" ht="18" hidden="1" customHeight="1" spans="1:2">
      <c r="A71" s="304" t="s">
        <v>92</v>
      </c>
      <c r="B71" s="298"/>
    </row>
    <row r="72" ht="18" hidden="1" customHeight="1" spans="1:2">
      <c r="A72" s="304" t="s">
        <v>93</v>
      </c>
      <c r="B72" s="298"/>
    </row>
    <row r="73" ht="18" hidden="1" customHeight="1" spans="1:2">
      <c r="A73" s="304" t="s">
        <v>94</v>
      </c>
      <c r="B73" s="298"/>
    </row>
    <row r="74" ht="18" hidden="1" customHeight="1" spans="1:2">
      <c r="A74" s="304" t="s">
        <v>95</v>
      </c>
      <c r="B74" s="298"/>
    </row>
    <row r="75" ht="18" hidden="1" customHeight="1" spans="1:2">
      <c r="A75" s="304" t="s">
        <v>96</v>
      </c>
      <c r="B75" s="298"/>
    </row>
    <row r="76" ht="18" hidden="1" customHeight="1" spans="1:2">
      <c r="A76" s="304" t="s">
        <v>97</v>
      </c>
      <c r="B76" s="298"/>
    </row>
    <row r="77" ht="18" hidden="1" customHeight="1" spans="1:2">
      <c r="A77" s="304" t="s">
        <v>98</v>
      </c>
      <c r="B77" s="298"/>
    </row>
    <row r="78" ht="18" hidden="1" customHeight="1" spans="1:2">
      <c r="A78" s="304" t="s">
        <v>99</v>
      </c>
      <c r="B78" s="298"/>
    </row>
    <row r="79" ht="18" hidden="1" customHeight="1" spans="1:2">
      <c r="A79" s="304" t="s">
        <v>100</v>
      </c>
      <c r="B79" s="298"/>
    </row>
    <row r="80" ht="18" hidden="1" customHeight="1" spans="1:2">
      <c r="A80" s="305" t="s">
        <v>101</v>
      </c>
      <c r="B80" s="300"/>
    </row>
    <row r="81" ht="18" customHeight="1" spans="1:2">
      <c r="A81" s="302" t="s">
        <v>102</v>
      </c>
      <c r="B81" s="294">
        <v>21265975</v>
      </c>
    </row>
    <row r="82" ht="18" customHeight="1" spans="1:2">
      <c r="A82" s="302" t="s">
        <v>103</v>
      </c>
      <c r="B82" s="294">
        <f>SUM(B83:B103)</f>
        <v>9504421.6</v>
      </c>
    </row>
    <row r="83" ht="18" customHeight="1" spans="1:2">
      <c r="A83" s="302" t="s">
        <v>104</v>
      </c>
      <c r="B83" s="294">
        <v>287885.6</v>
      </c>
    </row>
    <row r="84" ht="18" hidden="1" customHeight="1" spans="1:2">
      <c r="A84" s="306" t="s">
        <v>105</v>
      </c>
      <c r="B84" s="296"/>
    </row>
    <row r="85" ht="18" hidden="1" customHeight="1" spans="1:2">
      <c r="A85" s="307" t="s">
        <v>106</v>
      </c>
      <c r="B85" s="300"/>
    </row>
    <row r="86" ht="18" customHeight="1" spans="1:2">
      <c r="A86" s="302" t="s">
        <v>107</v>
      </c>
      <c r="B86" s="294">
        <v>280400</v>
      </c>
    </row>
    <row r="87" ht="18" hidden="1" customHeight="1" spans="1:2">
      <c r="A87" s="306" t="s">
        <v>108</v>
      </c>
      <c r="B87" s="296"/>
    </row>
    <row r="88" ht="18" hidden="1" customHeight="1" spans="1:2">
      <c r="A88" s="302" t="s">
        <v>109</v>
      </c>
      <c r="B88" s="298"/>
    </row>
    <row r="89" ht="18" hidden="1" customHeight="1" spans="1:2">
      <c r="A89" s="307" t="s">
        <v>110</v>
      </c>
      <c r="B89" s="300"/>
    </row>
    <row r="90" ht="18" customHeight="1" spans="1:2">
      <c r="A90" s="302" t="s">
        <v>111</v>
      </c>
      <c r="B90" s="294">
        <v>6122400</v>
      </c>
    </row>
    <row r="91" ht="18" customHeight="1" spans="1:2">
      <c r="A91" s="302" t="s">
        <v>112</v>
      </c>
      <c r="B91" s="294">
        <v>1370000</v>
      </c>
    </row>
    <row r="92" ht="18" hidden="1" customHeight="1" spans="1:2">
      <c r="A92" s="306" t="s">
        <v>113</v>
      </c>
      <c r="B92" s="296"/>
    </row>
    <row r="93" ht="18" hidden="1" customHeight="1" spans="1:2">
      <c r="A93" s="307" t="s">
        <v>114</v>
      </c>
      <c r="B93" s="300"/>
    </row>
    <row r="94" ht="18" customHeight="1" spans="1:2">
      <c r="A94" s="302" t="s">
        <v>115</v>
      </c>
      <c r="B94" s="294">
        <v>1428136</v>
      </c>
    </row>
    <row r="95" ht="18" hidden="1" customHeight="1" spans="1:2">
      <c r="A95" s="306" t="s">
        <v>116</v>
      </c>
      <c r="B95" s="296"/>
    </row>
    <row r="96" ht="18" hidden="1" customHeight="1" spans="1:2">
      <c r="A96" s="302" t="s">
        <v>117</v>
      </c>
      <c r="B96" s="298"/>
    </row>
    <row r="97" ht="18" hidden="1" customHeight="1" spans="1:2">
      <c r="A97" s="302" t="s">
        <v>118</v>
      </c>
      <c r="B97" s="298"/>
    </row>
    <row r="98" ht="18" hidden="1" customHeight="1" spans="1:2">
      <c r="A98" s="302" t="s">
        <v>119</v>
      </c>
      <c r="B98" s="298"/>
    </row>
    <row r="99" ht="18" hidden="1" customHeight="1" spans="1:2">
      <c r="A99" s="307" t="s">
        <v>120</v>
      </c>
      <c r="B99" s="300"/>
    </row>
    <row r="100" ht="18" customHeight="1" spans="1:2">
      <c r="A100" s="302" t="s">
        <v>121</v>
      </c>
      <c r="B100" s="294">
        <v>15600</v>
      </c>
    </row>
    <row r="101" ht="18" hidden="1" customHeight="1" spans="1:2">
      <c r="A101" s="306" t="s">
        <v>122</v>
      </c>
      <c r="B101" s="296"/>
    </row>
    <row r="102" ht="18" hidden="1" customHeight="1" spans="1:2">
      <c r="A102" s="304" t="s">
        <v>123</v>
      </c>
      <c r="B102" s="298"/>
    </row>
    <row r="103" ht="18" hidden="1" customHeight="1" spans="1:2">
      <c r="A103" s="308" t="s">
        <v>124</v>
      </c>
      <c r="B103" s="300"/>
    </row>
    <row r="104" ht="18" customHeight="1" spans="1:2">
      <c r="A104" s="309"/>
      <c r="B104" s="294"/>
    </row>
    <row r="105" ht="18" customHeight="1" spans="1:2">
      <c r="A105" s="297" t="s">
        <v>125</v>
      </c>
      <c r="B105" s="294">
        <v>2199482.48</v>
      </c>
    </row>
    <row r="106" ht="18" customHeight="1" spans="1:2">
      <c r="A106" s="297" t="s">
        <v>126</v>
      </c>
      <c r="B106" s="310">
        <f>SUM(B107:B109)</f>
        <v>0</v>
      </c>
    </row>
    <row r="107" ht="18" customHeight="1" spans="1:2">
      <c r="A107" s="297" t="s">
        <v>127</v>
      </c>
      <c r="B107" s="310"/>
    </row>
    <row r="108" ht="18" customHeight="1" spans="1:2">
      <c r="A108" s="297" t="s">
        <v>128</v>
      </c>
      <c r="B108" s="310"/>
    </row>
    <row r="109" ht="18" customHeight="1" spans="1:2">
      <c r="A109" s="297" t="s">
        <v>129</v>
      </c>
      <c r="B109" s="310"/>
    </row>
    <row r="110" ht="18" customHeight="1" spans="1:2">
      <c r="A110" s="304" t="s">
        <v>130</v>
      </c>
      <c r="B110" s="310"/>
    </row>
    <row r="111" ht="18" customHeight="1" spans="1:2">
      <c r="A111" s="297" t="s">
        <v>131</v>
      </c>
      <c r="B111" s="310"/>
    </row>
    <row r="112" ht="18" customHeight="1" spans="1:2">
      <c r="A112" s="297" t="s">
        <v>132</v>
      </c>
      <c r="B112" s="310"/>
    </row>
    <row r="113" ht="18" customHeight="1" spans="1:2">
      <c r="A113" s="297" t="s">
        <v>133</v>
      </c>
      <c r="B113" s="311">
        <v>12036504.69</v>
      </c>
    </row>
    <row r="114" ht="18" customHeight="1" spans="1:2">
      <c r="A114" s="297"/>
      <c r="B114" s="294"/>
    </row>
    <row r="115" ht="18" customHeight="1" spans="1:2">
      <c r="A115" s="312" t="s">
        <v>134</v>
      </c>
      <c r="B115" s="313">
        <f>B30+B31</f>
        <v>97181483.95</v>
      </c>
    </row>
  </sheetData>
  <protectedRanges>
    <protectedRange sqref="B22:B29 B7:B20" name="区域1"/>
    <protectedRange sqref="B21" name="区域1_1"/>
    <protectedRange sqref="B6" name="区域1_1_1"/>
  </protectedRanges>
  <autoFilter ref="A3:B103">
    <filterColumn colId="1">
      <filters>
        <filter val="15600"/>
        <filter val="20,000"/>
        <filter val="30,000"/>
        <filter val="688500"/>
        <filter val="80,000"/>
        <filter val="1110000"/>
        <filter val="1353100"/>
        <filter val="1,110,000.00"/>
        <filter val="950,000"/>
        <filter val="285573.2"/>
        <filter val="6049409.6"/>
        <filter val="91957157.37"/>
        <filter val="1682758"/>
        <filter val="10074940.8"/>
        <filter val="62051331.79"/>
        <filter val="72126272.59"/>
      </filters>
    </filterColumn>
    <extLst/>
  </autoFilter>
  <mergeCells count="1">
    <mergeCell ref="A1:B1"/>
  </mergeCells>
  <printOptions horizontalCentered="1"/>
  <pageMargins left="0.354330708661417" right="0.354330708661417" top="0.275" bottom="0.550694444444444" header="0.118110236220472" footer="0.31496062992126"/>
  <pageSetup paperSize="9" orientation="portrait" useFirstPageNumber="1" horizontalDpi="600" verticalDpi="60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12" sqref="E12"/>
    </sheetView>
  </sheetViews>
  <sheetFormatPr defaultColWidth="9" defaultRowHeight="13.5" outlineLevelRow="5" outlineLevelCol="4"/>
  <cols>
    <col min="1" max="1" width="23.4083333333333" style="1" customWidth="1"/>
    <col min="2" max="2" width="30.4916666666667" style="1" customWidth="1"/>
    <col min="3" max="3" width="16.5333333333333" style="1" customWidth="1"/>
    <col min="4" max="4" width="13.8083333333333" style="25" customWidth="1"/>
    <col min="5" max="5" width="33.625" style="1" customWidth="1"/>
    <col min="6" max="16384" width="9" style="1"/>
  </cols>
  <sheetData>
    <row r="1" s="1" customFormat="1" ht="31" customHeight="1" spans="1:5">
      <c r="A1" s="26" t="s">
        <v>765</v>
      </c>
      <c r="B1" s="26"/>
      <c r="C1" s="26"/>
      <c r="D1" s="26"/>
      <c r="E1" s="26"/>
    </row>
    <row r="2" s="1" customFormat="1" ht="19" customHeight="1" spans="1:5">
      <c r="A2" s="27"/>
      <c r="B2" s="27"/>
      <c r="E2" s="28" t="s">
        <v>309</v>
      </c>
    </row>
    <row r="3" s="2" customFormat="1" ht="29" customHeight="1" spans="1:5">
      <c r="A3" s="29" t="s">
        <v>766</v>
      </c>
      <c r="B3" s="30" t="s">
        <v>767</v>
      </c>
      <c r="C3" s="30" t="s">
        <v>768</v>
      </c>
      <c r="D3" s="30" t="s">
        <v>607</v>
      </c>
      <c r="E3" s="31" t="s">
        <v>769</v>
      </c>
    </row>
    <row r="4" s="1" customFormat="1" ht="25" customHeight="1" spans="1:5">
      <c r="A4" s="32" t="s">
        <v>770</v>
      </c>
      <c r="B4" s="33"/>
      <c r="C4" s="34"/>
      <c r="D4" s="35">
        <f>SUM(D5:D6)</f>
        <v>1252000</v>
      </c>
      <c r="E4" s="36"/>
    </row>
    <row r="5" s="1" customFormat="1" ht="68.25" customHeight="1" spans="1:5">
      <c r="A5" s="37" t="s">
        <v>771</v>
      </c>
      <c r="B5" s="38" t="s">
        <v>772</v>
      </c>
      <c r="C5" s="39" t="s">
        <v>758</v>
      </c>
      <c r="D5" s="40">
        <v>252000</v>
      </c>
      <c r="E5" s="41" t="s">
        <v>773</v>
      </c>
    </row>
    <row r="6" s="1" customFormat="1" ht="63.75" customHeight="1" spans="1:5">
      <c r="A6" s="42" t="s">
        <v>771</v>
      </c>
      <c r="B6" s="43" t="s">
        <v>772</v>
      </c>
      <c r="C6" s="44" t="s">
        <v>774</v>
      </c>
      <c r="D6" s="45">
        <v>1000000</v>
      </c>
      <c r="E6" s="46" t="s">
        <v>775</v>
      </c>
    </row>
  </sheetData>
  <mergeCells count="2">
    <mergeCell ref="A1:E1"/>
    <mergeCell ref="A4:C4"/>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14" sqref="E14:E15"/>
    </sheetView>
  </sheetViews>
  <sheetFormatPr defaultColWidth="9" defaultRowHeight="13.5" outlineLevelRow="7" outlineLevelCol="4"/>
  <cols>
    <col min="1" max="1" width="23.25" style="1" customWidth="1"/>
    <col min="2" max="2" width="29.125" style="1" customWidth="1"/>
    <col min="3" max="3" width="19.75" style="1" customWidth="1"/>
    <col min="4" max="4" width="13.375" style="1" customWidth="1"/>
    <col min="5" max="5" width="39.4166666666667" style="5" customWidth="1"/>
    <col min="6" max="16384" width="9" style="1"/>
  </cols>
  <sheetData>
    <row r="1" s="1" customFormat="1" ht="27" spans="1:5">
      <c r="A1" s="6" t="s">
        <v>776</v>
      </c>
      <c r="B1" s="6"/>
      <c r="C1" s="6"/>
      <c r="D1" s="6"/>
      <c r="E1" s="6"/>
    </row>
    <row r="2" s="1" customFormat="1" ht="27.75" spans="1:5">
      <c r="A2" s="6"/>
      <c r="B2" s="6"/>
      <c r="C2" s="6"/>
      <c r="D2" s="6"/>
      <c r="E2" s="7" t="s">
        <v>309</v>
      </c>
    </row>
    <row r="3" s="2" customFormat="1" ht="29" customHeight="1" spans="1:5">
      <c r="A3" s="8" t="s">
        <v>777</v>
      </c>
      <c r="B3" s="9" t="s">
        <v>767</v>
      </c>
      <c r="C3" s="9" t="s">
        <v>307</v>
      </c>
      <c r="D3" s="9" t="s">
        <v>607</v>
      </c>
      <c r="E3" s="10" t="s">
        <v>778</v>
      </c>
    </row>
    <row r="4" s="1" customFormat="1" ht="22" customHeight="1" spans="1:5">
      <c r="A4" s="11" t="s">
        <v>278</v>
      </c>
      <c r="B4" s="12"/>
      <c r="C4" s="13"/>
      <c r="D4" s="14">
        <f>SUM(D5:D8)</f>
        <v>12661600</v>
      </c>
      <c r="E4" s="15"/>
    </row>
    <row r="5" s="3" customFormat="1" ht="60" customHeight="1" spans="1:5">
      <c r="A5" s="16" t="s">
        <v>771</v>
      </c>
      <c r="B5" s="17" t="s">
        <v>772</v>
      </c>
      <c r="C5" s="18" t="s">
        <v>779</v>
      </c>
      <c r="D5" s="19">
        <v>1000000</v>
      </c>
      <c r="E5" s="20" t="s">
        <v>780</v>
      </c>
    </row>
    <row r="6" s="3" customFormat="1" ht="35" customHeight="1" spans="1:5">
      <c r="A6" s="16" t="s">
        <v>771</v>
      </c>
      <c r="B6" s="17" t="s">
        <v>772</v>
      </c>
      <c r="C6" s="18" t="s">
        <v>781</v>
      </c>
      <c r="D6" s="19">
        <v>5188600</v>
      </c>
      <c r="E6" s="20" t="s">
        <v>782</v>
      </c>
    </row>
    <row r="7" s="3" customFormat="1" ht="33" customHeight="1" spans="1:5">
      <c r="A7" s="16" t="s">
        <v>771</v>
      </c>
      <c r="B7" s="18" t="s">
        <v>783</v>
      </c>
      <c r="C7" s="18" t="s">
        <v>784</v>
      </c>
      <c r="D7" s="19">
        <v>3173000</v>
      </c>
      <c r="E7" s="20" t="s">
        <v>785</v>
      </c>
    </row>
    <row r="8" s="4" customFormat="1" ht="71" customHeight="1" spans="1:5">
      <c r="A8" s="21" t="s">
        <v>771</v>
      </c>
      <c r="B8" s="22" t="s">
        <v>772</v>
      </c>
      <c r="C8" s="22" t="s">
        <v>786</v>
      </c>
      <c r="D8" s="23">
        <v>3300000</v>
      </c>
      <c r="E8" s="24" t="s">
        <v>787</v>
      </c>
    </row>
  </sheetData>
  <mergeCells count="2">
    <mergeCell ref="A1:E1"/>
    <mergeCell ref="A4:C4"/>
  </mergeCells>
  <pageMargins left="0.75" right="0.43263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2"/>
  <sheetViews>
    <sheetView showGridLines="0" showZeros="0" zoomScaleSheetLayoutView="60" workbookViewId="0">
      <pane ySplit="3" topLeftCell="A136" activePane="bottomLeft" state="frozen"/>
      <selection/>
      <selection pane="bottomLeft" activeCell="A6" sqref="A6"/>
    </sheetView>
  </sheetViews>
  <sheetFormatPr defaultColWidth="9" defaultRowHeight="14.25" outlineLevelCol="1"/>
  <cols>
    <col min="1" max="1" width="53.125" style="89"/>
    <col min="2" max="2" width="25.625" style="242" customWidth="1"/>
    <col min="3" max="16384" width="9" style="89"/>
  </cols>
  <sheetData>
    <row r="1" s="231" customFormat="1" ht="28.5" customHeight="1" spans="1:2">
      <c r="A1" s="148" t="s">
        <v>135</v>
      </c>
      <c r="B1" s="148"/>
    </row>
    <row r="2" ht="20.25" customHeight="1" spans="1:2">
      <c r="A2" s="90"/>
      <c r="B2" s="254" t="s">
        <v>22</v>
      </c>
    </row>
    <row r="3" s="90" customFormat="1" ht="20" customHeight="1" spans="1:2">
      <c r="A3" s="255" t="s">
        <v>23</v>
      </c>
      <c r="B3" s="169" t="s">
        <v>24</v>
      </c>
    </row>
    <row r="4" s="90" customFormat="1" ht="20" customHeight="1" spans="1:2">
      <c r="A4" s="247" t="s">
        <v>136</v>
      </c>
      <c r="B4" s="239">
        <v>16523138.85</v>
      </c>
    </row>
    <row r="5" s="90" customFormat="1" ht="20" customHeight="1" spans="1:2">
      <c r="A5" s="248" t="s">
        <v>137</v>
      </c>
      <c r="B5" s="239">
        <v>443000</v>
      </c>
    </row>
    <row r="6" s="90" customFormat="1" ht="20" customHeight="1" spans="1:2">
      <c r="A6" s="249" t="s">
        <v>138</v>
      </c>
      <c r="B6" s="239">
        <v>100000</v>
      </c>
    </row>
    <row r="7" s="90" customFormat="1" ht="20" customHeight="1" spans="1:2">
      <c r="A7" s="249" t="s">
        <v>139</v>
      </c>
      <c r="B7" s="239">
        <v>100000</v>
      </c>
    </row>
    <row r="8" s="90" customFormat="1" ht="20" customHeight="1" spans="1:2">
      <c r="A8" s="249" t="s">
        <v>140</v>
      </c>
      <c r="B8" s="239">
        <v>143000</v>
      </c>
    </row>
    <row r="9" s="90" customFormat="1" ht="20" customHeight="1" spans="1:2">
      <c r="A9" s="249" t="s">
        <v>141</v>
      </c>
      <c r="B9" s="239">
        <v>100000</v>
      </c>
    </row>
    <row r="10" s="90" customFormat="1" ht="20" customHeight="1" spans="1:2">
      <c r="A10" s="250" t="s">
        <v>142</v>
      </c>
      <c r="B10" s="239">
        <v>50000</v>
      </c>
    </row>
    <row r="11" s="90" customFormat="1" ht="20" customHeight="1" spans="1:2">
      <c r="A11" s="249" t="s">
        <v>143</v>
      </c>
      <c r="B11" s="239">
        <v>50000</v>
      </c>
    </row>
    <row r="12" s="90" customFormat="1" ht="20" customHeight="1" spans="1:2">
      <c r="A12" s="250" t="s">
        <v>144</v>
      </c>
      <c r="B12" s="239">
        <v>13166115.4</v>
      </c>
    </row>
    <row r="13" s="90" customFormat="1" ht="20" customHeight="1" spans="1:2">
      <c r="A13" s="249" t="s">
        <v>145</v>
      </c>
      <c r="B13" s="239">
        <v>8966115.4</v>
      </c>
    </row>
    <row r="14" s="90" customFormat="1" ht="20" customHeight="1" spans="1:2">
      <c r="A14" s="249" t="s">
        <v>138</v>
      </c>
      <c r="B14" s="239">
        <v>4200000</v>
      </c>
    </row>
    <row r="15" s="90" customFormat="1" ht="20" customHeight="1" spans="1:2">
      <c r="A15" s="250" t="s">
        <v>146</v>
      </c>
      <c r="B15" s="239">
        <v>50000</v>
      </c>
    </row>
    <row r="16" s="90" customFormat="1" ht="20" customHeight="1" spans="1:2">
      <c r="A16" s="249" t="s">
        <v>147</v>
      </c>
      <c r="B16" s="239">
        <v>50000</v>
      </c>
    </row>
    <row r="17" s="90" customFormat="1" ht="20" customHeight="1" spans="1:2">
      <c r="A17" s="250" t="s">
        <v>148</v>
      </c>
      <c r="B17" s="239">
        <v>100000</v>
      </c>
    </row>
    <row r="18" s="90" customFormat="1" ht="20" customHeight="1" spans="1:2">
      <c r="A18" s="249" t="s">
        <v>138</v>
      </c>
      <c r="B18" s="239">
        <v>100000</v>
      </c>
    </row>
    <row r="19" s="90" customFormat="1" ht="20" customHeight="1" spans="1:2">
      <c r="A19" s="250" t="s">
        <v>149</v>
      </c>
      <c r="B19" s="239">
        <v>173463.45</v>
      </c>
    </row>
    <row r="20" s="90" customFormat="1" ht="20" customHeight="1" spans="1:2">
      <c r="A20" s="249" t="s">
        <v>150</v>
      </c>
      <c r="B20" s="239">
        <v>173463.45</v>
      </c>
    </row>
    <row r="21" s="90" customFormat="1" ht="20" customHeight="1" spans="1:2">
      <c r="A21" s="250" t="s">
        <v>151</v>
      </c>
      <c r="B21" s="239">
        <v>250000</v>
      </c>
    </row>
    <row r="22" s="90" customFormat="1" ht="20" customHeight="1" spans="1:2">
      <c r="A22" s="249" t="s">
        <v>152</v>
      </c>
      <c r="B22" s="239">
        <v>250000</v>
      </c>
    </row>
    <row r="23" s="90" customFormat="1" ht="20" customHeight="1" spans="1:2">
      <c r="A23" s="250" t="s">
        <v>153</v>
      </c>
      <c r="B23" s="239">
        <v>1476800</v>
      </c>
    </row>
    <row r="24" s="90" customFormat="1" ht="20" customHeight="1" spans="1:2">
      <c r="A24" s="249" t="s">
        <v>145</v>
      </c>
      <c r="B24" s="239">
        <v>100800</v>
      </c>
    </row>
    <row r="25" s="90" customFormat="1" ht="20" customHeight="1" spans="1:2">
      <c r="A25" s="249" t="s">
        <v>138</v>
      </c>
      <c r="B25" s="239">
        <v>1376000</v>
      </c>
    </row>
    <row r="26" s="90" customFormat="1" ht="20" customHeight="1" spans="1:2">
      <c r="A26" s="250" t="s">
        <v>154</v>
      </c>
      <c r="B26" s="239">
        <v>813760</v>
      </c>
    </row>
    <row r="27" s="90" customFormat="1" ht="20" customHeight="1" spans="1:2">
      <c r="A27" s="249" t="s">
        <v>155</v>
      </c>
      <c r="B27" s="239">
        <v>813760</v>
      </c>
    </row>
    <row r="28" s="90" customFormat="1" ht="20" customHeight="1" spans="1:2">
      <c r="A28" s="247" t="s">
        <v>156</v>
      </c>
      <c r="B28" s="239">
        <v>15000</v>
      </c>
    </row>
    <row r="29" s="90" customFormat="1" ht="20" customHeight="1" spans="1:2">
      <c r="A29" s="250" t="s">
        <v>157</v>
      </c>
      <c r="B29" s="239">
        <v>15000</v>
      </c>
    </row>
    <row r="30" s="90" customFormat="1" ht="20" customHeight="1" spans="1:2">
      <c r="A30" s="249" t="s">
        <v>158</v>
      </c>
      <c r="B30" s="239">
        <v>15000</v>
      </c>
    </row>
    <row r="31" s="90" customFormat="1" ht="20" customHeight="1" spans="1:2">
      <c r="A31" s="247" t="s">
        <v>159</v>
      </c>
      <c r="B31" s="239">
        <v>2821000</v>
      </c>
    </row>
    <row r="32" s="90" customFormat="1" ht="20" customHeight="1" spans="1:2">
      <c r="A32" s="250" t="s">
        <v>160</v>
      </c>
      <c r="B32" s="239">
        <v>268000</v>
      </c>
    </row>
    <row r="33" s="90" customFormat="1" ht="20" customHeight="1" spans="1:2">
      <c r="A33" s="249" t="s">
        <v>161</v>
      </c>
      <c r="B33" s="239">
        <v>178000</v>
      </c>
    </row>
    <row r="34" s="90" customFormat="1" ht="20" customHeight="1" spans="1:2">
      <c r="A34" s="249" t="s">
        <v>162</v>
      </c>
      <c r="B34" s="239">
        <v>20000</v>
      </c>
    </row>
    <row r="35" s="90" customFormat="1" ht="20" customHeight="1" spans="1:2">
      <c r="A35" s="249" t="s">
        <v>163</v>
      </c>
      <c r="B35" s="239">
        <v>70000</v>
      </c>
    </row>
    <row r="36" s="90" customFormat="1" ht="20" customHeight="1" spans="1:2">
      <c r="A36" s="250" t="s">
        <v>164</v>
      </c>
      <c r="B36" s="239">
        <v>2553000</v>
      </c>
    </row>
    <row r="37" s="90" customFormat="1" ht="20" customHeight="1" spans="1:2">
      <c r="A37" s="249" t="s">
        <v>165</v>
      </c>
      <c r="B37" s="239">
        <v>2553000</v>
      </c>
    </row>
    <row r="38" s="90" customFormat="1" ht="20" customHeight="1" spans="1:2">
      <c r="A38" s="247" t="s">
        <v>166</v>
      </c>
      <c r="B38" s="239">
        <v>1506876.4</v>
      </c>
    </row>
    <row r="39" s="90" customFormat="1" ht="20" customHeight="1" spans="1:2">
      <c r="A39" s="250" t="s">
        <v>167</v>
      </c>
      <c r="B39" s="239">
        <v>1506876.4</v>
      </c>
    </row>
    <row r="40" s="90" customFormat="1" ht="20" customHeight="1" spans="1:2">
      <c r="A40" s="249" t="s">
        <v>168</v>
      </c>
      <c r="B40" s="239">
        <v>1315339.2</v>
      </c>
    </row>
    <row r="41" s="90" customFormat="1" ht="20" customHeight="1" spans="1:2">
      <c r="A41" s="249" t="s">
        <v>169</v>
      </c>
      <c r="B41" s="239">
        <v>191537.2</v>
      </c>
    </row>
    <row r="42" s="90" customFormat="1" ht="20" customHeight="1" spans="1:2">
      <c r="A42" s="247" t="s">
        <v>170</v>
      </c>
      <c r="B42" s="239">
        <v>24253651.42</v>
      </c>
    </row>
    <row r="43" s="90" customFormat="1" ht="20" customHeight="1" spans="1:2">
      <c r="A43" s="250" t="s">
        <v>171</v>
      </c>
      <c r="B43" s="239">
        <v>2753997.76</v>
      </c>
    </row>
    <row r="44" s="90" customFormat="1" ht="20" customHeight="1" spans="1:2">
      <c r="A44" s="249" t="s">
        <v>172</v>
      </c>
      <c r="B44" s="239">
        <v>2531997.76</v>
      </c>
    </row>
    <row r="45" s="90" customFormat="1" ht="20" customHeight="1" spans="1:2">
      <c r="A45" s="249" t="s">
        <v>173</v>
      </c>
      <c r="B45" s="239">
        <v>222000</v>
      </c>
    </row>
    <row r="46" s="90" customFormat="1" ht="20" customHeight="1" spans="1:2">
      <c r="A46" s="250" t="s">
        <v>174</v>
      </c>
      <c r="B46" s="239">
        <v>380000</v>
      </c>
    </row>
    <row r="47" s="90" customFormat="1" ht="20" customHeight="1" spans="1:2">
      <c r="A47" s="249" t="s">
        <v>138</v>
      </c>
      <c r="B47" s="239">
        <v>300000</v>
      </c>
    </row>
    <row r="48" s="90" customFormat="1" ht="20" customHeight="1" spans="1:2">
      <c r="A48" s="249" t="s">
        <v>175</v>
      </c>
      <c r="B48" s="239">
        <v>80000</v>
      </c>
    </row>
    <row r="49" s="90" customFormat="1" ht="20" customHeight="1" spans="1:2">
      <c r="A49" s="250" t="s">
        <v>176</v>
      </c>
      <c r="B49" s="239">
        <v>5180477.32</v>
      </c>
    </row>
    <row r="50" s="90" customFormat="1" ht="20" customHeight="1" spans="1:2">
      <c r="A50" s="249" t="s">
        <v>177</v>
      </c>
      <c r="B50" s="239">
        <v>2326084.88</v>
      </c>
    </row>
    <row r="51" s="90" customFormat="1" ht="20" customHeight="1" spans="1:2">
      <c r="A51" s="249" t="s">
        <v>178</v>
      </c>
      <c r="B51" s="239">
        <v>1163242.44</v>
      </c>
    </row>
    <row r="52" s="90" customFormat="1" ht="20" customHeight="1" spans="1:2">
      <c r="A52" s="249" t="s">
        <v>179</v>
      </c>
      <c r="B52" s="239">
        <v>1691150</v>
      </c>
    </row>
    <row r="53" s="90" customFormat="1" ht="20" customHeight="1" spans="1:2">
      <c r="A53" s="250" t="s">
        <v>180</v>
      </c>
      <c r="B53" s="239">
        <v>3493000</v>
      </c>
    </row>
    <row r="54" s="90" customFormat="1" ht="20" customHeight="1" spans="1:2">
      <c r="A54" s="249" t="s">
        <v>181</v>
      </c>
      <c r="B54" s="239">
        <v>50000</v>
      </c>
    </row>
    <row r="55" s="90" customFormat="1" ht="20" customHeight="1" spans="1:2">
      <c r="A55" s="249" t="s">
        <v>182</v>
      </c>
      <c r="B55" s="239">
        <v>423000</v>
      </c>
    </row>
    <row r="56" s="90" customFormat="1" ht="20" customHeight="1" spans="1:2">
      <c r="A56" s="249" t="s">
        <v>183</v>
      </c>
      <c r="B56" s="239">
        <v>1930000</v>
      </c>
    </row>
    <row r="57" s="90" customFormat="1" ht="20" customHeight="1" spans="1:2">
      <c r="A57" s="249" t="s">
        <v>184</v>
      </c>
      <c r="B57" s="239">
        <v>800000</v>
      </c>
    </row>
    <row r="58" s="90" customFormat="1" ht="20" customHeight="1" spans="1:2">
      <c r="A58" s="249" t="s">
        <v>185</v>
      </c>
      <c r="B58" s="239">
        <v>290000</v>
      </c>
    </row>
    <row r="59" s="90" customFormat="1" ht="20" customHeight="1" spans="1:2">
      <c r="A59" s="250" t="s">
        <v>186</v>
      </c>
      <c r="B59" s="239">
        <v>1275676.34</v>
      </c>
    </row>
    <row r="60" s="90" customFormat="1" ht="20" customHeight="1" spans="1:2">
      <c r="A60" s="249" t="s">
        <v>187</v>
      </c>
      <c r="B60" s="239">
        <v>278900</v>
      </c>
    </row>
    <row r="61" s="90" customFormat="1" ht="20" customHeight="1" spans="1:2">
      <c r="A61" s="249" t="s">
        <v>188</v>
      </c>
      <c r="B61" s="239">
        <v>978000</v>
      </c>
    </row>
    <row r="62" s="90" customFormat="1" ht="20" customHeight="1" spans="1:2">
      <c r="A62" s="249" t="s">
        <v>189</v>
      </c>
      <c r="B62" s="239">
        <v>18776.34</v>
      </c>
    </row>
    <row r="63" s="90" customFormat="1" ht="20" customHeight="1" spans="1:2">
      <c r="A63" s="250" t="s">
        <v>190</v>
      </c>
      <c r="B63" s="239">
        <v>665500</v>
      </c>
    </row>
    <row r="64" s="90" customFormat="1" ht="20" customHeight="1" spans="1:2">
      <c r="A64" s="249" t="s">
        <v>191</v>
      </c>
      <c r="B64" s="239">
        <v>605500</v>
      </c>
    </row>
    <row r="65" s="90" customFormat="1" ht="20" customHeight="1" spans="1:2">
      <c r="A65" s="249" t="s">
        <v>192</v>
      </c>
      <c r="B65" s="239">
        <v>60000</v>
      </c>
    </row>
    <row r="66" s="90" customFormat="1" ht="20" customHeight="1" spans="1:2">
      <c r="A66" s="250" t="s">
        <v>193</v>
      </c>
      <c r="B66" s="239">
        <v>3470000</v>
      </c>
    </row>
    <row r="67" s="90" customFormat="1" ht="20" customHeight="1" spans="1:2">
      <c r="A67" s="250" t="s">
        <v>194</v>
      </c>
      <c r="B67" s="239">
        <v>170000</v>
      </c>
    </row>
    <row r="68" s="90" customFormat="1" ht="20" customHeight="1" spans="1:2">
      <c r="A68" s="249" t="s">
        <v>195</v>
      </c>
      <c r="B68" s="239">
        <v>3300000</v>
      </c>
    </row>
    <row r="69" s="90" customFormat="1" ht="20" customHeight="1" spans="1:2">
      <c r="A69" s="250" t="s">
        <v>196</v>
      </c>
      <c r="B69" s="239">
        <v>420000</v>
      </c>
    </row>
    <row r="70" s="90" customFormat="1" ht="20" customHeight="1" spans="1:2">
      <c r="A70" s="249" t="s">
        <v>197</v>
      </c>
      <c r="B70" s="239">
        <v>420000</v>
      </c>
    </row>
    <row r="71" s="253" customFormat="1" ht="20" customHeight="1" spans="1:2">
      <c r="A71" s="250" t="s">
        <v>198</v>
      </c>
      <c r="B71" s="239">
        <v>4810000</v>
      </c>
    </row>
    <row r="72" s="90" customFormat="1" ht="20" customHeight="1" spans="1:2">
      <c r="A72" s="249" t="s">
        <v>199</v>
      </c>
      <c r="B72" s="239">
        <v>4810000</v>
      </c>
    </row>
    <row r="73" s="90" customFormat="1" ht="20" customHeight="1" spans="1:2">
      <c r="A73" s="250" t="s">
        <v>200</v>
      </c>
      <c r="B73" s="239">
        <v>1615000</v>
      </c>
    </row>
    <row r="74" s="90" customFormat="1" ht="20" customHeight="1" spans="1:2">
      <c r="A74" s="249" t="s">
        <v>201</v>
      </c>
      <c r="B74" s="239">
        <v>1615000</v>
      </c>
    </row>
    <row r="75" s="90" customFormat="1" ht="20" customHeight="1" spans="1:2">
      <c r="A75" s="250" t="s">
        <v>202</v>
      </c>
      <c r="B75" s="239">
        <v>190000</v>
      </c>
    </row>
    <row r="76" s="90" customFormat="1" ht="20" customHeight="1" spans="1:2">
      <c r="A76" s="250" t="s">
        <v>203</v>
      </c>
      <c r="B76" s="239">
        <v>190000</v>
      </c>
    </row>
    <row r="77" s="90" customFormat="1" ht="20" customHeight="1" spans="1:2">
      <c r="A77" s="247" t="s">
        <v>204</v>
      </c>
      <c r="B77" s="239">
        <v>2588508</v>
      </c>
    </row>
    <row r="78" s="90" customFormat="1" ht="20" customHeight="1" spans="1:2">
      <c r="A78" s="250" t="s">
        <v>205</v>
      </c>
      <c r="B78" s="239">
        <v>1125390</v>
      </c>
    </row>
    <row r="79" s="90" customFormat="1" ht="20" customHeight="1" spans="1:2">
      <c r="A79" s="249" t="s">
        <v>206</v>
      </c>
      <c r="B79" s="239">
        <v>1125390</v>
      </c>
    </row>
    <row r="80" s="90" customFormat="1" ht="20" customHeight="1" spans="1:2">
      <c r="A80" s="250" t="s">
        <v>207</v>
      </c>
      <c r="B80" s="239">
        <v>1093118</v>
      </c>
    </row>
    <row r="81" s="90" customFormat="1" ht="20" customHeight="1" spans="1:2">
      <c r="A81" s="249" t="s">
        <v>208</v>
      </c>
      <c r="B81" s="239">
        <v>638341.6</v>
      </c>
    </row>
    <row r="82" s="90" customFormat="1" ht="20" customHeight="1" spans="1:2">
      <c r="A82" s="249" t="s">
        <v>209</v>
      </c>
      <c r="B82" s="239">
        <v>454776.4</v>
      </c>
    </row>
    <row r="83" s="90" customFormat="1" ht="20" customHeight="1" spans="1:2">
      <c r="A83" s="250" t="s">
        <v>210</v>
      </c>
      <c r="B83" s="239">
        <v>370000</v>
      </c>
    </row>
    <row r="84" s="90" customFormat="1" ht="20" customHeight="1" spans="1:2">
      <c r="A84" s="249" t="s">
        <v>211</v>
      </c>
      <c r="B84" s="239">
        <v>370000</v>
      </c>
    </row>
    <row r="85" s="90" customFormat="1" ht="20" customHeight="1" spans="1:2">
      <c r="A85" s="247" t="s">
        <v>212</v>
      </c>
      <c r="B85" s="239">
        <v>3170000</v>
      </c>
    </row>
    <row r="86" s="90" customFormat="1" ht="20" customHeight="1" spans="1:2">
      <c r="A86" s="250" t="s">
        <v>213</v>
      </c>
      <c r="B86" s="239">
        <v>3170000</v>
      </c>
    </row>
    <row r="87" s="90" customFormat="1" ht="20" customHeight="1" spans="1:2">
      <c r="A87" s="249" t="s">
        <v>214</v>
      </c>
      <c r="B87" s="239">
        <v>3170000</v>
      </c>
    </row>
    <row r="88" s="90" customFormat="1" ht="20" customHeight="1" spans="1:2">
      <c r="A88" s="247" t="s">
        <v>215</v>
      </c>
      <c r="B88" s="239">
        <v>4472768.96</v>
      </c>
    </row>
    <row r="89" s="90" customFormat="1" ht="20" customHeight="1" spans="1:2">
      <c r="A89" s="250" t="s">
        <v>216</v>
      </c>
      <c r="B89" s="239">
        <v>1385986.7</v>
      </c>
    </row>
    <row r="90" s="90" customFormat="1" ht="20" customHeight="1" spans="1:2">
      <c r="A90" s="249" t="s">
        <v>138</v>
      </c>
      <c r="B90" s="239">
        <v>332500</v>
      </c>
    </row>
    <row r="91" s="90" customFormat="1" ht="20" customHeight="1" spans="1:2">
      <c r="A91" s="249" t="s">
        <v>217</v>
      </c>
      <c r="B91" s="239">
        <v>971586.7</v>
      </c>
    </row>
    <row r="92" s="90" customFormat="1" ht="20" customHeight="1" spans="1:2">
      <c r="A92" s="249" t="s">
        <v>218</v>
      </c>
      <c r="B92" s="239">
        <v>81900</v>
      </c>
    </row>
    <row r="93" s="90" customFormat="1" ht="20" customHeight="1" spans="1:2">
      <c r="A93" s="250" t="s">
        <v>219</v>
      </c>
      <c r="B93" s="239">
        <v>1850000</v>
      </c>
    </row>
    <row r="94" s="90" customFormat="1" ht="20" customHeight="1" spans="1:2">
      <c r="A94" s="249" t="s">
        <v>220</v>
      </c>
      <c r="B94" s="239">
        <v>1850000</v>
      </c>
    </row>
    <row r="95" s="90" customFormat="1" ht="20" customHeight="1" spans="1:2">
      <c r="A95" s="250" t="s">
        <v>221</v>
      </c>
      <c r="B95" s="239">
        <v>1236782.26</v>
      </c>
    </row>
    <row r="96" s="90" customFormat="1" ht="20" customHeight="1" spans="1:2">
      <c r="A96" s="249" t="s">
        <v>222</v>
      </c>
      <c r="B96" s="239">
        <v>1236782.26</v>
      </c>
    </row>
    <row r="97" s="90" customFormat="1" ht="20" customHeight="1" spans="1:2">
      <c r="A97" s="247" t="s">
        <v>223</v>
      </c>
      <c r="B97" s="239">
        <v>23486807.81</v>
      </c>
    </row>
    <row r="98" s="90" customFormat="1" ht="20" customHeight="1" spans="1:2">
      <c r="A98" s="250" t="s">
        <v>224</v>
      </c>
      <c r="B98" s="239">
        <v>5297225.26</v>
      </c>
    </row>
    <row r="99" s="90" customFormat="1" ht="20" customHeight="1" spans="1:2">
      <c r="A99" s="249" t="s">
        <v>138</v>
      </c>
      <c r="B99" s="239">
        <v>870000</v>
      </c>
    </row>
    <row r="100" s="90" customFormat="1" ht="20" customHeight="1" spans="1:2">
      <c r="A100" s="249" t="s">
        <v>172</v>
      </c>
      <c r="B100" s="239">
        <v>2972409.46</v>
      </c>
    </row>
    <row r="101" s="90" customFormat="1" ht="20" customHeight="1" spans="1:2">
      <c r="A101" s="249" t="s">
        <v>225</v>
      </c>
      <c r="B101" s="239">
        <v>220000</v>
      </c>
    </row>
    <row r="102" s="90" customFormat="1" ht="20" customHeight="1" spans="1:2">
      <c r="A102" s="249" t="s">
        <v>226</v>
      </c>
      <c r="B102" s="239">
        <v>1153000</v>
      </c>
    </row>
    <row r="103" s="90" customFormat="1" ht="20" customHeight="1" spans="1:2">
      <c r="A103" s="249" t="s">
        <v>227</v>
      </c>
      <c r="B103" s="239">
        <v>24990</v>
      </c>
    </row>
    <row r="104" s="90" customFormat="1" ht="20" customHeight="1" spans="1:2">
      <c r="A104" s="249" t="s">
        <v>228</v>
      </c>
      <c r="B104" s="239">
        <v>6825.8</v>
      </c>
    </row>
    <row r="105" s="90" customFormat="1" ht="20" customHeight="1" spans="1:2">
      <c r="A105" s="249" t="s">
        <v>229</v>
      </c>
      <c r="B105" s="239">
        <v>50000</v>
      </c>
    </row>
    <row r="106" s="90" customFormat="1" ht="20" customHeight="1" spans="1:2">
      <c r="A106" s="250" t="s">
        <v>230</v>
      </c>
      <c r="B106" s="239">
        <v>1543865</v>
      </c>
    </row>
    <row r="107" s="90" customFormat="1" ht="20" customHeight="1" spans="1:2">
      <c r="A107" s="249" t="s">
        <v>231</v>
      </c>
      <c r="B107" s="239">
        <v>758903</v>
      </c>
    </row>
    <row r="108" s="90" customFormat="1" ht="20" customHeight="1" spans="1:2">
      <c r="A108" s="249" t="s">
        <v>232</v>
      </c>
      <c r="B108" s="239">
        <v>634962</v>
      </c>
    </row>
    <row r="109" s="90" customFormat="1" ht="20" customHeight="1" spans="1:2">
      <c r="A109" s="249" t="s">
        <v>233</v>
      </c>
      <c r="B109" s="239">
        <v>150000</v>
      </c>
    </row>
    <row r="110" s="90" customFormat="1" ht="20" customHeight="1" spans="1:2">
      <c r="A110" s="250" t="s">
        <v>234</v>
      </c>
      <c r="B110" s="239">
        <v>453000</v>
      </c>
    </row>
    <row r="111" s="90" customFormat="1" ht="20" customHeight="1" spans="1:2">
      <c r="A111" s="250" t="s">
        <v>235</v>
      </c>
      <c r="B111" s="239">
        <v>197000</v>
      </c>
    </row>
    <row r="112" s="90" customFormat="1" ht="20" customHeight="1" spans="1:2">
      <c r="A112" s="249" t="s">
        <v>236</v>
      </c>
      <c r="B112" s="239">
        <v>133000</v>
      </c>
    </row>
    <row r="113" s="90" customFormat="1" ht="20" customHeight="1" spans="1:2">
      <c r="A113" s="249" t="s">
        <v>237</v>
      </c>
      <c r="B113" s="239">
        <v>123000</v>
      </c>
    </row>
    <row r="114" s="90" customFormat="1" ht="20" customHeight="1" spans="1:2">
      <c r="A114" s="250" t="s">
        <v>238</v>
      </c>
      <c r="B114" s="239">
        <v>284000</v>
      </c>
    </row>
    <row r="115" s="90" customFormat="1" ht="20" customHeight="1" spans="1:2">
      <c r="A115" s="249" t="s">
        <v>239</v>
      </c>
      <c r="B115" s="239">
        <v>252000</v>
      </c>
    </row>
    <row r="116" s="90" customFormat="1" ht="20" customHeight="1" spans="1:2">
      <c r="A116" s="249" t="s">
        <v>240</v>
      </c>
      <c r="B116" s="239">
        <v>32000</v>
      </c>
    </row>
    <row r="117" s="90" customFormat="1" ht="20" customHeight="1" spans="1:2">
      <c r="A117" s="250" t="s">
        <v>241</v>
      </c>
      <c r="B117" s="239">
        <v>15908717.55</v>
      </c>
    </row>
    <row r="118" s="90" customFormat="1" ht="20" customHeight="1" spans="1:2">
      <c r="A118" s="249" t="s">
        <v>242</v>
      </c>
      <c r="B118" s="239">
        <v>1116381.55</v>
      </c>
    </row>
    <row r="119" s="90" customFormat="1" ht="20" customHeight="1" spans="1:2">
      <c r="A119" s="249" t="s">
        <v>243</v>
      </c>
      <c r="B119" s="239">
        <v>14792336</v>
      </c>
    </row>
    <row r="120" s="90" customFormat="1" ht="20" customHeight="1" spans="1:2">
      <c r="A120" s="247" t="s">
        <v>244</v>
      </c>
      <c r="B120" s="239">
        <v>665518.14</v>
      </c>
    </row>
    <row r="121" s="90" customFormat="1" ht="20" customHeight="1" spans="1:2">
      <c r="A121" s="250" t="s">
        <v>245</v>
      </c>
      <c r="B121" s="239">
        <v>665518.14</v>
      </c>
    </row>
    <row r="122" s="90" customFormat="1" ht="20" customHeight="1" spans="1:2">
      <c r="A122" s="249" t="s">
        <v>246</v>
      </c>
      <c r="B122" s="239">
        <v>665518.14</v>
      </c>
    </row>
    <row r="123" s="90" customFormat="1" ht="20" customHeight="1" spans="1:2">
      <c r="A123" s="247" t="s">
        <v>247</v>
      </c>
      <c r="B123" s="239">
        <v>1280001.6</v>
      </c>
    </row>
    <row r="124" s="90" customFormat="1" ht="20" customHeight="1" spans="1:2">
      <c r="A124" s="250" t="s">
        <v>248</v>
      </c>
      <c r="B124" s="239">
        <v>21300</v>
      </c>
    </row>
    <row r="125" s="90" customFormat="1" ht="20" customHeight="1" spans="1:2">
      <c r="A125" s="249" t="s">
        <v>249</v>
      </c>
      <c r="B125" s="239">
        <v>5700</v>
      </c>
    </row>
    <row r="126" s="90" customFormat="1" ht="20" customHeight="1" spans="1:2">
      <c r="A126" s="250" t="s">
        <v>250</v>
      </c>
      <c r="B126" s="239">
        <v>15600</v>
      </c>
    </row>
    <row r="127" s="90" customFormat="1" ht="20" customHeight="1" spans="1:2">
      <c r="A127" s="250" t="s">
        <v>251</v>
      </c>
      <c r="B127" s="239">
        <v>1258701.6</v>
      </c>
    </row>
    <row r="128" s="90" customFormat="1" ht="20" customHeight="1" spans="1:2">
      <c r="A128" s="249" t="s">
        <v>252</v>
      </c>
      <c r="B128" s="239">
        <v>1258701.6</v>
      </c>
    </row>
    <row r="129" s="90" customFormat="1" ht="20" customHeight="1" spans="1:2">
      <c r="A129" s="247" t="s">
        <v>253</v>
      </c>
      <c r="B129" s="239">
        <v>300000</v>
      </c>
    </row>
    <row r="130" s="90" customFormat="1" ht="20" customHeight="1" spans="1:2">
      <c r="A130" s="250" t="s">
        <v>254</v>
      </c>
      <c r="B130" s="239">
        <v>300000</v>
      </c>
    </row>
    <row r="131" s="90" customFormat="1" ht="20" customHeight="1" spans="1:2">
      <c r="A131" s="249" t="s">
        <v>255</v>
      </c>
      <c r="B131" s="239">
        <v>300000</v>
      </c>
    </row>
    <row r="132" s="90" customFormat="1" ht="20" customHeight="1" spans="1:2">
      <c r="A132" s="247" t="s">
        <v>256</v>
      </c>
      <c r="B132" s="239">
        <v>3000000</v>
      </c>
    </row>
    <row r="133" s="90" customFormat="1" ht="20" customHeight="1" spans="1:2">
      <c r="A133" s="250" t="s">
        <v>257</v>
      </c>
      <c r="B133" s="239">
        <v>3000000</v>
      </c>
    </row>
    <row r="134" s="90" customFormat="1" ht="20" customHeight="1" spans="1:2">
      <c r="A134" s="249" t="s">
        <v>258</v>
      </c>
      <c r="B134" s="239">
        <v>3000000</v>
      </c>
    </row>
    <row r="135" s="90" customFormat="1" ht="20" customHeight="1" spans="1:2">
      <c r="A135" s="247" t="s">
        <v>259</v>
      </c>
      <c r="B135" s="239">
        <v>13098212.77</v>
      </c>
    </row>
    <row r="136" s="90" customFormat="1" ht="20" customHeight="1" spans="1:2">
      <c r="A136" s="250" t="s">
        <v>260</v>
      </c>
      <c r="B136" s="239">
        <v>13098212.77</v>
      </c>
    </row>
    <row r="137" s="90" customFormat="1" ht="20" customHeight="1" spans="1:2">
      <c r="A137" s="249" t="s">
        <v>261</v>
      </c>
      <c r="B137" s="239">
        <v>13098212.77</v>
      </c>
    </row>
    <row r="138" s="90" customFormat="1" ht="20" customHeight="1" spans="1:2">
      <c r="A138" s="83" t="s">
        <v>262</v>
      </c>
      <c r="B138" s="256">
        <f>B4+B28+B31+B38+B42+B77+B85+B88+B97+B120+B123+B129+B132+B135</f>
        <v>97181483.95</v>
      </c>
    </row>
    <row r="139" s="90" customFormat="1" ht="20" customHeight="1" spans="1:2">
      <c r="A139" s="83" t="s">
        <v>263</v>
      </c>
      <c r="B139" s="257">
        <f>B140+B143+B147+B148+B149+B150</f>
        <v>0</v>
      </c>
    </row>
    <row r="140" s="90" customFormat="1" ht="20" customHeight="1" spans="1:2">
      <c r="A140" s="83" t="s">
        <v>264</v>
      </c>
      <c r="B140" s="258">
        <f>SUM(B141:B142)</f>
        <v>0</v>
      </c>
    </row>
    <row r="141" s="90" customFormat="1" ht="20" customHeight="1" spans="1:2">
      <c r="A141" s="259" t="s">
        <v>265</v>
      </c>
      <c r="B141" s="260"/>
    </row>
    <row r="142" s="90" customFormat="1" ht="20" customHeight="1" spans="1:2">
      <c r="A142" s="259" t="s">
        <v>266</v>
      </c>
      <c r="B142" s="260"/>
    </row>
    <row r="143" s="90" customFormat="1" ht="20" customHeight="1" spans="1:2">
      <c r="A143" s="83" t="s">
        <v>267</v>
      </c>
      <c r="B143" s="171"/>
    </row>
    <row r="144" s="90" customFormat="1" ht="20" customHeight="1" spans="1:2">
      <c r="A144" s="259" t="s">
        <v>268</v>
      </c>
      <c r="B144" s="261"/>
    </row>
    <row r="145" s="90" customFormat="1" ht="20" customHeight="1" spans="1:2">
      <c r="A145" s="259" t="s">
        <v>269</v>
      </c>
      <c r="B145" s="261"/>
    </row>
    <row r="146" s="90" customFormat="1" ht="20" customHeight="1" spans="1:2">
      <c r="A146" s="259" t="s">
        <v>270</v>
      </c>
      <c r="B146" s="262"/>
    </row>
    <row r="147" s="90" customFormat="1" ht="20" customHeight="1" spans="1:2">
      <c r="A147" s="83" t="s">
        <v>271</v>
      </c>
      <c r="B147" s="263"/>
    </row>
    <row r="148" s="90" customFormat="1" ht="20" customHeight="1" spans="1:2">
      <c r="A148" s="83" t="s">
        <v>272</v>
      </c>
      <c r="B148" s="264"/>
    </row>
    <row r="149" s="90" customFormat="1" ht="20" customHeight="1" spans="1:2">
      <c r="A149" s="83" t="s">
        <v>273</v>
      </c>
      <c r="B149" s="264"/>
    </row>
    <row r="150" s="90" customFormat="1" ht="20" customHeight="1" spans="1:2">
      <c r="A150" s="83" t="s">
        <v>274</v>
      </c>
      <c r="B150" s="264"/>
    </row>
    <row r="151" s="90" customFormat="1" ht="20" customHeight="1" spans="1:2">
      <c r="A151" s="259" t="s">
        <v>275</v>
      </c>
      <c r="B151" s="265"/>
    </row>
    <row r="152" s="90" customFormat="1" ht="20" customHeight="1" spans="1:2">
      <c r="A152" s="266" t="s">
        <v>276</v>
      </c>
      <c r="B152" s="267">
        <f>B138+B139</f>
        <v>97181483.95</v>
      </c>
    </row>
  </sheetData>
  <protectedRanges>
    <protectedRange sqref="B138 B141:B145" name="区域1_2"/>
    <protectedRange sqref="B149:B150" name="区域1_3"/>
    <protectedRange sqref="B139:B140" name="区域1_2_1"/>
  </protectedRanges>
  <autoFilter ref="A3:B152">
    <extLst/>
  </autoFilter>
  <mergeCells count="1">
    <mergeCell ref="A1:B1"/>
  </mergeCells>
  <printOptions horizontalCentered="1"/>
  <pageMargins left="0.354330708661417" right="0.354330708661417" top="0.590277777777778" bottom="0.590277777777778" header="0.118110236220472" footer="0.31496062992126"/>
  <pageSetup paperSize="9" orientation="portrait" useFirstPageNumber="1"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showGridLines="0" showZeros="0" zoomScale="93" zoomScaleNormal="93" zoomScaleSheetLayoutView="60" workbookViewId="0">
      <pane xSplit="1" ySplit="4" topLeftCell="B129" activePane="bottomRight" state="frozen"/>
      <selection/>
      <selection pane="topRight"/>
      <selection pane="bottomLeft"/>
      <selection pane="bottomRight" activeCell="E147" sqref="E147"/>
    </sheetView>
  </sheetViews>
  <sheetFormatPr defaultColWidth="9" defaultRowHeight="14.25" outlineLevelCol="3"/>
  <cols>
    <col min="1" max="1" width="39.9083333333333" style="89" customWidth="1"/>
    <col min="2" max="2" width="14.875" style="242" customWidth="1"/>
    <col min="3" max="4" width="14.875" style="89" customWidth="1"/>
    <col min="5" max="16384" width="9" style="89"/>
  </cols>
  <sheetData>
    <row r="1" s="231" customFormat="1" ht="28.5" customHeight="1" spans="1:4">
      <c r="A1" s="148" t="s">
        <v>277</v>
      </c>
      <c r="B1" s="148"/>
      <c r="C1" s="148"/>
      <c r="D1" s="148"/>
    </row>
    <row r="2" ht="20.25" customHeight="1" spans="1:4">
      <c r="A2" s="90"/>
      <c r="B2" s="150" t="s">
        <v>22</v>
      </c>
      <c r="C2" s="150"/>
      <c r="D2" s="150"/>
    </row>
    <row r="3" ht="21.95" customHeight="1" spans="1:4">
      <c r="A3" s="152" t="s">
        <v>23</v>
      </c>
      <c r="B3" s="243" t="s">
        <v>24</v>
      </c>
      <c r="C3" s="243"/>
      <c r="D3" s="76"/>
    </row>
    <row r="4" ht="21.95" customHeight="1" spans="1:4">
      <c r="A4" s="244"/>
      <c r="B4" s="245" t="s">
        <v>278</v>
      </c>
      <c r="C4" s="245" t="s">
        <v>279</v>
      </c>
      <c r="D4" s="246" t="s">
        <v>280</v>
      </c>
    </row>
    <row r="5" ht="21.95" customHeight="1" spans="1:4">
      <c r="A5" s="247" t="s">
        <v>136</v>
      </c>
      <c r="B5" s="239">
        <v>16523138.85</v>
      </c>
      <c r="C5" s="239">
        <v>9880675.4</v>
      </c>
      <c r="D5" s="239">
        <v>6642463.45</v>
      </c>
    </row>
    <row r="6" ht="21.95" customHeight="1" spans="1:4">
      <c r="A6" s="248" t="s">
        <v>137</v>
      </c>
      <c r="B6" s="239">
        <v>443000</v>
      </c>
      <c r="C6" s="239" t="s">
        <v>275</v>
      </c>
      <c r="D6" s="239">
        <v>443000</v>
      </c>
    </row>
    <row r="7" ht="21.95" customHeight="1" spans="1:4">
      <c r="A7" s="249" t="s">
        <v>138</v>
      </c>
      <c r="B7" s="239">
        <v>100000</v>
      </c>
      <c r="C7" s="239" t="s">
        <v>275</v>
      </c>
      <c r="D7" s="239">
        <v>100000</v>
      </c>
    </row>
    <row r="8" ht="21.95" customHeight="1" spans="1:4">
      <c r="A8" s="249" t="s">
        <v>139</v>
      </c>
      <c r="B8" s="239">
        <v>100000</v>
      </c>
      <c r="C8" s="239" t="s">
        <v>275</v>
      </c>
      <c r="D8" s="239">
        <v>100000</v>
      </c>
    </row>
    <row r="9" ht="21.95" customHeight="1" spans="1:4">
      <c r="A9" s="249" t="s">
        <v>140</v>
      </c>
      <c r="B9" s="239">
        <v>143000</v>
      </c>
      <c r="C9" s="239" t="s">
        <v>275</v>
      </c>
      <c r="D9" s="239">
        <v>143000</v>
      </c>
    </row>
    <row r="10" ht="21.95" customHeight="1" spans="1:4">
      <c r="A10" s="249" t="s">
        <v>141</v>
      </c>
      <c r="B10" s="239">
        <v>100000</v>
      </c>
      <c r="C10" s="239" t="s">
        <v>275</v>
      </c>
      <c r="D10" s="239">
        <v>100000</v>
      </c>
    </row>
    <row r="11" ht="21.95" customHeight="1" spans="1:4">
      <c r="A11" s="250" t="s">
        <v>142</v>
      </c>
      <c r="B11" s="239">
        <v>50000</v>
      </c>
      <c r="C11" s="239" t="s">
        <v>275</v>
      </c>
      <c r="D11" s="239">
        <v>50000</v>
      </c>
    </row>
    <row r="12" ht="21.95" customHeight="1" spans="1:4">
      <c r="A12" s="249" t="s">
        <v>143</v>
      </c>
      <c r="B12" s="239">
        <v>50000</v>
      </c>
      <c r="C12" s="239" t="s">
        <v>275</v>
      </c>
      <c r="D12" s="239">
        <v>50000</v>
      </c>
    </row>
    <row r="13" ht="21.95" customHeight="1" spans="1:4">
      <c r="A13" s="250" t="s">
        <v>144</v>
      </c>
      <c r="B13" s="239">
        <v>13166115.4</v>
      </c>
      <c r="C13" s="239">
        <v>8966115.4</v>
      </c>
      <c r="D13" s="239">
        <v>4200000</v>
      </c>
    </row>
    <row r="14" ht="21.95" customHeight="1" spans="1:4">
      <c r="A14" s="249" t="s">
        <v>145</v>
      </c>
      <c r="B14" s="239">
        <v>8966115.4</v>
      </c>
      <c r="C14" s="239">
        <v>8966115.4</v>
      </c>
      <c r="D14" s="239" t="s">
        <v>275</v>
      </c>
    </row>
    <row r="15" ht="21.95" customHeight="1" spans="1:4">
      <c r="A15" s="249" t="s">
        <v>138</v>
      </c>
      <c r="B15" s="239">
        <v>4200000</v>
      </c>
      <c r="C15" s="239" t="s">
        <v>275</v>
      </c>
      <c r="D15" s="239">
        <v>4200000</v>
      </c>
    </row>
    <row r="16" ht="21.95" customHeight="1" spans="1:4">
      <c r="A16" s="250" t="s">
        <v>146</v>
      </c>
      <c r="B16" s="239">
        <v>50000</v>
      </c>
      <c r="C16" s="239" t="s">
        <v>275</v>
      </c>
      <c r="D16" s="239">
        <v>50000</v>
      </c>
    </row>
    <row r="17" ht="21.95" customHeight="1" spans="1:4">
      <c r="A17" s="249" t="s">
        <v>147</v>
      </c>
      <c r="B17" s="239">
        <v>50000</v>
      </c>
      <c r="C17" s="239" t="s">
        <v>275</v>
      </c>
      <c r="D17" s="239">
        <v>50000</v>
      </c>
    </row>
    <row r="18" ht="21" customHeight="1" spans="1:4">
      <c r="A18" s="250" t="s">
        <v>148</v>
      </c>
      <c r="B18" s="239">
        <v>100000</v>
      </c>
      <c r="C18" s="239" t="s">
        <v>275</v>
      </c>
      <c r="D18" s="239">
        <v>100000</v>
      </c>
    </row>
    <row r="19" ht="21.95" customHeight="1" spans="1:4">
      <c r="A19" s="249" t="s">
        <v>138</v>
      </c>
      <c r="B19" s="239">
        <v>100000</v>
      </c>
      <c r="C19" s="239" t="s">
        <v>275</v>
      </c>
      <c r="D19" s="239">
        <v>100000</v>
      </c>
    </row>
    <row r="20" ht="21.95" customHeight="1" spans="1:4">
      <c r="A20" s="250" t="s">
        <v>149</v>
      </c>
      <c r="B20" s="239">
        <v>173463.45</v>
      </c>
      <c r="C20" s="239" t="s">
        <v>275</v>
      </c>
      <c r="D20" s="239">
        <v>173463.45</v>
      </c>
    </row>
    <row r="21" ht="21.95" customHeight="1" spans="1:4">
      <c r="A21" s="249" t="s">
        <v>150</v>
      </c>
      <c r="B21" s="239">
        <v>173463.45</v>
      </c>
      <c r="C21" s="239" t="s">
        <v>275</v>
      </c>
      <c r="D21" s="239">
        <v>173463.45</v>
      </c>
    </row>
    <row r="22" ht="21.95" customHeight="1" spans="1:4">
      <c r="A22" s="250" t="s">
        <v>151</v>
      </c>
      <c r="B22" s="239">
        <v>250000</v>
      </c>
      <c r="C22" s="239" t="s">
        <v>275</v>
      </c>
      <c r="D22" s="239">
        <v>250000</v>
      </c>
    </row>
    <row r="23" ht="21.95" customHeight="1" spans="1:4">
      <c r="A23" s="249" t="s">
        <v>152</v>
      </c>
      <c r="B23" s="239">
        <v>250000</v>
      </c>
      <c r="C23" s="239" t="s">
        <v>275</v>
      </c>
      <c r="D23" s="239">
        <v>250000</v>
      </c>
    </row>
    <row r="24" ht="21.95" customHeight="1" spans="1:4">
      <c r="A24" s="250" t="s">
        <v>153</v>
      </c>
      <c r="B24" s="239">
        <v>1476800</v>
      </c>
      <c r="C24" s="239">
        <v>100800</v>
      </c>
      <c r="D24" s="239">
        <v>1376000</v>
      </c>
    </row>
    <row r="25" ht="21.95" customHeight="1" spans="1:4">
      <c r="A25" s="249" t="s">
        <v>145</v>
      </c>
      <c r="B25" s="239">
        <v>100800</v>
      </c>
      <c r="C25" s="239">
        <v>100800</v>
      </c>
      <c r="D25" s="239" t="s">
        <v>275</v>
      </c>
    </row>
    <row r="26" ht="21.95" customHeight="1" spans="1:4">
      <c r="A26" s="249" t="s">
        <v>138</v>
      </c>
      <c r="B26" s="239">
        <v>1376000</v>
      </c>
      <c r="C26" s="239" t="s">
        <v>275</v>
      </c>
      <c r="D26" s="239">
        <v>1376000</v>
      </c>
    </row>
    <row r="27" ht="21.95" customHeight="1" spans="1:4">
      <c r="A27" s="250" t="s">
        <v>154</v>
      </c>
      <c r="B27" s="239">
        <v>813760</v>
      </c>
      <c r="C27" s="239">
        <v>813760</v>
      </c>
      <c r="D27" s="239" t="s">
        <v>275</v>
      </c>
    </row>
    <row r="28" ht="21.95" customHeight="1" spans="1:4">
      <c r="A28" s="249" t="s">
        <v>155</v>
      </c>
      <c r="B28" s="239">
        <v>813760</v>
      </c>
      <c r="C28" s="239">
        <v>813760</v>
      </c>
      <c r="D28" s="239" t="s">
        <v>275</v>
      </c>
    </row>
    <row r="29" ht="21.95" customHeight="1" spans="1:4">
      <c r="A29" s="247" t="s">
        <v>156</v>
      </c>
      <c r="B29" s="239">
        <v>15000</v>
      </c>
      <c r="C29" s="239" t="s">
        <v>275</v>
      </c>
      <c r="D29" s="239">
        <v>15000</v>
      </c>
    </row>
    <row r="30" ht="21.95" customHeight="1" spans="1:4">
      <c r="A30" s="250" t="s">
        <v>157</v>
      </c>
      <c r="B30" s="239">
        <v>15000</v>
      </c>
      <c r="C30" s="239" t="s">
        <v>275</v>
      </c>
      <c r="D30" s="239">
        <v>15000</v>
      </c>
    </row>
    <row r="31" ht="21.95" customHeight="1" spans="1:4">
      <c r="A31" s="249" t="s">
        <v>158</v>
      </c>
      <c r="B31" s="239">
        <v>15000</v>
      </c>
      <c r="C31" s="239" t="s">
        <v>275</v>
      </c>
      <c r="D31" s="239">
        <v>15000</v>
      </c>
    </row>
    <row r="32" ht="21.95" customHeight="1" spans="1:4">
      <c r="A32" s="247" t="s">
        <v>159</v>
      </c>
      <c r="B32" s="239">
        <v>2821000</v>
      </c>
      <c r="C32" s="239" t="s">
        <v>275</v>
      </c>
      <c r="D32" s="239">
        <v>2821000</v>
      </c>
    </row>
    <row r="33" ht="21.95" customHeight="1" spans="1:4">
      <c r="A33" s="250" t="s">
        <v>160</v>
      </c>
      <c r="B33" s="239">
        <v>268000</v>
      </c>
      <c r="C33" s="239" t="s">
        <v>275</v>
      </c>
      <c r="D33" s="239">
        <v>268000</v>
      </c>
    </row>
    <row r="34" ht="21.95" customHeight="1" spans="1:4">
      <c r="A34" s="249" t="s">
        <v>161</v>
      </c>
      <c r="B34" s="239">
        <v>178000</v>
      </c>
      <c r="C34" s="239" t="s">
        <v>275</v>
      </c>
      <c r="D34" s="239">
        <v>178000</v>
      </c>
    </row>
    <row r="35" ht="21.95" customHeight="1" spans="1:4">
      <c r="A35" s="249" t="s">
        <v>162</v>
      </c>
      <c r="B35" s="239">
        <v>20000</v>
      </c>
      <c r="C35" s="239" t="s">
        <v>275</v>
      </c>
      <c r="D35" s="239">
        <v>20000</v>
      </c>
    </row>
    <row r="36" ht="21.95" customHeight="1" spans="1:4">
      <c r="A36" s="249" t="s">
        <v>163</v>
      </c>
      <c r="B36" s="239">
        <v>70000</v>
      </c>
      <c r="C36" s="239" t="s">
        <v>275</v>
      </c>
      <c r="D36" s="239">
        <v>70000</v>
      </c>
    </row>
    <row r="37" ht="21.95" customHeight="1" spans="1:4">
      <c r="A37" s="250" t="s">
        <v>164</v>
      </c>
      <c r="B37" s="239">
        <v>2553000</v>
      </c>
      <c r="C37" s="239" t="s">
        <v>275</v>
      </c>
      <c r="D37" s="239">
        <v>2553000</v>
      </c>
    </row>
    <row r="38" ht="21.95" customHeight="1" spans="1:4">
      <c r="A38" s="249" t="s">
        <v>165</v>
      </c>
      <c r="B38" s="239">
        <v>2553000</v>
      </c>
      <c r="C38" s="239" t="s">
        <v>275</v>
      </c>
      <c r="D38" s="239">
        <v>2553000</v>
      </c>
    </row>
    <row r="39" ht="21.95" customHeight="1" spans="1:4">
      <c r="A39" s="247" t="s">
        <v>166</v>
      </c>
      <c r="B39" s="239">
        <v>1506876.4</v>
      </c>
      <c r="C39" s="239">
        <v>1090339.2</v>
      </c>
      <c r="D39" s="239">
        <v>416537.2</v>
      </c>
    </row>
    <row r="40" ht="21.95" customHeight="1" spans="1:4">
      <c r="A40" s="250" t="s">
        <v>167</v>
      </c>
      <c r="B40" s="239">
        <v>1506876.4</v>
      </c>
      <c r="C40" s="239">
        <v>1090339.2</v>
      </c>
      <c r="D40" s="239">
        <v>416537.2</v>
      </c>
    </row>
    <row r="41" ht="21.95" customHeight="1" spans="1:4">
      <c r="A41" s="249" t="s">
        <v>168</v>
      </c>
      <c r="B41" s="239">
        <v>1315339.2</v>
      </c>
      <c r="C41" s="239">
        <v>1090339.2</v>
      </c>
      <c r="D41" s="239">
        <v>225000</v>
      </c>
    </row>
    <row r="42" ht="21.95" customHeight="1" spans="1:4">
      <c r="A42" s="249" t="s">
        <v>169</v>
      </c>
      <c r="B42" s="239">
        <v>191537.2</v>
      </c>
      <c r="C42" s="239" t="s">
        <v>275</v>
      </c>
      <c r="D42" s="239">
        <v>191537.2</v>
      </c>
    </row>
    <row r="43" ht="21.95" customHeight="1" spans="1:4">
      <c r="A43" s="247" t="s">
        <v>170</v>
      </c>
      <c r="B43" s="239">
        <v>24253651.42</v>
      </c>
      <c r="C43" s="239">
        <v>7712475.08</v>
      </c>
      <c r="D43" s="239">
        <v>16541176.34</v>
      </c>
    </row>
    <row r="44" ht="21.95" customHeight="1" spans="1:4">
      <c r="A44" s="250" t="s">
        <v>171</v>
      </c>
      <c r="B44" s="239">
        <v>2753997.76</v>
      </c>
      <c r="C44" s="239">
        <v>2531997.76</v>
      </c>
      <c r="D44" s="239">
        <v>222000</v>
      </c>
    </row>
    <row r="45" ht="21.95" customHeight="1" spans="1:4">
      <c r="A45" s="249" t="s">
        <v>172</v>
      </c>
      <c r="B45" s="239">
        <v>2531997.76</v>
      </c>
      <c r="C45" s="239">
        <v>2531997.76</v>
      </c>
      <c r="D45" s="239" t="s">
        <v>275</v>
      </c>
    </row>
    <row r="46" ht="21.95" customHeight="1" spans="1:4">
      <c r="A46" s="249" t="s">
        <v>173</v>
      </c>
      <c r="B46" s="239">
        <v>222000</v>
      </c>
      <c r="C46" s="239" t="s">
        <v>275</v>
      </c>
      <c r="D46" s="239">
        <v>222000</v>
      </c>
    </row>
    <row r="47" ht="21.95" customHeight="1" spans="1:4">
      <c r="A47" s="250" t="s">
        <v>174</v>
      </c>
      <c r="B47" s="239">
        <v>380000</v>
      </c>
      <c r="C47" s="239" t="s">
        <v>275</v>
      </c>
      <c r="D47" s="239">
        <v>380000</v>
      </c>
    </row>
    <row r="48" ht="21.95" customHeight="1" spans="1:4">
      <c r="A48" s="249" t="s">
        <v>138</v>
      </c>
      <c r="B48" s="239">
        <v>300000</v>
      </c>
      <c r="C48" s="239" t="s">
        <v>275</v>
      </c>
      <c r="D48" s="239">
        <v>300000</v>
      </c>
    </row>
    <row r="49" ht="21.95" customHeight="1" spans="1:4">
      <c r="A49" s="249" t="s">
        <v>175</v>
      </c>
      <c r="B49" s="239">
        <v>80000</v>
      </c>
      <c r="C49" s="239" t="s">
        <v>275</v>
      </c>
      <c r="D49" s="239">
        <v>80000</v>
      </c>
    </row>
    <row r="50" ht="21.95" customHeight="1" spans="1:4">
      <c r="A50" s="250" t="s">
        <v>176</v>
      </c>
      <c r="B50" s="239">
        <v>5180477.32</v>
      </c>
      <c r="C50" s="239">
        <v>5180477.32</v>
      </c>
      <c r="D50" s="239" t="s">
        <v>275</v>
      </c>
    </row>
    <row r="51" ht="21.95" customHeight="1" spans="1:4">
      <c r="A51" s="249" t="s">
        <v>177</v>
      </c>
      <c r="B51" s="239">
        <v>2326084.88</v>
      </c>
      <c r="C51" s="239">
        <v>2326084.88</v>
      </c>
      <c r="D51" s="239" t="s">
        <v>275</v>
      </c>
    </row>
    <row r="52" ht="21.95" customHeight="1" spans="1:4">
      <c r="A52" s="249" t="s">
        <v>178</v>
      </c>
      <c r="B52" s="239">
        <v>1163242.44</v>
      </c>
      <c r="C52" s="239">
        <v>1163242.44</v>
      </c>
      <c r="D52" s="239" t="s">
        <v>275</v>
      </c>
    </row>
    <row r="53" ht="21.95" customHeight="1" spans="1:4">
      <c r="A53" s="249" t="s">
        <v>179</v>
      </c>
      <c r="B53" s="239">
        <v>1691150</v>
      </c>
      <c r="C53" s="239">
        <v>1691150</v>
      </c>
      <c r="D53" s="239" t="s">
        <v>275</v>
      </c>
    </row>
    <row r="54" ht="21.95" customHeight="1" spans="1:4">
      <c r="A54" s="250" t="s">
        <v>180</v>
      </c>
      <c r="B54" s="239">
        <v>3493000</v>
      </c>
      <c r="C54" s="239" t="s">
        <v>275</v>
      </c>
      <c r="D54" s="239">
        <v>3493000</v>
      </c>
    </row>
    <row r="55" ht="21.95" customHeight="1" spans="1:4">
      <c r="A55" s="249" t="s">
        <v>181</v>
      </c>
      <c r="B55" s="239">
        <v>50000</v>
      </c>
      <c r="C55" s="239" t="s">
        <v>275</v>
      </c>
      <c r="D55" s="239">
        <v>50000</v>
      </c>
    </row>
    <row r="56" ht="21.95" customHeight="1" spans="1:4">
      <c r="A56" s="249" t="s">
        <v>182</v>
      </c>
      <c r="B56" s="239">
        <v>423000</v>
      </c>
      <c r="C56" s="239" t="s">
        <v>275</v>
      </c>
      <c r="D56" s="239">
        <v>423000</v>
      </c>
    </row>
    <row r="57" ht="21.95" customHeight="1" spans="1:4">
      <c r="A57" s="249" t="s">
        <v>183</v>
      </c>
      <c r="B57" s="239">
        <v>1930000</v>
      </c>
      <c r="C57" s="239" t="s">
        <v>275</v>
      </c>
      <c r="D57" s="239">
        <v>1930000</v>
      </c>
    </row>
    <row r="58" ht="21.95" customHeight="1" spans="1:4">
      <c r="A58" s="249" t="s">
        <v>184</v>
      </c>
      <c r="B58" s="239">
        <v>800000</v>
      </c>
      <c r="C58" s="239" t="s">
        <v>275</v>
      </c>
      <c r="D58" s="239">
        <v>800000</v>
      </c>
    </row>
    <row r="59" ht="21.95" customHeight="1" spans="1:4">
      <c r="A59" s="249" t="s">
        <v>185</v>
      </c>
      <c r="B59" s="239">
        <v>290000</v>
      </c>
      <c r="C59" s="239" t="s">
        <v>275</v>
      </c>
      <c r="D59" s="239">
        <v>290000</v>
      </c>
    </row>
    <row r="60" ht="21.95" customHeight="1" spans="1:4">
      <c r="A60" s="250" t="s">
        <v>186</v>
      </c>
      <c r="B60" s="239">
        <v>1275676.34</v>
      </c>
      <c r="C60" s="239" t="s">
        <v>275</v>
      </c>
      <c r="D60" s="239">
        <v>1275676.34</v>
      </c>
    </row>
    <row r="61" ht="21.95" customHeight="1" spans="1:4">
      <c r="A61" s="249" t="s">
        <v>187</v>
      </c>
      <c r="B61" s="239">
        <v>278900</v>
      </c>
      <c r="C61" s="239" t="s">
        <v>275</v>
      </c>
      <c r="D61" s="239">
        <v>278900</v>
      </c>
    </row>
    <row r="62" ht="21.95" customHeight="1" spans="1:4">
      <c r="A62" s="249" t="s">
        <v>188</v>
      </c>
      <c r="B62" s="239">
        <v>978000</v>
      </c>
      <c r="C62" s="239" t="s">
        <v>275</v>
      </c>
      <c r="D62" s="239">
        <v>978000</v>
      </c>
    </row>
    <row r="63" ht="21.95" customHeight="1" spans="1:4">
      <c r="A63" s="249" t="s">
        <v>189</v>
      </c>
      <c r="B63" s="239">
        <v>18776.34</v>
      </c>
      <c r="C63" s="239" t="s">
        <v>275</v>
      </c>
      <c r="D63" s="239">
        <v>18776.34</v>
      </c>
    </row>
    <row r="64" ht="21.95" customHeight="1" spans="1:4">
      <c r="A64" s="250" t="s">
        <v>190</v>
      </c>
      <c r="B64" s="239">
        <v>665500</v>
      </c>
      <c r="C64" s="239" t="s">
        <v>275</v>
      </c>
      <c r="D64" s="239">
        <v>665500</v>
      </c>
    </row>
    <row r="65" ht="21.95" customHeight="1" spans="1:4">
      <c r="A65" s="249" t="s">
        <v>191</v>
      </c>
      <c r="B65" s="239">
        <v>605500</v>
      </c>
      <c r="C65" s="239" t="s">
        <v>275</v>
      </c>
      <c r="D65" s="239">
        <v>605500</v>
      </c>
    </row>
    <row r="66" ht="21.95" customHeight="1" spans="1:4">
      <c r="A66" s="249" t="s">
        <v>192</v>
      </c>
      <c r="B66" s="239">
        <v>60000</v>
      </c>
      <c r="C66" s="239" t="s">
        <v>275</v>
      </c>
      <c r="D66" s="239">
        <v>60000</v>
      </c>
    </row>
    <row r="67" ht="21.95" customHeight="1" spans="1:4">
      <c r="A67" s="250" t="s">
        <v>193</v>
      </c>
      <c r="B67" s="239">
        <v>3470000</v>
      </c>
      <c r="C67" s="239" t="s">
        <v>275</v>
      </c>
      <c r="D67" s="239">
        <v>3470000</v>
      </c>
    </row>
    <row r="68" ht="21.95" customHeight="1" spans="1:4">
      <c r="A68" s="250" t="s">
        <v>194</v>
      </c>
      <c r="B68" s="239">
        <v>170000</v>
      </c>
      <c r="C68" s="239" t="s">
        <v>275</v>
      </c>
      <c r="D68" s="239">
        <v>170000</v>
      </c>
    </row>
    <row r="69" ht="21.95" customHeight="1" spans="1:4">
      <c r="A69" s="249" t="s">
        <v>195</v>
      </c>
      <c r="B69" s="239">
        <v>3300000</v>
      </c>
      <c r="C69" s="239" t="s">
        <v>275</v>
      </c>
      <c r="D69" s="239">
        <v>3300000</v>
      </c>
    </row>
    <row r="70" ht="21.95" customHeight="1" spans="1:4">
      <c r="A70" s="250" t="s">
        <v>196</v>
      </c>
      <c r="B70" s="239">
        <v>420000</v>
      </c>
      <c r="C70" s="239" t="s">
        <v>275</v>
      </c>
      <c r="D70" s="239">
        <v>420000</v>
      </c>
    </row>
    <row r="71" ht="21.95" customHeight="1" spans="1:4">
      <c r="A71" s="249" t="s">
        <v>197</v>
      </c>
      <c r="B71" s="239">
        <v>420000</v>
      </c>
      <c r="C71" s="239" t="s">
        <v>275</v>
      </c>
      <c r="D71" s="239">
        <v>420000</v>
      </c>
    </row>
    <row r="72" ht="21.95" customHeight="1" spans="1:4">
      <c r="A72" s="250" t="s">
        <v>198</v>
      </c>
      <c r="B72" s="239">
        <v>4810000</v>
      </c>
      <c r="C72" s="239" t="s">
        <v>275</v>
      </c>
      <c r="D72" s="239">
        <v>4810000</v>
      </c>
    </row>
    <row r="73" ht="21.95" customHeight="1" spans="1:4">
      <c r="A73" s="249" t="s">
        <v>199</v>
      </c>
      <c r="B73" s="239">
        <v>4810000</v>
      </c>
      <c r="C73" s="239" t="s">
        <v>275</v>
      </c>
      <c r="D73" s="239">
        <v>4810000</v>
      </c>
    </row>
    <row r="74" ht="21.95" customHeight="1" spans="1:4">
      <c r="A74" s="250" t="s">
        <v>200</v>
      </c>
      <c r="B74" s="239">
        <v>1615000</v>
      </c>
      <c r="C74" s="239" t="s">
        <v>275</v>
      </c>
      <c r="D74" s="239">
        <v>1615000</v>
      </c>
    </row>
    <row r="75" ht="21.95" customHeight="1" spans="1:4">
      <c r="A75" s="249" t="s">
        <v>201</v>
      </c>
      <c r="B75" s="239">
        <v>1615000</v>
      </c>
      <c r="C75" s="239" t="s">
        <v>275</v>
      </c>
      <c r="D75" s="239">
        <v>1615000</v>
      </c>
    </row>
    <row r="76" ht="21.95" customHeight="1" spans="1:4">
      <c r="A76" s="250" t="s">
        <v>202</v>
      </c>
      <c r="B76" s="239">
        <v>190000</v>
      </c>
      <c r="C76" s="239" t="s">
        <v>275</v>
      </c>
      <c r="D76" s="239">
        <v>190000</v>
      </c>
    </row>
    <row r="77" ht="21.95" customHeight="1" spans="1:4">
      <c r="A77" s="250" t="s">
        <v>203</v>
      </c>
      <c r="B77" s="239">
        <v>190000</v>
      </c>
      <c r="C77" s="239" t="s">
        <v>275</v>
      </c>
      <c r="D77" s="239">
        <v>190000</v>
      </c>
    </row>
    <row r="78" ht="21.95" customHeight="1" spans="1:4">
      <c r="A78" s="247" t="s">
        <v>204</v>
      </c>
      <c r="B78" s="239">
        <v>2588508</v>
      </c>
      <c r="C78" s="239">
        <v>1093118</v>
      </c>
      <c r="D78" s="239">
        <v>1495390</v>
      </c>
    </row>
    <row r="79" ht="21.95" customHeight="1" spans="1:4">
      <c r="A79" s="250" t="s">
        <v>205</v>
      </c>
      <c r="B79" s="239">
        <v>1125390</v>
      </c>
      <c r="C79" s="239" t="s">
        <v>275</v>
      </c>
      <c r="D79" s="239">
        <v>1125390</v>
      </c>
    </row>
    <row r="80" ht="21.95" customHeight="1" spans="1:4">
      <c r="A80" s="249" t="s">
        <v>206</v>
      </c>
      <c r="B80" s="239">
        <v>1125390</v>
      </c>
      <c r="C80" s="239" t="s">
        <v>275</v>
      </c>
      <c r="D80" s="239">
        <v>1125390</v>
      </c>
    </row>
    <row r="81" ht="21.95" customHeight="1" spans="1:4">
      <c r="A81" s="250" t="s">
        <v>207</v>
      </c>
      <c r="B81" s="239">
        <v>1093118</v>
      </c>
      <c r="C81" s="239">
        <v>1093118</v>
      </c>
      <c r="D81" s="239" t="s">
        <v>275</v>
      </c>
    </row>
    <row r="82" ht="21.95" customHeight="1" spans="1:4">
      <c r="A82" s="249" t="s">
        <v>208</v>
      </c>
      <c r="B82" s="239">
        <v>638341.6</v>
      </c>
      <c r="C82" s="239">
        <v>638341.6</v>
      </c>
      <c r="D82" s="239" t="s">
        <v>275</v>
      </c>
    </row>
    <row r="83" ht="15" customHeight="1" spans="1:4">
      <c r="A83" s="249" t="s">
        <v>209</v>
      </c>
      <c r="B83" s="239">
        <v>454776.4</v>
      </c>
      <c r="C83" s="239">
        <v>454776.4</v>
      </c>
      <c r="D83" s="239" t="s">
        <v>275</v>
      </c>
    </row>
    <row r="84" ht="21.95" customHeight="1" spans="1:4">
      <c r="A84" s="250" t="s">
        <v>210</v>
      </c>
      <c r="B84" s="239">
        <v>370000</v>
      </c>
      <c r="C84" s="239" t="s">
        <v>275</v>
      </c>
      <c r="D84" s="239">
        <v>370000</v>
      </c>
    </row>
    <row r="85" ht="21.95" customHeight="1" spans="1:4">
      <c r="A85" s="249" t="s">
        <v>211</v>
      </c>
      <c r="B85" s="239">
        <v>370000</v>
      </c>
      <c r="C85" s="239" t="s">
        <v>275</v>
      </c>
      <c r="D85" s="239">
        <v>370000</v>
      </c>
    </row>
    <row r="86" ht="21.95" customHeight="1" spans="1:4">
      <c r="A86" s="247" t="s">
        <v>212</v>
      </c>
      <c r="B86" s="239">
        <v>3170000</v>
      </c>
      <c r="C86" s="239" t="s">
        <v>275</v>
      </c>
      <c r="D86" s="239">
        <v>3170000</v>
      </c>
    </row>
    <row r="87" ht="21.95" customHeight="1" spans="1:4">
      <c r="A87" s="250" t="s">
        <v>213</v>
      </c>
      <c r="B87" s="239">
        <v>3170000</v>
      </c>
      <c r="C87" s="239" t="s">
        <v>275</v>
      </c>
      <c r="D87" s="239">
        <v>3170000</v>
      </c>
    </row>
    <row r="88" ht="21.95" customHeight="1" spans="1:4">
      <c r="A88" s="249" t="s">
        <v>214</v>
      </c>
      <c r="B88" s="239">
        <v>3170000</v>
      </c>
      <c r="C88" s="239" t="s">
        <v>275</v>
      </c>
      <c r="D88" s="239">
        <v>3170000</v>
      </c>
    </row>
    <row r="89" ht="21.95" customHeight="1" spans="1:4">
      <c r="A89" s="247" t="s">
        <v>215</v>
      </c>
      <c r="B89" s="239">
        <v>4472768.96</v>
      </c>
      <c r="C89" s="239">
        <v>2108368.96</v>
      </c>
      <c r="D89" s="239">
        <v>2364400</v>
      </c>
    </row>
    <row r="90" ht="21.95" customHeight="1" spans="1:4">
      <c r="A90" s="250" t="s">
        <v>216</v>
      </c>
      <c r="B90" s="239">
        <v>1385986.7</v>
      </c>
      <c r="C90" s="239">
        <v>971586.7</v>
      </c>
      <c r="D90" s="239">
        <v>414400</v>
      </c>
    </row>
    <row r="91" ht="21.95" customHeight="1" spans="1:4">
      <c r="A91" s="249" t="s">
        <v>138</v>
      </c>
      <c r="B91" s="239">
        <v>332500</v>
      </c>
      <c r="C91" s="239" t="s">
        <v>275</v>
      </c>
      <c r="D91" s="239">
        <v>332500</v>
      </c>
    </row>
    <row r="92" ht="21.95" customHeight="1" spans="1:4">
      <c r="A92" s="249" t="s">
        <v>217</v>
      </c>
      <c r="B92" s="239">
        <v>971586.7</v>
      </c>
      <c r="C92" s="239">
        <v>971586.7</v>
      </c>
      <c r="D92" s="239" t="s">
        <v>275</v>
      </c>
    </row>
    <row r="93" ht="21.95" customHeight="1" spans="1:4">
      <c r="A93" s="249" t="s">
        <v>218</v>
      </c>
      <c r="B93" s="239">
        <v>81900</v>
      </c>
      <c r="C93" s="239" t="s">
        <v>275</v>
      </c>
      <c r="D93" s="239">
        <v>81900</v>
      </c>
    </row>
    <row r="94" ht="21.95" customHeight="1" spans="1:4">
      <c r="A94" s="250" t="s">
        <v>219</v>
      </c>
      <c r="B94" s="239">
        <v>1850000</v>
      </c>
      <c r="C94" s="239" t="s">
        <v>275</v>
      </c>
      <c r="D94" s="239">
        <v>1850000</v>
      </c>
    </row>
    <row r="95" ht="21.95" customHeight="1" spans="1:4">
      <c r="A95" s="249" t="s">
        <v>220</v>
      </c>
      <c r="B95" s="239">
        <v>1850000</v>
      </c>
      <c r="C95" s="239" t="s">
        <v>275</v>
      </c>
      <c r="D95" s="239">
        <v>1850000</v>
      </c>
    </row>
    <row r="96" ht="21.95" customHeight="1" spans="1:4">
      <c r="A96" s="250" t="s">
        <v>221</v>
      </c>
      <c r="B96" s="239">
        <v>1236782.26</v>
      </c>
      <c r="C96" s="239">
        <v>1136782.26</v>
      </c>
      <c r="D96" s="239">
        <v>100000</v>
      </c>
    </row>
    <row r="97" ht="21.95" customHeight="1" spans="1:4">
      <c r="A97" s="249" t="s">
        <v>222</v>
      </c>
      <c r="B97" s="239">
        <v>1236782.26</v>
      </c>
      <c r="C97" s="239">
        <v>1136782.26</v>
      </c>
      <c r="D97" s="239">
        <v>100000</v>
      </c>
    </row>
    <row r="98" ht="21.95" customHeight="1" spans="1:4">
      <c r="A98" s="247" t="s">
        <v>223</v>
      </c>
      <c r="B98" s="239">
        <v>23486807.81</v>
      </c>
      <c r="C98" s="239">
        <v>11928809.46</v>
      </c>
      <c r="D98" s="239">
        <v>11557998.35</v>
      </c>
    </row>
    <row r="99" ht="21.95" customHeight="1" spans="1:4">
      <c r="A99" s="250" t="s">
        <v>224</v>
      </c>
      <c r="B99" s="239">
        <v>5297225.26</v>
      </c>
      <c r="C99" s="239">
        <v>2972409.46</v>
      </c>
      <c r="D99" s="239">
        <v>2324815.8</v>
      </c>
    </row>
    <row r="100" ht="21.95" customHeight="1" spans="1:4">
      <c r="A100" s="249" t="s">
        <v>138</v>
      </c>
      <c r="B100" s="239">
        <v>870000</v>
      </c>
      <c r="C100" s="239" t="s">
        <v>275</v>
      </c>
      <c r="D100" s="239">
        <v>870000</v>
      </c>
    </row>
    <row r="101" ht="21.95" customHeight="1" spans="1:4">
      <c r="A101" s="249" t="s">
        <v>172</v>
      </c>
      <c r="B101" s="239">
        <v>2972409.46</v>
      </c>
      <c r="C101" s="239">
        <v>2972409.46</v>
      </c>
      <c r="D101" s="239" t="s">
        <v>275</v>
      </c>
    </row>
    <row r="102" ht="21.95" customHeight="1" spans="1:4">
      <c r="A102" s="249" t="s">
        <v>225</v>
      </c>
      <c r="B102" s="239">
        <v>220000</v>
      </c>
      <c r="C102" s="239" t="s">
        <v>275</v>
      </c>
      <c r="D102" s="239">
        <v>220000</v>
      </c>
    </row>
    <row r="103" ht="22" customHeight="1" spans="1:4">
      <c r="A103" s="249" t="s">
        <v>226</v>
      </c>
      <c r="B103" s="239">
        <v>1153000</v>
      </c>
      <c r="C103" s="239" t="s">
        <v>275</v>
      </c>
      <c r="D103" s="239">
        <v>1153000</v>
      </c>
    </row>
    <row r="104" ht="21.95" customHeight="1" spans="1:4">
      <c r="A104" s="249" t="s">
        <v>227</v>
      </c>
      <c r="B104" s="239">
        <v>24990</v>
      </c>
      <c r="C104" s="239" t="s">
        <v>275</v>
      </c>
      <c r="D104" s="239">
        <v>24990</v>
      </c>
    </row>
    <row r="105" ht="21.95" customHeight="1" spans="1:4">
      <c r="A105" s="249" t="s">
        <v>228</v>
      </c>
      <c r="B105" s="239">
        <v>6825.8</v>
      </c>
      <c r="C105" s="239" t="s">
        <v>275</v>
      </c>
      <c r="D105" s="239">
        <v>6825.8</v>
      </c>
    </row>
    <row r="106" ht="21.95" customHeight="1" spans="1:4">
      <c r="A106" s="249" t="s">
        <v>229</v>
      </c>
      <c r="B106" s="239">
        <v>50000</v>
      </c>
      <c r="C106" s="239" t="s">
        <v>275</v>
      </c>
      <c r="D106" s="239">
        <v>50000</v>
      </c>
    </row>
    <row r="107" ht="21.95" customHeight="1" spans="1:4">
      <c r="A107" s="250" t="s">
        <v>230</v>
      </c>
      <c r="B107" s="239">
        <v>1543865</v>
      </c>
      <c r="C107" s="239" t="s">
        <v>275</v>
      </c>
      <c r="D107" s="239">
        <v>1543865</v>
      </c>
    </row>
    <row r="108" ht="21.95" customHeight="1" spans="1:4">
      <c r="A108" s="249" t="s">
        <v>231</v>
      </c>
      <c r="B108" s="239">
        <v>758903</v>
      </c>
      <c r="C108" s="239" t="s">
        <v>275</v>
      </c>
      <c r="D108" s="239">
        <v>758903</v>
      </c>
    </row>
    <row r="109" ht="21.95" customHeight="1" spans="1:4">
      <c r="A109" s="249" t="s">
        <v>232</v>
      </c>
      <c r="B109" s="239">
        <v>634962</v>
      </c>
      <c r="C109" s="239" t="s">
        <v>275</v>
      </c>
      <c r="D109" s="239">
        <v>634962</v>
      </c>
    </row>
    <row r="110" ht="21.95" customHeight="1" spans="1:4">
      <c r="A110" s="249" t="s">
        <v>233</v>
      </c>
      <c r="B110" s="239">
        <v>150000</v>
      </c>
      <c r="C110" s="239" t="s">
        <v>275</v>
      </c>
      <c r="D110" s="239">
        <v>150000</v>
      </c>
    </row>
    <row r="111" ht="21.95" customHeight="1" spans="1:4">
      <c r="A111" s="250" t="s">
        <v>234</v>
      </c>
      <c r="B111" s="239">
        <v>453000</v>
      </c>
      <c r="C111" s="239" t="s">
        <v>275</v>
      </c>
      <c r="D111" s="239">
        <v>453000</v>
      </c>
    </row>
    <row r="112" ht="21.95" customHeight="1" spans="1:4">
      <c r="A112" s="250" t="s">
        <v>235</v>
      </c>
      <c r="B112" s="239">
        <v>197000</v>
      </c>
      <c r="C112" s="239" t="s">
        <v>275</v>
      </c>
      <c r="D112" s="239">
        <v>197000</v>
      </c>
    </row>
    <row r="113" ht="21.95" customHeight="1" spans="1:4">
      <c r="A113" s="249" t="s">
        <v>236</v>
      </c>
      <c r="B113" s="239">
        <v>133000</v>
      </c>
      <c r="C113" s="239" t="s">
        <v>275</v>
      </c>
      <c r="D113" s="239">
        <v>133000</v>
      </c>
    </row>
    <row r="114" ht="21.95" customHeight="1" spans="1:4">
      <c r="A114" s="249" t="s">
        <v>237</v>
      </c>
      <c r="B114" s="239">
        <v>123000</v>
      </c>
      <c r="C114" s="239" t="s">
        <v>275</v>
      </c>
      <c r="D114" s="239">
        <v>123000</v>
      </c>
    </row>
    <row r="115" ht="21.95" customHeight="1" spans="1:4">
      <c r="A115" s="250" t="s">
        <v>238</v>
      </c>
      <c r="B115" s="239">
        <v>284000</v>
      </c>
      <c r="C115" s="239" t="s">
        <v>275</v>
      </c>
      <c r="D115" s="239">
        <v>284000</v>
      </c>
    </row>
    <row r="116" ht="21.95" customHeight="1" spans="1:4">
      <c r="A116" s="249" t="s">
        <v>239</v>
      </c>
      <c r="B116" s="239">
        <v>252000</v>
      </c>
      <c r="C116" s="239" t="s">
        <v>275</v>
      </c>
      <c r="D116" s="239">
        <v>252000</v>
      </c>
    </row>
    <row r="117" ht="21.95" customHeight="1" spans="1:4">
      <c r="A117" s="249" t="s">
        <v>240</v>
      </c>
      <c r="B117" s="239">
        <v>32000</v>
      </c>
      <c r="C117" s="239" t="s">
        <v>275</v>
      </c>
      <c r="D117" s="239">
        <v>32000</v>
      </c>
    </row>
    <row r="118" ht="21.95" customHeight="1" spans="1:4">
      <c r="A118" s="250" t="s">
        <v>241</v>
      </c>
      <c r="B118" s="239">
        <v>15908717.55</v>
      </c>
      <c r="C118" s="239">
        <v>8956400</v>
      </c>
      <c r="D118" s="239">
        <v>6952317.55</v>
      </c>
    </row>
    <row r="119" ht="21.95" customHeight="1" spans="1:4">
      <c r="A119" s="249" t="s">
        <v>242</v>
      </c>
      <c r="B119" s="239">
        <v>1116381.55</v>
      </c>
      <c r="C119" s="239" t="s">
        <v>275</v>
      </c>
      <c r="D119" s="239">
        <v>1116381.55</v>
      </c>
    </row>
    <row r="120" ht="21.95" customHeight="1" spans="1:4">
      <c r="A120" s="249" t="s">
        <v>243</v>
      </c>
      <c r="B120" s="239">
        <v>14792336</v>
      </c>
      <c r="C120" s="239">
        <v>8956400</v>
      </c>
      <c r="D120" s="239">
        <v>5835936</v>
      </c>
    </row>
    <row r="121" ht="21.95" customHeight="1" spans="1:4">
      <c r="A121" s="247" t="s">
        <v>244</v>
      </c>
      <c r="B121" s="239">
        <v>665518.14</v>
      </c>
      <c r="C121" s="239" t="s">
        <v>275</v>
      </c>
      <c r="D121" s="239">
        <v>665518.14</v>
      </c>
    </row>
    <row r="122" ht="21.95" customHeight="1" spans="1:4">
      <c r="A122" s="250" t="s">
        <v>245</v>
      </c>
      <c r="B122" s="239">
        <v>665518.14</v>
      </c>
      <c r="C122" s="239" t="s">
        <v>275</v>
      </c>
      <c r="D122" s="239">
        <v>665518.14</v>
      </c>
    </row>
    <row r="123" ht="21.95" customHeight="1" spans="1:4">
      <c r="A123" s="249" t="s">
        <v>246</v>
      </c>
      <c r="B123" s="239">
        <v>665518.14</v>
      </c>
      <c r="C123" s="239" t="s">
        <v>275</v>
      </c>
      <c r="D123" s="239">
        <v>665518.14</v>
      </c>
    </row>
    <row r="124" ht="21.95" customHeight="1" spans="1:4">
      <c r="A124" s="247" t="s">
        <v>247</v>
      </c>
      <c r="B124" s="239">
        <v>1280001.6</v>
      </c>
      <c r="C124" s="239">
        <v>1258701.6</v>
      </c>
      <c r="D124" s="239">
        <v>21300</v>
      </c>
    </row>
    <row r="125" ht="21.95" customHeight="1" spans="1:4">
      <c r="A125" s="250" t="s">
        <v>248</v>
      </c>
      <c r="B125" s="239">
        <v>21300</v>
      </c>
      <c r="C125" s="239" t="s">
        <v>275</v>
      </c>
      <c r="D125" s="239">
        <v>21300</v>
      </c>
    </row>
    <row r="126" ht="21.95" customHeight="1" spans="1:4">
      <c r="A126" s="249" t="s">
        <v>249</v>
      </c>
      <c r="B126" s="239">
        <v>5700</v>
      </c>
      <c r="C126" s="239" t="s">
        <v>275</v>
      </c>
      <c r="D126" s="239">
        <v>5700</v>
      </c>
    </row>
    <row r="127" ht="21.95" customHeight="1" spans="1:4">
      <c r="A127" s="250" t="s">
        <v>250</v>
      </c>
      <c r="B127" s="239">
        <v>15600</v>
      </c>
      <c r="C127" s="239" t="s">
        <v>275</v>
      </c>
      <c r="D127" s="239">
        <v>15600</v>
      </c>
    </row>
    <row r="128" ht="21.95" customHeight="1" spans="1:4">
      <c r="A128" s="250" t="s">
        <v>251</v>
      </c>
      <c r="B128" s="239">
        <v>1258701.6</v>
      </c>
      <c r="C128" s="239">
        <v>1258701.6</v>
      </c>
      <c r="D128" s="239" t="s">
        <v>275</v>
      </c>
    </row>
    <row r="129" ht="21.95" customHeight="1" spans="1:4">
      <c r="A129" s="249" t="s">
        <v>252</v>
      </c>
      <c r="B129" s="239">
        <v>1258701.6</v>
      </c>
      <c r="C129" s="239">
        <v>1258701.6</v>
      </c>
      <c r="D129" s="239" t="s">
        <v>275</v>
      </c>
    </row>
    <row r="130" ht="21.95" customHeight="1" spans="1:4">
      <c r="A130" s="247" t="s">
        <v>253</v>
      </c>
      <c r="B130" s="239">
        <v>300000</v>
      </c>
      <c r="C130" s="239" t="s">
        <v>275</v>
      </c>
      <c r="D130" s="239">
        <v>300000</v>
      </c>
    </row>
    <row r="131" ht="21.95" customHeight="1" spans="1:4">
      <c r="A131" s="250" t="s">
        <v>254</v>
      </c>
      <c r="B131" s="239">
        <v>300000</v>
      </c>
      <c r="C131" s="239" t="s">
        <v>275</v>
      </c>
      <c r="D131" s="239">
        <v>300000</v>
      </c>
    </row>
    <row r="132" ht="21.95" customHeight="1" spans="1:4">
      <c r="A132" s="249" t="s">
        <v>255</v>
      </c>
      <c r="B132" s="239">
        <v>300000</v>
      </c>
      <c r="C132" s="239" t="s">
        <v>275</v>
      </c>
      <c r="D132" s="239">
        <v>300000</v>
      </c>
    </row>
    <row r="133" ht="21.95" customHeight="1" spans="1:4">
      <c r="A133" s="247" t="s">
        <v>256</v>
      </c>
      <c r="B133" s="239">
        <v>3000000</v>
      </c>
      <c r="C133" s="239" t="s">
        <v>275</v>
      </c>
      <c r="D133" s="239">
        <v>3000000</v>
      </c>
    </row>
    <row r="134" ht="21.95" customHeight="1" spans="1:4">
      <c r="A134" s="250" t="s">
        <v>257</v>
      </c>
      <c r="B134" s="239">
        <v>3000000</v>
      </c>
      <c r="C134" s="239" t="s">
        <v>275</v>
      </c>
      <c r="D134" s="239">
        <v>3000000</v>
      </c>
    </row>
    <row r="135" ht="21.95" customHeight="1" spans="1:4">
      <c r="A135" s="249" t="s">
        <v>258</v>
      </c>
      <c r="B135" s="239">
        <v>3000000</v>
      </c>
      <c r="C135" s="239" t="s">
        <v>275</v>
      </c>
      <c r="D135" s="239">
        <v>3000000</v>
      </c>
    </row>
    <row r="136" ht="21.95" customHeight="1" spans="1:4">
      <c r="A136" s="247" t="s">
        <v>259</v>
      </c>
      <c r="B136" s="239">
        <v>13098212.77</v>
      </c>
      <c r="C136" s="239" t="s">
        <v>275</v>
      </c>
      <c r="D136" s="239">
        <v>13098212.77</v>
      </c>
    </row>
    <row r="137" ht="21.95" customHeight="1" spans="1:4">
      <c r="A137" s="250" t="s">
        <v>260</v>
      </c>
      <c r="B137" s="239">
        <v>13098212.77</v>
      </c>
      <c r="C137" s="239" t="s">
        <v>275</v>
      </c>
      <c r="D137" s="239">
        <v>13098212.77</v>
      </c>
    </row>
    <row r="138" ht="21.95" customHeight="1" spans="1:4">
      <c r="A138" s="249" t="s">
        <v>261</v>
      </c>
      <c r="B138" s="239">
        <v>13098212.77</v>
      </c>
      <c r="C138" s="239" t="s">
        <v>275</v>
      </c>
      <c r="D138" s="239">
        <v>13098212.77</v>
      </c>
    </row>
    <row r="139" ht="21.95" customHeight="1" spans="1:4">
      <c r="A139" s="251" t="s">
        <v>262</v>
      </c>
      <c r="B139" s="252">
        <v>97181483.95</v>
      </c>
      <c r="C139" s="252">
        <v>35072487.7</v>
      </c>
      <c r="D139" s="252">
        <v>62108996.25</v>
      </c>
    </row>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sheetData>
  <protectedRanges>
    <protectedRange sqref="B139" name="区域1_2"/>
    <protectedRange sqref="B139:D139" name="区域1_2_1_1_1"/>
  </protectedRanges>
  <autoFilter ref="A4:D139">
    <extLst/>
  </autoFilter>
  <mergeCells count="4">
    <mergeCell ref="A1:D1"/>
    <mergeCell ref="B2:D2"/>
    <mergeCell ref="B3:D3"/>
    <mergeCell ref="A3:A4"/>
  </mergeCells>
  <printOptions horizontalCentered="1"/>
  <pageMargins left="0.354330708661417" right="0.354330708661417" top="0.826771653543307" bottom="0.826771653543307" header="0.118110236220472" footer="0.31496062992126"/>
  <pageSetup paperSize="9" orientation="portrait" useFirstPageNumber="1"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showZeros="0" zoomScaleSheetLayoutView="60" workbookViewId="0">
      <selection activeCell="B7" sqref="B7"/>
    </sheetView>
  </sheetViews>
  <sheetFormatPr defaultColWidth="21.5" defaultRowHeight="14.25" outlineLevelCol="1"/>
  <cols>
    <col min="1" max="1" width="49.75" style="89" customWidth="1"/>
    <col min="2" max="2" width="32.25" style="89" customWidth="1"/>
    <col min="3" max="3" width="8.75" style="89" customWidth="1"/>
    <col min="4" max="16384" width="21.5" style="89"/>
  </cols>
  <sheetData>
    <row r="1" s="231" customFormat="1" ht="24.75" customHeight="1" spans="1:2">
      <c r="A1" s="232" t="s">
        <v>281</v>
      </c>
      <c r="B1" s="232"/>
    </row>
    <row r="2" ht="21.95" customHeight="1" spans="1:2">
      <c r="A2" s="233"/>
      <c r="B2" s="233" t="s">
        <v>22</v>
      </c>
    </row>
    <row r="3" ht="21.95" customHeight="1" spans="1:2">
      <c r="A3" s="234" t="s">
        <v>282</v>
      </c>
      <c r="B3" s="235" t="s">
        <v>24</v>
      </c>
    </row>
    <row r="4" ht="21.95" customHeight="1" spans="1:2">
      <c r="A4" s="236" t="s">
        <v>283</v>
      </c>
      <c r="B4" s="237">
        <f>B5+B10+B19+B22</f>
        <v>35072487.7</v>
      </c>
    </row>
    <row r="5" ht="21.95" customHeight="1" spans="1:2">
      <c r="A5" s="238" t="s">
        <v>284</v>
      </c>
      <c r="B5" s="239">
        <v>9527601.61</v>
      </c>
    </row>
    <row r="6" ht="21.95" customHeight="1" spans="1:2">
      <c r="A6" s="240" t="s">
        <v>285</v>
      </c>
      <c r="B6" s="239">
        <v>6700096</v>
      </c>
    </row>
    <row r="7" ht="21.95" customHeight="1" spans="1:2">
      <c r="A7" s="240" t="s">
        <v>286</v>
      </c>
      <c r="B7" s="239">
        <v>1959015.69</v>
      </c>
    </row>
    <row r="8" ht="21.95" customHeight="1" spans="1:2">
      <c r="A8" s="240" t="s">
        <v>287</v>
      </c>
      <c r="B8" s="239">
        <v>801289.92</v>
      </c>
    </row>
    <row r="9" ht="21.95" customHeight="1" spans="1:2">
      <c r="A9" s="240" t="s">
        <v>288</v>
      </c>
      <c r="B9" s="239">
        <v>67200</v>
      </c>
    </row>
    <row r="10" ht="21.95" customHeight="1" spans="1:2">
      <c r="A10" s="238" t="s">
        <v>289</v>
      </c>
      <c r="B10" s="239">
        <v>3682015.15</v>
      </c>
    </row>
    <row r="11" ht="21.95" customHeight="1" spans="1:2">
      <c r="A11" s="240" t="s">
        <v>290</v>
      </c>
      <c r="B11" s="239">
        <v>2599646.35</v>
      </c>
    </row>
    <row r="12" ht="21.95" customHeight="1" spans="1:2">
      <c r="A12" s="240" t="s">
        <v>291</v>
      </c>
      <c r="B12" s="239">
        <v>20000</v>
      </c>
    </row>
    <row r="13" ht="21.95" customHeight="1" spans="1:2">
      <c r="A13" s="240" t="s">
        <v>292</v>
      </c>
      <c r="B13" s="239">
        <v>29998.8</v>
      </c>
    </row>
    <row r="14" ht="21.95" customHeight="1" spans="1:2">
      <c r="A14" s="240" t="s">
        <v>293</v>
      </c>
      <c r="B14" s="239">
        <v>199400</v>
      </c>
    </row>
    <row r="15" ht="21.95" customHeight="1" spans="1:2">
      <c r="A15" s="240" t="s">
        <v>294</v>
      </c>
      <c r="B15" s="239">
        <v>60000</v>
      </c>
    </row>
    <row r="16" ht="21.95" customHeight="1" spans="1:2">
      <c r="A16" s="240" t="s">
        <v>295</v>
      </c>
      <c r="B16" s="239">
        <v>150000</v>
      </c>
    </row>
    <row r="17" ht="21.95" customHeight="1" spans="1:2">
      <c r="A17" s="240" t="s">
        <v>296</v>
      </c>
      <c r="B17" s="239">
        <v>70000</v>
      </c>
    </row>
    <row r="18" ht="21.95" customHeight="1" spans="1:2">
      <c r="A18" s="240" t="s">
        <v>297</v>
      </c>
      <c r="B18" s="239">
        <v>552970</v>
      </c>
    </row>
    <row r="19" ht="21.95" customHeight="1" spans="1:2">
      <c r="A19" s="238" t="s">
        <v>298</v>
      </c>
      <c r="B19" s="239">
        <v>11770470.94</v>
      </c>
    </row>
    <row r="20" ht="21.95" customHeight="1" spans="1:2">
      <c r="A20" s="240" t="s">
        <v>299</v>
      </c>
      <c r="B20" s="239">
        <v>9921534.85</v>
      </c>
    </row>
    <row r="21" ht="21.95" customHeight="1" spans="1:2">
      <c r="A21" s="240" t="s">
        <v>300</v>
      </c>
      <c r="B21" s="239">
        <v>1848936.09</v>
      </c>
    </row>
    <row r="22" ht="21.95" customHeight="1" spans="1:2">
      <c r="A22" s="238" t="s">
        <v>301</v>
      </c>
      <c r="B22" s="239">
        <v>10092400</v>
      </c>
    </row>
    <row r="23" ht="21.95" customHeight="1" spans="1:2">
      <c r="A23" s="241" t="s">
        <v>302</v>
      </c>
      <c r="B23" s="239">
        <v>10092400</v>
      </c>
    </row>
  </sheetData>
  <mergeCells count="1">
    <mergeCell ref="A1:B1"/>
  </mergeCells>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showZeros="0" zoomScaleSheetLayoutView="60" workbookViewId="0">
      <selection activeCell="A1" sqref="A1:B1"/>
    </sheetView>
  </sheetViews>
  <sheetFormatPr defaultColWidth="12.125" defaultRowHeight="14.25" outlineLevelCol="1"/>
  <cols>
    <col min="1" max="1" width="42" style="111" customWidth="1"/>
    <col min="2" max="2" width="46.25" style="111" customWidth="1"/>
    <col min="3" max="32" width="9" style="111" customWidth="1"/>
    <col min="33" max="192" width="12.125" style="111" customWidth="1"/>
    <col min="193" max="211" width="9" style="111" customWidth="1"/>
    <col min="212" max="212" width="9.75" style="111"/>
    <col min="213" max="213" width="49.875" style="111" customWidth="1"/>
    <col min="214" max="214" width="11.5" style="111"/>
    <col min="215" max="215" width="11.375" style="111" customWidth="1"/>
    <col min="216" max="216" width="12.625" style="111" customWidth="1"/>
    <col min="217" max="217" width="18.625" style="111"/>
    <col min="218" max="218" width="12.125" style="111" customWidth="1"/>
    <col min="219" max="224" width="12.125" style="112" customWidth="1"/>
  </cols>
  <sheetData>
    <row r="1" ht="21" spans="1:2">
      <c r="A1" s="208" t="s">
        <v>303</v>
      </c>
      <c r="B1" s="208"/>
    </row>
    <row r="2" ht="24.75" customHeight="1" spans="1:2">
      <c r="A2" s="114"/>
      <c r="B2" s="223" t="s">
        <v>22</v>
      </c>
    </row>
    <row r="3" ht="20.1" customHeight="1" spans="1:2">
      <c r="A3" s="224" t="s">
        <v>304</v>
      </c>
      <c r="B3" s="225" t="s">
        <v>24</v>
      </c>
    </row>
    <row r="4" ht="20.1" customHeight="1" spans="1:2">
      <c r="A4" s="226"/>
      <c r="B4" s="227"/>
    </row>
    <row r="5" ht="20.1" customHeight="1" spans="1:2">
      <c r="A5" s="228"/>
      <c r="B5" s="227"/>
    </row>
    <row r="6" ht="20.1" customHeight="1" spans="1:2">
      <c r="A6" s="228"/>
      <c r="B6" s="227"/>
    </row>
    <row r="7" ht="20.1" customHeight="1" spans="1:2">
      <c r="A7" s="228"/>
      <c r="B7" s="227"/>
    </row>
    <row r="8" ht="20.1" customHeight="1" spans="1:2">
      <c r="A8" s="228"/>
      <c r="B8" s="227"/>
    </row>
    <row r="9" ht="20.1" customHeight="1" spans="1:2">
      <c r="A9" s="228"/>
      <c r="B9" s="227"/>
    </row>
    <row r="10" ht="20.1" customHeight="1" spans="1:2">
      <c r="A10" s="228"/>
      <c r="B10" s="227"/>
    </row>
    <row r="11" ht="20.1" customHeight="1" spans="1:2">
      <c r="A11" s="228"/>
      <c r="B11" s="227"/>
    </row>
    <row r="12" ht="20.1" customHeight="1" spans="1:2">
      <c r="A12" s="228"/>
      <c r="B12" s="227"/>
    </row>
    <row r="13" ht="20.1" customHeight="1" spans="1:2">
      <c r="A13" s="228"/>
      <c r="B13" s="227"/>
    </row>
    <row r="14" ht="20.1" customHeight="1" spans="1:2">
      <c r="A14" s="228"/>
      <c r="B14" s="227"/>
    </row>
    <row r="15" ht="20.1" customHeight="1" spans="1:2">
      <c r="A15" s="229"/>
      <c r="B15" s="230"/>
    </row>
    <row r="16" spans="1:1">
      <c r="A16" s="111" t="s">
        <v>305</v>
      </c>
    </row>
  </sheetData>
  <mergeCells count="1">
    <mergeCell ref="A1:B1"/>
  </mergeCells>
  <dataValidations count="1">
    <dataValidation type="list" allowBlank="1" showInputMessage="1" showErrorMessage="1" sqref="HG4 HG65478:HG65536">
      <formula1>表五!#REF!</formula1>
    </dataValidation>
  </dataValidations>
  <printOptions horizontalCentered="1"/>
  <pageMargins left="0.432638888888889" right="0.432638888888889" top="0.748031496062992" bottom="0.748031496062992" header="0.31496062992126" footer="0.31496062992126"/>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zoomScaleSheetLayoutView="60" workbookViewId="0">
      <selection activeCell="A1" sqref="A1:B1"/>
    </sheetView>
  </sheetViews>
  <sheetFormatPr defaultColWidth="12.125" defaultRowHeight="14.25" outlineLevelCol="1"/>
  <cols>
    <col min="1" max="1" width="41.375" style="206" customWidth="1"/>
    <col min="2" max="2" width="41.375" style="207" customWidth="1"/>
    <col min="3" max="32" width="9" style="111" customWidth="1"/>
    <col min="33" max="192" width="12.125" style="111" customWidth="1"/>
    <col min="193" max="207" width="9" style="111" customWidth="1"/>
    <col min="208" max="208" width="9.75" style="111"/>
    <col min="209" max="209" width="49.875" style="111" customWidth="1"/>
    <col min="210" max="210" width="11.5" style="111"/>
    <col min="211" max="211" width="11.375" style="111" customWidth="1"/>
    <col min="212" max="212" width="12.625" style="111" customWidth="1"/>
    <col min="213" max="213" width="18.625" style="111"/>
    <col min="214" max="214" width="12.125" style="111" customWidth="1"/>
    <col min="215" max="220" width="12.125" style="112" customWidth="1"/>
  </cols>
  <sheetData>
    <row r="1" ht="21" spans="1:2">
      <c r="A1" s="208" t="s">
        <v>306</v>
      </c>
      <c r="B1" s="208"/>
    </row>
    <row r="2" ht="24.75" customHeight="1" spans="1:2">
      <c r="A2" s="209"/>
      <c r="B2" s="115" t="s">
        <v>22</v>
      </c>
    </row>
    <row r="3" ht="21" customHeight="1" spans="1:2">
      <c r="A3" s="210" t="s">
        <v>307</v>
      </c>
      <c r="B3" s="211" t="s">
        <v>24</v>
      </c>
    </row>
    <row r="4" ht="21" customHeight="1" spans="1:2">
      <c r="A4" s="212"/>
      <c r="B4" s="213"/>
    </row>
    <row r="5" ht="21" customHeight="1" spans="1:2">
      <c r="A5" s="214"/>
      <c r="B5" s="215"/>
    </row>
    <row r="6" ht="21" customHeight="1" spans="1:2">
      <c r="A6" s="216"/>
      <c r="B6" s="217"/>
    </row>
    <row r="7" ht="21" customHeight="1" spans="1:2">
      <c r="A7" s="216"/>
      <c r="B7" s="217"/>
    </row>
    <row r="8" ht="21" customHeight="1" spans="1:2">
      <c r="A8" s="216"/>
      <c r="B8" s="217"/>
    </row>
    <row r="9" ht="21" customHeight="1" spans="1:2">
      <c r="A9" s="216"/>
      <c r="B9" s="217"/>
    </row>
    <row r="10" ht="21" customHeight="1" spans="1:2">
      <c r="A10" s="216"/>
      <c r="B10" s="217"/>
    </row>
    <row r="11" ht="21" customHeight="1" spans="1:2">
      <c r="A11" s="216"/>
      <c r="B11" s="217"/>
    </row>
    <row r="12" ht="30" customHeight="1" spans="1:2">
      <c r="A12" s="216"/>
      <c r="B12" s="217"/>
    </row>
    <row r="13" ht="21" customHeight="1" spans="1:2">
      <c r="A13" s="218"/>
      <c r="B13" s="219"/>
    </row>
    <row r="14" ht="21" customHeight="1" spans="1:2">
      <c r="A14" s="220"/>
      <c r="B14" s="221"/>
    </row>
    <row r="15" ht="23" customHeight="1" spans="1:1">
      <c r="A15" s="222" t="s">
        <v>305</v>
      </c>
    </row>
  </sheetData>
  <mergeCells count="1">
    <mergeCell ref="A1:B1"/>
  </mergeCells>
  <dataValidations count="1">
    <dataValidation type="list" allowBlank="1" showInputMessage="1" showErrorMessage="1" sqref="HC4 HC64250:HC65536">
      <formula1>表六!#REF!</formula1>
    </dataValidation>
  </dataValidations>
  <printOptions horizontalCentered="1"/>
  <pageMargins left="0.58" right="0.708661417322835" top="0.748031496062992" bottom="0.748031496062992" header="0.31496062992126" footer="0.31496062992126"/>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zoomScaleSheetLayoutView="60" workbookViewId="0">
      <selection activeCell="B13" sqref="B13"/>
    </sheetView>
  </sheetViews>
  <sheetFormatPr defaultColWidth="9" defaultRowHeight="14.25" outlineLevelRow="7"/>
  <cols>
    <col min="1" max="1" width="21.375" style="129" customWidth="1"/>
    <col min="2" max="2" width="15.75" style="129" customWidth="1"/>
    <col min="3" max="3" width="14.75" style="129" customWidth="1"/>
    <col min="4" max="4" width="25.25" style="129" customWidth="1"/>
    <col min="5" max="249" width="9" style="129"/>
  </cols>
  <sheetData>
    <row r="1" ht="24" spans="1:4">
      <c r="A1" s="130" t="s">
        <v>308</v>
      </c>
      <c r="B1" s="130"/>
      <c r="C1" s="130"/>
      <c r="D1" s="130"/>
    </row>
    <row r="2" ht="31.5" customHeight="1" spans="1:249">
      <c r="A2" s="131"/>
      <c r="B2" s="131"/>
      <c r="C2" s="131"/>
      <c r="D2" s="132" t="s">
        <v>309</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310</v>
      </c>
      <c r="B3" s="134" t="s">
        <v>311</v>
      </c>
      <c r="C3" s="135" t="s">
        <v>312</v>
      </c>
      <c r="D3" s="135"/>
    </row>
    <row r="4" ht="23.25" customHeight="1" spans="1:4">
      <c r="A4" s="136"/>
      <c r="B4" s="135"/>
      <c r="C4" s="135"/>
      <c r="D4" s="135"/>
    </row>
    <row r="5" ht="37.5" customHeight="1" spans="1:4">
      <c r="A5" s="136"/>
      <c r="B5" s="135"/>
      <c r="C5" s="137"/>
      <c r="D5" s="138" t="s">
        <v>313</v>
      </c>
    </row>
    <row r="6" ht="33" customHeight="1" spans="1:249">
      <c r="A6" s="139"/>
      <c r="B6" s="205"/>
      <c r="C6" s="205"/>
      <c r="D6" s="141"/>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row>
    <row r="7" ht="53.25" customHeight="1" spans="1:4">
      <c r="A7" s="143" t="s">
        <v>305</v>
      </c>
      <c r="B7" s="143"/>
      <c r="C7" s="143"/>
      <c r="D7" s="143"/>
    </row>
    <row r="8" spans="1:4">
      <c r="A8" s="144"/>
      <c r="B8" s="144"/>
      <c r="C8" s="144"/>
      <c r="D8" s="144"/>
    </row>
  </sheetData>
  <mergeCells count="5">
    <mergeCell ref="A1:D1"/>
    <mergeCell ref="A7:D7"/>
    <mergeCell ref="A3:A5"/>
    <mergeCell ref="B3:B5"/>
    <mergeCell ref="C3:D4"/>
  </mergeCells>
  <pageMargins left="0.7" right="0.7" top="0.9"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zoomScaleSheetLayoutView="60" workbookViewId="0">
      <selection activeCell="B9" sqref="B9"/>
    </sheetView>
  </sheetViews>
  <sheetFormatPr defaultColWidth="9" defaultRowHeight="14.25" outlineLevelCol="5"/>
  <cols>
    <col min="1" max="1" width="33.25" style="186" customWidth="1"/>
    <col min="2" max="4" width="16.625" style="186" customWidth="1"/>
    <col min="5" max="16384" width="9" style="186"/>
  </cols>
  <sheetData>
    <row r="1" ht="32.25" customHeight="1" spans="1:4">
      <c r="A1" s="72" t="s">
        <v>314</v>
      </c>
      <c r="B1" s="72"/>
      <c r="C1" s="72"/>
      <c r="D1" s="72"/>
    </row>
    <row r="2" s="185" customFormat="1" ht="20.1" customHeight="1" spans="1:4">
      <c r="A2" s="187"/>
      <c r="B2" s="187"/>
      <c r="C2" s="187"/>
      <c r="D2" s="188" t="s">
        <v>22</v>
      </c>
    </row>
    <row r="3" ht="50.1" customHeight="1" spans="1:4">
      <c r="A3" s="189" t="s">
        <v>315</v>
      </c>
      <c r="B3" s="190" t="s">
        <v>316</v>
      </c>
      <c r="C3" s="190" t="s">
        <v>317</v>
      </c>
      <c r="D3" s="191" t="s">
        <v>318</v>
      </c>
    </row>
    <row r="4" ht="50.1" customHeight="1" spans="1:4">
      <c r="A4" s="192" t="s">
        <v>319</v>
      </c>
      <c r="B4" s="193">
        <f>B5+B6+B7</f>
        <v>330000</v>
      </c>
      <c r="C4" s="193">
        <f>C5+C6+C7</f>
        <v>331000</v>
      </c>
      <c r="D4" s="194">
        <f>B4/C4</f>
        <v>0.996978851963746</v>
      </c>
    </row>
    <row r="5" ht="50.1" customHeight="1" spans="1:6">
      <c r="A5" s="195" t="s">
        <v>320</v>
      </c>
      <c r="B5" s="193"/>
      <c r="C5" s="196"/>
      <c r="D5" s="194"/>
      <c r="F5" s="197"/>
    </row>
    <row r="6" ht="50.1" customHeight="1" spans="1:4">
      <c r="A6" s="195" t="s">
        <v>321</v>
      </c>
      <c r="B6" s="193">
        <v>60000</v>
      </c>
      <c r="C6" s="193">
        <v>60000</v>
      </c>
      <c r="D6" s="194">
        <f>B6/C6</f>
        <v>1</v>
      </c>
    </row>
    <row r="7" ht="50.1" customHeight="1" spans="1:4">
      <c r="A7" s="195" t="s">
        <v>322</v>
      </c>
      <c r="B7" s="193">
        <f>B8+B9</f>
        <v>270000</v>
      </c>
      <c r="C7" s="193">
        <f>C8+C9</f>
        <v>271000</v>
      </c>
      <c r="D7" s="194">
        <f>B7/C7</f>
        <v>0.996309963099631</v>
      </c>
    </row>
    <row r="8" ht="50.1" customHeight="1" spans="1:4">
      <c r="A8" s="198" t="s">
        <v>323</v>
      </c>
      <c r="B8" s="193">
        <v>270000</v>
      </c>
      <c r="C8" s="193">
        <v>271000</v>
      </c>
      <c r="D8" s="194">
        <f>B8/C8</f>
        <v>0.996309963099631</v>
      </c>
    </row>
    <row r="9" ht="50.1" customHeight="1" spans="1:4">
      <c r="A9" s="199" t="s">
        <v>324</v>
      </c>
      <c r="B9" s="200"/>
      <c r="C9" s="201"/>
      <c r="D9" s="202"/>
    </row>
    <row r="10" ht="184.5" customHeight="1" spans="1:4">
      <c r="A10" s="203" t="s">
        <v>325</v>
      </c>
      <c r="B10" s="203"/>
      <c r="C10" s="203"/>
      <c r="D10" s="204"/>
    </row>
  </sheetData>
  <mergeCells count="2">
    <mergeCell ref="A1:D1"/>
    <mergeCell ref="A10:D10"/>
  </mergeCells>
  <printOptions horizontalCentered="1"/>
  <pageMargins left="0.51" right="0.47" top="0.984251968503937" bottom="0.984251968503937" header="0.511811023622047" footer="0.511811023622047"/>
  <pageSetup paperSize="9" orientation="portrait" horizontalDpi="600" verticalDpi="6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3 "   m a s t e r = " "   o t h e r U s e r P e r m i s s i o n = " v i s i b l e " / > < r a n g e L i s t   s h e e t S t i d = " 3 0 "   m a s t e r = " "   o t h e r U s e r P e r m i s s i o n = " v i s i b l e " > < a r r U s e r I d   t i t l e = " :S�W1 "   r a n g e C r e a t o r = " "   o t h e r s A c c e s s P e r m i s s i o n = " e d i t " / > < a r r U s e r I d   t i t l e = " :S�W1 _ 1 "   r a n g e C r e a t o r = " "   o t h e r s A c c e s s P e r m i s s i o n = " e d i t " / > < a r r U s e r I d   t i t l e = " :S�W1 _ 1 _ 1 "   r a n g e C r e a t o r = " "   o t h e r s A c c e s s P e r m i s s i o n = " e d i t " / > < / r a n g e L i s t > < r a n g e L i s t   s h e e t S t i d = " 1 8 "   m a s t e r = " "   o t h e r U s e r P e r m i s s i o n = " v i s i b l e " > < a r r U s e r I d   t i t l e = " :S�W1 _ 2 "   r a n g e C r e a t o r = " "   o t h e r s A c c e s s P e r m i s s i o n = " e d i t " / > < a r r U s e r I d   t i t l e = " :S�W1 _ 3 "   r a n g e C r e a t o r = " "   o t h e r s A c c e s s P e r m i s s i o n = " e d i t " / > < a r r U s e r I d   t i t l e = " :S�W1 _ 2 _ 1 "   r a n g e C r e a t o r = " "   o t h e r s A c c e s s P e r m i s s i o n = " e d i t " / > < / r a n g e L i s t > < r a n g e L i s t   s h e e t S t i d = " 3 2 "   m a s t e r = " "   o t h e r U s e r P e r m i s s i o n = " v i s i b l e " > < a r r U s e r I d   t i t l e = " :S�W1 _ 2 "   r a n g e C r e a t o r = " "   o t h e r s A c c e s s P e r m i s s i o n = " e d i t " / > < a r r U s e r I d   t i t l e = " :S�W1 _ 2 _ 1 _ 1 _ 1 "   r a n g e C r e a t o r = " "   o t h e r s A c c e s s P e r m i s s i o n = " e d i t " / > < / r a n g e L i s t > < r a n g e L i s t   s h e e t S t i d = " 2 9 "   m a s t e r = " "   o t h e r U s e r P e r m i s s i o n = " v i s i b l e " / > < r a n g e L i s t   s h e e t S t i d = " 4 0 "   m a s t e r = " "   o t h e r U s e r P e r m i s s i o n = " v i s i b l e " / > < r a n g e L i s t   s h e e t S t i d = " 4 1 "   m a s t e r = " "   o t h e r U s e r P e r m i s s i o n = " v i s i b l e " / > < r a n g e L i s t   s h e e t S t i d = " 3 4 "   m a s t e r = " "   o t h e r U s e r P e r m i s s i o n = " v i s i b l e " / > < r a n g e L i s t   s h e e t S t i d = " 2 8 "   m a s t e r = " "   o t h e r U s e r P e r m i s s i o n = " v i s i b l e " / > < r a n g e L i s t   s h e e t S t i d = " 3 1 "   m a s t e r = " "   o t h e r U s e r P e r m i s s i o n = " v i s i b l e " > < a r r U s e r I d   t i t l e = " :S�W1 "   r a n g e C r e a t o r = " "   o t h e r s A c c e s s P e r m i s s i o n = " e d i t " / > < a r r U s e r I d   t i t l e = " :S�W1 _ 1 "   r a n g e C r e a t o r = " "   o t h e r s A c c e s s P e r m i s s i o n = " e d i t " / > < / r a n g e L i s t > < r a n g e L i s t   s h e e t S t i d = " 1 1 "   m a s t e r = " "   o t h e r U s e r P e r m i s s i o n = " v i s i b l e " > < a r r U s e r I d   t i t l e = " :S�W1 _ 2 "   r a n g e C r e a t o r = " "   o t h e r s A c c e s s P e r m i s s i o n = " e d i t " / > < / r a n g e L i s t > < r a n g e L i s t   s h e e t S t i d = " 3 8 "   m a s t e r = " "   o t h e r U s e r P e r m i s s i o n = " v i s i b l e " / > < r a n g e L i s t   s h e e t S t i d = " 3 6 "   m a s t e r = " "   o t h e r U s e r P e r m i s s i o n = " v i s i b l e " / > < r a n g e L i s t   s h e e t S t i d = " 2 1 "   m a s t e r = " "   o t h e r U s e r P e r m i s s i o n = " v i s i b l e " / > < r a n g e L i s t   s h e e t S t i d = " 3 3 "   m a s t e r = " "   o t h e r U s e r P e r m i s s i o n = " v i s i b l e " / > < r a n g e L i s t   s h e e t S t i d = " 4 2 "   m a s t e r = " "   o t h e r U s e r P e r m i s s i o n = " v i s i b l e " / > < r a n g e L i s t   s h e e t S t i d = " 4 4 "   m a s t e r = " "   o t h e r U s e r P e r m i s s i o n = " v i s i b l e " / > < r a n g e L i s t   s h e e t S t i d = " 4 5 "   m a s t e r = " "   o t h e r U s e r P e r m i s s i o n = " v i s i b l e " / > < r a n g e L i s t   s h e e t S t i d = " 4 6 "   m a s t e r = " "   o t h e r U s e r P e r m i s s i o n = " v i s i b l e " / > < r a n g e L i s t   s h e e t S t i d = " 4 8 "   m a s t e r = " "   o t h e r U s e r P e r m i s s i o n = " v i s i b l e " / > < r a n g e L i s t   s h e e t S t i d = " 4 7 " 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杨倩怡</cp:lastModifiedBy>
  <dcterms:created xsi:type="dcterms:W3CDTF">2006-02-13T05:15:00Z</dcterms:created>
  <cp:lastPrinted>2019-01-28T03:03:00Z</cp:lastPrinted>
  <dcterms:modified xsi:type="dcterms:W3CDTF">2025-02-28T00:55:04Z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47290D7626D8436BA9EC72B3FEE40C77_13</vt:lpwstr>
  </property>
</Properties>
</file>