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95" tabRatio="796" firstSheet="1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'F7'!$A$3:$B$171</definedName>
    <definedName name="_xlnm._FilterDatabase" localSheetId="8" hidden="1">'F8'!#REF!</definedName>
    <definedName name="_xlnm._FilterDatabase" localSheetId="10" hidden="1">'F10'!$A$4:$B$58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8">'F8'!$1:$4</definedName>
    <definedName name="_xlnm.Print_Titles" localSheetId="9">'F9'!$1:$3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<sst xmlns="http://schemas.openxmlformats.org/spreadsheetml/2006/main" count="930" uniqueCount="555">
  <si>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</si>
  <si>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</si>
  <si>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</si>
  <si>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1．2022年渝北区古路镇财政决算表</t>
  </si>
  <si>
    <t>2．2022年渝北区古路镇一般公共预算收支决算表</t>
  </si>
  <si>
    <t>3．2022年渝北区古路镇政府性基金预算收支决算表</t>
  </si>
  <si>
    <t>4．2022年渝北区古路镇国有资本经营预算收支决算表</t>
  </si>
  <si>
    <t>5．2022年渝北区古路镇社会保险基金预算收支决算表</t>
  </si>
  <si>
    <t>6．2022年渝北区古路镇“三公”经费决算情况表</t>
  </si>
  <si>
    <t>7．2022年渝北区古路镇财政决算表</t>
  </si>
  <si>
    <t>8．2022年渝北区古路镇一般公共预算支出决算表</t>
  </si>
  <si>
    <t>9.   2022年渝北区古路镇一般公共预算基本支出决算表</t>
  </si>
  <si>
    <t>10.  2022年渝北区古路镇政府性基金预算支出决算表</t>
  </si>
  <si>
    <t>11.  2022年重庆市渝北区古路镇政府债务限额及余额决算情况表</t>
  </si>
  <si>
    <t>2022年渝北区古路镇财政决算表</t>
  </si>
  <si>
    <t>编制单位：重庆市渝北区古路镇人民政府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</si>
  <si>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</si>
  <si>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</si>
  <si>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</si>
  <si>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</si>
  <si>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</si>
  <si>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</si>
  <si>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</si>
  <si>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</si>
  <si>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</si>
  <si>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</si>
  <si>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</si>
  <si>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</si>
  <si>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</si>
  <si>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</si>
  <si>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</si>
  <si>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</si>
  <si>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</si>
  <si>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</si>
  <si>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</si>
  <si>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</si>
  <si>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</si>
  <si>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</si>
  <si>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</si>
  <si>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</si>
  <si>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</si>
  <si>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</si>
  <si>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</si>
  <si>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</si>
  <si>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</si>
  <si>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</si>
  <si>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</si>
  <si>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</si>
  <si>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</si>
  <si>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</si>
  <si>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</si>
  <si>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</si>
  <si>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</si>
  <si>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</si>
  <si>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</si>
  <si>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</si>
  <si>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</si>
  <si>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</si>
  <si>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</si>
  <si>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</si>
  <si>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</si>
  <si>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</si>
  <si>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</si>
  <si>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</si>
  <si>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</si>
  <si>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</si>
  <si>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</si>
  <si>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</si>
  <si>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</si>
  <si>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</si>
  <si>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</si>
  <si>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</si>
  <si>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</si>
  <si>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</si>
  <si>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</si>
  <si>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</si>
  <si>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</si>
  <si>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</si>
  <si>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</si>
  <si>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</si>
  <si>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</si>
  <si>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</si>
  <si>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</si>
  <si>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</si>
  <si>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</si>
  <si>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</si>
  <si>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</si>
  <si>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</si>
  <si>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</si>
  <si>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</si>
  <si>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</si>
  <si>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</si>
  <si>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</si>
  <si>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2022年渝北区古路镇一般公共预算收支决算表</t>
  </si>
  <si>
    <t>年初预算</t>
  </si>
  <si>
    <t>调整预算</t>
  </si>
  <si>
    <t>同比增长%</t>
  </si>
  <si>
    <t>卫生健康支出</t>
  </si>
  <si>
    <t>资源勘探工业信息等支出</t>
  </si>
  <si>
    <t>自然资源海洋气象等支出</t>
  </si>
  <si>
    <t>预备费</t>
  </si>
  <si>
    <t>调入资金</t>
  </si>
  <si>
    <t>调出资金</t>
  </si>
  <si>
    <t xml:space="preserve"> </t>
  </si>
  <si>
    <t>2022年渝北区古路镇政府性基金预算收支决算表</t>
  </si>
  <si>
    <r>
      <rPr>
        <sz val="10"/>
        <rFont val="宋体"/>
        <charset val="134"/>
      </rPr>
      <t>编制单位：</t>
    </r>
    <r>
      <rPr>
        <b/>
        <sz val="10"/>
        <rFont val="宋体"/>
        <charset val="134"/>
      </rPr>
      <t>重庆市渝北区古路镇人民政府</t>
    </r>
  </si>
  <si>
    <t>增长%</t>
  </si>
  <si>
    <t>抗疫特别国债安排的支出</t>
  </si>
  <si>
    <t>2022年渝北区古路镇国有资本经营预算收支决算表</t>
  </si>
  <si>
    <t>2019年</t>
  </si>
  <si>
    <t>此表无数据</t>
  </si>
  <si>
    <t>2022年渝北区古路镇社会保险基金预算收支决算表</t>
  </si>
  <si>
    <t>决算数</t>
  </si>
  <si>
    <t>社会保险基金预算收入</t>
  </si>
  <si>
    <t>社会保险基金预算支出</t>
  </si>
  <si>
    <t>2022年渝北区古路镇“三公”经费决算数据统计表</t>
  </si>
  <si>
    <t>项  目</t>
  </si>
  <si>
    <t>2022年决算数</t>
  </si>
  <si>
    <t>2022年年初预算数</t>
  </si>
  <si>
    <t>与预算数数据增减情况</t>
  </si>
  <si>
    <t>2021年决算数</t>
  </si>
  <si>
    <t>与2021年决算数据增减情况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</si>
  <si>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</si>
  <si>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</si>
  <si>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</si>
  <si>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</si>
  <si>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</si>
  <si>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>2021年的洒水车购置经费年底支付时被退回，因系统关闭无法在当年支出，于2022年初重新支出，故比年初预算数增加，且因事业单位车改，新增加公车编制，故决算数比上年增加。</t>
  </si>
  <si>
    <t xml:space="preserve">    （2）公务用车运行维护费</t>
  </si>
  <si>
    <t xml:space="preserve">  3．公务接待费</t>
  </si>
  <si>
    <t>2022年渝北区古路镇一般公共预算支出决算表</t>
  </si>
  <si>
    <t xml:space="preserve">编制单位： 重庆市渝北区古路镇人民政府              </t>
  </si>
  <si>
    <t>支        出</t>
  </si>
  <si>
    <t>合计</t>
  </si>
  <si>
    <t>人大事务</t>
  </si>
  <si>
    <t xml:space="preserve">  行政运行</t>
  </si>
  <si>
    <t xml:space="preserve">  人大会议</t>
  </si>
  <si>
    <t xml:space="preserve">  人大代表履职能力提升</t>
  </si>
  <si>
    <t xml:space="preserve">  代表工作</t>
  </si>
  <si>
    <t xml:space="preserve">  其他人大事务支出</t>
  </si>
  <si>
    <t>政协事务</t>
  </si>
  <si>
    <t xml:space="preserve">  参政议政</t>
  </si>
  <si>
    <t>政府办公厅（室）及相关机构事务</t>
  </si>
  <si>
    <t xml:space="preserve">  一般行政管理事务</t>
  </si>
  <si>
    <t>财政事务</t>
  </si>
  <si>
    <t>纪检监察事务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</si>
  <si>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</si>
  <si>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</si>
  <si>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</si>
  <si>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</si>
  <si>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</si>
  <si>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</si>
  <si>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</si>
  <si>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其他共产党事务支出</t>
  </si>
  <si>
    <t xml:space="preserve">  其他共产党事务支出</t>
  </si>
  <si>
    <t>司法</t>
  </si>
  <si>
    <t xml:space="preserve">  基层司法业务</t>
  </si>
  <si>
    <t xml:space="preserve">  普法宣传</t>
  </si>
  <si>
    <t xml:space="preserve">  社区矫正</t>
  </si>
  <si>
    <t>其他公共安全支出</t>
  </si>
  <si>
    <t xml:space="preserve">  其他公共安全支出</t>
  </si>
  <si>
    <t>普通教育</t>
  </si>
  <si>
    <t xml:space="preserve">  小学教育</t>
  </si>
  <si>
    <t>文化和旅游</t>
  </si>
  <si>
    <t xml:space="preserve">  群众文化</t>
  </si>
  <si>
    <t xml:space="preserve">  其他文化和旅游支出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</si>
  <si>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</si>
  <si>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</si>
  <si>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</si>
  <si>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</si>
  <si>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</si>
  <si>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</si>
  <si>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</si>
  <si>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</si>
  <si>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</si>
  <si>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</si>
  <si>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</si>
  <si>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</si>
  <si>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</si>
  <si>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</si>
  <si>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</si>
  <si>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 xml:space="preserve">  其他优抚支出</t>
  </si>
  <si>
    <t>社会福利</t>
  </si>
  <si>
    <t xml:space="preserve">  儿童福利</t>
  </si>
  <si>
    <t xml:space="preserve">  老年福利</t>
  </si>
  <si>
    <t xml:space="preserve">  其他社会福利支出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</si>
  <si>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</si>
  <si>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</si>
  <si>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</si>
  <si>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</si>
  <si>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</si>
  <si>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</si>
  <si>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</si>
  <si>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</si>
  <si>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</si>
  <si>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城市特困人员救助供养支出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</si>
  <si>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</si>
  <si>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</si>
  <si>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</si>
  <si>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</si>
  <si>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拥军优属</t>
  </si>
  <si>
    <t xml:space="preserve">  事业运行</t>
  </si>
  <si>
    <t xml:space="preserve">  其他退役军人事务管理支出</t>
  </si>
  <si>
    <t>其他社会保障和就业支出</t>
  </si>
  <si>
    <t xml:space="preserve">  其他社会保障和就业支出</t>
  </si>
  <si>
    <t>公共卫生</t>
  </si>
  <si>
    <t xml:space="preserve">  重大公共卫生服务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</si>
  <si>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</si>
  <si>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</si>
  <si>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</si>
  <si>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</si>
  <si>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 xml:space="preserve">  其他计划生育事务支出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</si>
  <si>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</si>
  <si>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</si>
  <si>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</si>
  <si>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</si>
  <si>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</si>
  <si>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</si>
  <si>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水体</t>
  </si>
  <si>
    <t>自然生态保护</t>
  </si>
  <si>
    <t xml:space="preserve">  农村环境保护</t>
  </si>
  <si>
    <t>城乡社区管理事务</t>
  </si>
  <si>
    <t xml:space="preserve">  城管执法</t>
  </si>
  <si>
    <t xml:space="preserve">  其他城乡社区管理事务支出</t>
  </si>
  <si>
    <t>城乡社区公共设施</t>
  </si>
  <si>
    <t xml:space="preserve">  其他城乡社区公共设施支出</t>
  </si>
  <si>
    <t>城乡社区环境卫生</t>
  </si>
  <si>
    <t xml:space="preserve">  城乡社区环境卫生</t>
  </si>
  <si>
    <t>建设市场管理与监督</t>
  </si>
  <si>
    <t xml:space="preserve">  建设市场管理与监督</t>
  </si>
  <si>
    <t>农业农村</t>
  </si>
  <si>
    <t xml:space="preserve">  科技转化与推广服务</t>
  </si>
  <si>
    <t xml:space="preserve">  病虫害控制</t>
  </si>
  <si>
    <t xml:space="preserve">  农业生产发展</t>
  </si>
  <si>
    <t xml:space="preserve">  农村社会事业</t>
  </si>
  <si>
    <t xml:space="preserve">  农业资源保护修复与利用</t>
  </si>
  <si>
    <t xml:space="preserve">  其他农业农村支出</t>
  </si>
  <si>
    <t>林业和草原</t>
  </si>
  <si>
    <t xml:space="preserve">  森林资源培育</t>
  </si>
  <si>
    <t xml:space="preserve">  森林资源管理</t>
  </si>
  <si>
    <t xml:space="preserve">  林业草原防灾减灾</t>
  </si>
  <si>
    <t xml:space="preserve">  其他林业和草原支出</t>
  </si>
  <si>
    <t>水利</t>
  </si>
  <si>
    <t xml:space="preserve">  水利工程运行与维护</t>
  </si>
  <si>
    <t xml:space="preserve">  水资源节约管理与保护</t>
  </si>
  <si>
    <t xml:space="preserve">  抗旱</t>
  </si>
  <si>
    <t xml:space="preserve">  其他水利支出</t>
  </si>
  <si>
    <t>巩固脱贫衔接乡村振兴</t>
  </si>
  <si>
    <t xml:space="preserve">  生产发展</t>
  </si>
  <si>
    <t xml:space="preserve">  其他巩固脱贫衔接乡村振兴支出</t>
  </si>
  <si>
    <t>农村综合改革</t>
  </si>
  <si>
    <t xml:space="preserve">  对村级公益事业建设的补助</t>
  </si>
  <si>
    <t xml:space="preserve">  对村民委员会和村党支部的补助</t>
  </si>
  <si>
    <t>公路水路运输</t>
  </si>
  <si>
    <t xml:space="preserve">  公路养护</t>
  </si>
  <si>
    <t>车辆购置税支出</t>
  </si>
  <si>
    <t xml:space="preserve">  车辆购置税用于农村公路建设支出</t>
  </si>
  <si>
    <t>其他自然资源海洋气象等支出</t>
  </si>
  <si>
    <t xml:space="preserve">  其他自然资源海洋气象等支出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</si>
  <si>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</si>
  <si>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</si>
  <si>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</si>
  <si>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</si>
  <si>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</si>
  <si>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消防救援事务</t>
  </si>
  <si>
    <t xml:space="preserve">  其他消防救援事务支出</t>
  </si>
  <si>
    <t>自然灾害防治</t>
  </si>
  <si>
    <t xml:space="preserve">  地质灾害防治</t>
  </si>
  <si>
    <t>自然灾害救灾及恢复重建支出</t>
  </si>
  <si>
    <t xml:space="preserve">  其他自然灾害救灾及恢复重建支出</t>
  </si>
  <si>
    <t>其他灾害防治及应急管理支出</t>
  </si>
  <si>
    <t xml:space="preserve">  其他灾害防治及应急管理支出</t>
  </si>
  <si>
    <t>2022年渝北区古路镇一般公共预算基本支出决算表</t>
  </si>
  <si>
    <t>经济分类科目（按“款”级经济分类科目)</t>
  </si>
  <si>
    <t>2022年一般公共预算财政拨款基本支出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</si>
  <si>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</si>
  <si>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</si>
  <si>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</si>
  <si>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</si>
  <si>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</si>
  <si>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</si>
  <si>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</si>
  <si>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</si>
  <si>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</si>
  <si>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</si>
  <si>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</si>
  <si>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</si>
  <si>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</si>
  <si>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</si>
  <si>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</si>
  <si>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</si>
  <si>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</si>
  <si>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</si>
  <si>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</si>
  <si>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</si>
  <si>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</si>
  <si>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</si>
  <si>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</si>
  <si>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</si>
  <si>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</si>
  <si>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</si>
  <si>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</si>
  <si>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</si>
  <si>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</si>
  <si>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</si>
  <si>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</si>
  <si>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</si>
  <si>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</si>
  <si>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</si>
  <si>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</si>
  <si>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</si>
  <si>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</si>
  <si>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</si>
  <si>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</si>
  <si>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</si>
  <si>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</si>
  <si>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</si>
  <si>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</si>
  <si>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</si>
  <si>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</si>
  <si>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</si>
  <si>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</si>
  <si>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</si>
  <si>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</si>
  <si>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</si>
  <si>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</si>
  <si>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</si>
  <si>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</si>
  <si>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</si>
  <si>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</si>
  <si>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</si>
  <si>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</si>
  <si>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</si>
  <si>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2022年渝北区古路镇一般公共预算转移性收支决算表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</si>
  <si>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</si>
  <si>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</si>
  <si>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</si>
  <si>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</si>
  <si>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</si>
  <si>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</si>
  <si>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</si>
  <si>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</si>
  <si>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</si>
  <si>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</si>
  <si>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</si>
  <si>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</si>
  <si>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</si>
  <si>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</si>
  <si>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</si>
  <si>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</si>
  <si>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</si>
  <si>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</si>
  <si>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</si>
  <si>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</si>
  <si>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</si>
  <si>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</si>
  <si>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</si>
  <si>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</si>
  <si>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</si>
  <si>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</si>
  <si>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</si>
  <si>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</si>
  <si>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</si>
  <si>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</si>
  <si>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</si>
  <si>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</si>
  <si>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</si>
  <si>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</si>
  <si>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</si>
  <si>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</si>
  <si>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</si>
  <si>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</si>
  <si>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</si>
  <si>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</si>
  <si>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</si>
  <si>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</si>
  <si>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</si>
  <si>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</si>
  <si>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</si>
  <si>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</si>
  <si>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</si>
  <si>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</si>
  <si>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</si>
  <si>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</si>
  <si>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</si>
  <si>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</si>
  <si>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</si>
  <si>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</si>
  <si>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</si>
  <si>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</si>
  <si>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</si>
  <si>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</si>
  <si>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</si>
  <si>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</si>
  <si>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</si>
  <si>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</si>
  <si>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</si>
  <si>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</si>
  <si>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</si>
  <si>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</si>
  <si>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</si>
  <si>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</si>
  <si>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</si>
  <si>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</si>
  <si>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</si>
  <si>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</si>
  <si>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</si>
  <si>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</si>
  <si>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</si>
  <si>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</si>
  <si>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</si>
  <si>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</si>
  <si>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</si>
  <si>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</si>
  <si>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</si>
  <si>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</si>
  <si>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</si>
  <si>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</si>
  <si>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</si>
  <si>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</si>
  <si>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</si>
  <si>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</si>
  <si>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</si>
  <si>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</si>
  <si>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</si>
  <si>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</si>
  <si>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</si>
  <si>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</si>
  <si>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</si>
  <si>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</si>
  <si>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</si>
  <si>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</si>
  <si>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</si>
  <si>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</si>
  <si>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</si>
  <si>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</si>
  <si>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</si>
  <si>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</si>
  <si>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</si>
  <si>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</si>
  <si>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</si>
  <si>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</si>
  <si>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</si>
  <si>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</si>
  <si>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</si>
  <si>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</si>
  <si>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</si>
  <si>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</si>
  <si>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</si>
  <si>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</si>
  <si>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</si>
  <si>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</si>
  <si>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</si>
  <si>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</si>
  <si>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</si>
  <si>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</si>
  <si>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</si>
  <si>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</si>
  <si>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</si>
  <si>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</si>
  <si>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</si>
  <si>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</si>
  <si>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</si>
  <si>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</si>
  <si>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</si>
  <si>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</si>
  <si>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</si>
  <si>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</si>
  <si>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</si>
  <si>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</si>
  <si>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</si>
  <si>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</si>
  <si>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</si>
  <si>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</si>
  <si>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</si>
  <si>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</si>
  <si>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</si>
  <si>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</si>
  <si>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</si>
  <si>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</si>
  <si>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</si>
  <si>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</si>
  <si>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</si>
  <si>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</si>
  <si>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</si>
  <si>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</si>
  <si>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</si>
  <si>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</si>
  <si>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</si>
  <si>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</si>
  <si>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</si>
  <si>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</si>
  <si>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</si>
  <si>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</si>
  <si>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</si>
  <si>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</si>
  <si>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</si>
  <si>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</si>
  <si>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</si>
  <si>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</si>
  <si>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</si>
  <si>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</si>
  <si>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2022年渝北区古路镇政府性基金预算支出决算表</t>
  </si>
  <si>
    <t xml:space="preserve">编制单位：重庆市渝北区古路镇人民政府                          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</si>
  <si>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</si>
  <si>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</si>
  <si>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</si>
  <si>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</si>
  <si>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</si>
  <si>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</si>
  <si>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</si>
  <si>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</si>
  <si>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</si>
  <si>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</si>
  <si>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</si>
  <si>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</si>
  <si>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</si>
  <si>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</si>
  <si>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</si>
  <si>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</si>
  <si>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</si>
  <si>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其他三峡水库库区基金支出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</si>
  <si>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</si>
  <si>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</si>
  <si>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</si>
  <si>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</si>
  <si>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</si>
  <si>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</si>
  <si>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</si>
  <si>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</si>
  <si>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</si>
  <si>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</si>
  <si>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</si>
  <si>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</si>
  <si>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</si>
  <si>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</si>
  <si>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</si>
  <si>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</si>
  <si>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</si>
  <si>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</si>
  <si>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</si>
  <si>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</si>
  <si>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</si>
  <si>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</si>
  <si>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</si>
  <si>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</si>
  <si>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</si>
  <si>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2022年重庆市渝北区古路镇政府债务限额及余额决算情况表</t>
  </si>
  <si>
    <t>地   区</t>
  </si>
  <si>
    <t>2022年债务限额</t>
  </si>
  <si>
    <t>2022年债务余额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</si>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</sst>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_(* #,##0_);_(* \(#,##0\);_(* &quot;-&quot;_);_(@_)"/>
    <numFmt numFmtId="178" formatCode="_(\¥* #,##0_);_(\¥* \(#,##0\);_(\¥* &quot;-&quot;_);_(@_)"/>
    <numFmt numFmtId="179" formatCode="_(&quot;$&quot;* #,##0.00_);_(&quot;$&quot;* \(#,##0.00\);_(&quot;$&quot;* &quot;-&quot;??_);_(@_)"/>
    <numFmt numFmtId="180" formatCode="0.00_ "/>
    <numFmt numFmtId="181" formatCode="#,##0.0"/>
    <numFmt numFmtId="182" formatCode="0_ "/>
    <numFmt numFmtId="183" formatCode="#,##0.00_);[Red]\(#,##0.00\)"/>
    <numFmt numFmtId="184" formatCode="#,##0.00_ "/>
    <numFmt numFmtId="185" formatCode="0.00_);[Red]\(0.00\)"/>
    <numFmt numFmtId="186" formatCode="0.0_ "/>
    <numFmt numFmtId="187" formatCode="0_);[Red]\(0\)"/>
  </numFmts>
  <fonts count="87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8"/>
      <name val="方正小标宋_GBK"/>
      <charset val="134"/>
    </font>
    <font>
      <sz val="9"/>
      <color theme="1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18"/>
      <color theme="1"/>
      <name val="方正小标宋_GBK"/>
      <charset val="134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9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134"/>
      <scheme val="minor"/>
    </font>
    <font>
      <i/>
      <sz val="11"/>
      <color indexed="23"/>
      <name val="宋体"/>
      <charset val="134"/>
    </font>
    <font>
      <sz val="12"/>
      <color theme="1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sz val="9"/>
      <color indexed="52"/>
      <name val="宋体"/>
      <charset val="134"/>
    </font>
    <font>
      <sz val="11"/>
      <color indexed="62"/>
      <name val="宋体"/>
      <charset val="134"/>
    </font>
    <font>
      <b/>
      <sz val="9"/>
      <color indexed="63"/>
      <name val="宋体"/>
      <charset val="134"/>
    </font>
    <font>
      <sz val="10"/>
      <name val="Arial"/>
      <charset val="134"/>
    </font>
    <font>
      <sz val="10"/>
      <name val="MS Sans Serif"/>
      <charset val="134"/>
    </font>
    <font>
      <u/>
      <sz val="12"/>
      <color indexed="12"/>
      <name val="宋体"/>
      <charset val="134"/>
    </font>
    <font>
      <b/>
      <sz val="9"/>
      <color indexed="8"/>
      <name val="宋体"/>
      <charset val="134"/>
    </font>
    <font>
      <b/>
      <sz val="9"/>
      <color indexed="52"/>
      <name val="宋体"/>
      <charset val="134"/>
    </font>
    <font>
      <sz val="7"/>
      <name val="Small Fonts"/>
      <charset val="134"/>
    </font>
    <font>
      <sz val="12"/>
      <color indexed="8"/>
      <name val="宋体"/>
      <charset val="134"/>
    </font>
    <font>
      <b/>
      <sz val="11"/>
      <color indexed="9"/>
      <name val="宋体"/>
      <charset val="134"/>
    </font>
    <font>
      <sz val="9"/>
      <color indexed="60"/>
      <name val="宋体"/>
      <charset val="134"/>
    </font>
    <font>
      <sz val="11"/>
      <color indexed="10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indexed="42"/>
      <name val="宋体"/>
      <charset val="134"/>
    </font>
    <font>
      <sz val="9"/>
      <color indexed="20"/>
      <name val="宋体"/>
      <charset val="134"/>
    </font>
    <font>
      <sz val="9"/>
      <color indexed="17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10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11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10" applyNumberFormat="0" applyAlignment="0" applyProtection="0">
      <alignment vertical="center"/>
    </xf>
    <xf numFmtId="0" fontId="37" fillId="6" borderId="11" applyNumberFormat="0" applyAlignment="0" applyProtection="0">
      <alignment vertical="center"/>
    </xf>
    <xf numFmtId="0" fontId="38" fillId="6" borderId="10" applyNumberFormat="0" applyAlignment="0" applyProtection="0">
      <alignment vertical="center"/>
    </xf>
    <xf numFmtId="0" fontId="39" fillId="7" borderId="12" applyNumberFormat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19" fillId="0" borderId="0"/>
    <xf numFmtId="0" fontId="53" fillId="41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0" fillId="0" borderId="0" applyProtection="0"/>
    <xf numFmtId="0" fontId="57" fillId="0" borderId="0" applyNumberFormat="0" applyFill="0" applyBorder="0" applyAlignment="0" applyProtection="0">
      <alignment vertical="center"/>
    </xf>
    <xf numFmtId="0" fontId="11" fillId="0" borderId="0"/>
    <xf numFmtId="0" fontId="48" fillId="4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40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8" fillId="0" borderId="0">
      <alignment vertical="center"/>
    </xf>
    <xf numFmtId="0" fontId="48" fillId="40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11" fillId="50" borderId="17" applyNumberFormat="0" applyFont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11" fillId="0" borderId="0"/>
    <xf numFmtId="0" fontId="48" fillId="40" borderId="0" applyNumberFormat="0" applyBorder="0" applyAlignment="0" applyProtection="0">
      <alignment vertical="center"/>
    </xf>
    <xf numFmtId="0" fontId="24" fillId="50" borderId="17" applyNumberFormat="0" applyFont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60" fillId="51" borderId="19" applyNumberFormat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11" fillId="0" borderId="0"/>
    <xf numFmtId="0" fontId="50" fillId="42" borderId="0" applyNumberFormat="0" applyBorder="0" applyAlignment="0" applyProtection="0">
      <alignment vertical="center"/>
    </xf>
    <xf numFmtId="176" fontId="50" fillId="0" borderId="0" applyFon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11" fillId="50" borderId="17" applyNumberFormat="0" applyFon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0" fillId="51" borderId="19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65" fillId="0" borderId="15" applyNumberFormat="0" applyFill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50" fillId="44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50" fillId="39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11" fillId="0" borderId="0">
      <alignment vertical="center"/>
    </xf>
    <xf numFmtId="0" fontId="50" fillId="39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9" fillId="0" borderId="0"/>
    <xf numFmtId="0" fontId="48" fillId="54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48" fillId="54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50" fillId="39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48" fillId="54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50" fillId="39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50" fillId="39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24" fillId="0" borderId="0"/>
    <xf numFmtId="0" fontId="48" fillId="45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58" fillId="0" borderId="0">
      <alignment vertical="center"/>
    </xf>
    <xf numFmtId="0" fontId="11" fillId="0" borderId="0"/>
    <xf numFmtId="0" fontId="48" fillId="40" borderId="0" applyNumberFormat="0" applyBorder="0" applyAlignment="0" applyProtection="0">
      <alignment vertical="center"/>
    </xf>
    <xf numFmtId="0" fontId="66" fillId="52" borderId="18" applyNumberFormat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8" fillId="0" borderId="0"/>
    <xf numFmtId="0" fontId="67" fillId="51" borderId="19" applyNumberFormat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40" borderId="0" applyNumberFormat="0" applyBorder="0" applyAlignment="0" applyProtection="0">
      <alignment vertical="center"/>
    </xf>
    <xf numFmtId="0" fontId="66" fillId="52" borderId="18" applyNumberFormat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68" fillId="0" borderId="0"/>
    <xf numFmtId="0" fontId="48" fillId="40" borderId="0" applyNumberFormat="0" applyBorder="0" applyAlignment="0" applyProtection="0">
      <alignment vertical="center"/>
    </xf>
    <xf numFmtId="0" fontId="24" fillId="50" borderId="17" applyNumberFormat="0" applyFont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68" fillId="0" borderId="0"/>
    <xf numFmtId="0" fontId="48" fillId="40" borderId="0" applyNumberFormat="0" applyBorder="0" applyAlignment="0" applyProtection="0">
      <alignment vertical="center"/>
    </xf>
    <xf numFmtId="0" fontId="24" fillId="50" borderId="17" applyNumberFormat="0" applyFont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3" fillId="0" borderId="0">
      <alignment vertical="center"/>
    </xf>
    <xf numFmtId="0" fontId="48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1" fillId="0" borderId="0"/>
    <xf numFmtId="0" fontId="61" fillId="0" borderId="0" applyNumberFormat="0" applyFill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11" fillId="0" borderId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69" fillId="0" borderId="0"/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19" fillId="0" borderId="0"/>
    <xf numFmtId="0" fontId="48" fillId="40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178" fontId="19" fillId="0" borderId="0"/>
    <xf numFmtId="0" fontId="54" fillId="0" borderId="0" applyNumberFormat="0" applyFill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48" fillId="43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49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71" fillId="0" borderId="21" applyNumberFormat="0" applyFill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1" fillId="0" borderId="0">
      <alignment vertical="center"/>
    </xf>
    <xf numFmtId="0" fontId="63" fillId="0" borderId="21" applyNumberFormat="0" applyFill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72" fillId="51" borderId="18" applyNumberFormat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37" fontId="73" fillId="0" borderId="0"/>
    <xf numFmtId="0" fontId="50" fillId="52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11" fillId="0" borderId="0"/>
    <xf numFmtId="0" fontId="50" fillId="38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24" fillId="50" borderId="17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24" fillId="50" borderId="17" applyNumberFormat="0" applyFont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176" fontId="74" fillId="0" borderId="0" applyFont="0" applyFill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75" fillId="55" borderId="22" applyNumberFormat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48" fillId="46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76" fillId="53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53" fillId="47" borderId="0" applyNumberFormat="0" applyBorder="0" applyAlignment="0" applyProtection="0">
      <alignment vertical="center"/>
    </xf>
    <xf numFmtId="0" fontId="50" fillId="52" borderId="0" applyNumberFormat="0" applyBorder="0" applyAlignment="0" applyProtection="0">
      <alignment vertical="center"/>
    </xf>
    <xf numFmtId="0" fontId="75" fillId="55" borderId="22" applyNumberFormat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179" fontId="68" fillId="0" borderId="0" applyFont="0" applyFill="0" applyBorder="0" applyAlignment="0" applyProtection="0"/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50" fillId="3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38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74" fillId="0" borderId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176" fontId="68" fillId="0" borderId="0" applyFont="0" applyFill="0" applyBorder="0" applyAlignment="0">
      <protection locked="0"/>
    </xf>
    <xf numFmtId="0" fontId="50" fillId="43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48" fillId="35" borderId="0" applyNumberFormat="0" applyBorder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1" fillId="0" borderId="0" applyFont="0" applyFill="0" applyBorder="0" applyAlignment="0" applyProtection="0"/>
    <xf numFmtId="0" fontId="50" fillId="42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50" fillId="42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176" fontId="74" fillId="0" borderId="0" applyFont="0" applyFill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176" fontId="50" fillId="0" borderId="0" applyFont="0" applyFill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66" fillId="52" borderId="18" applyNumberFormat="0" applyAlignment="0" applyProtection="0">
      <alignment vertical="center"/>
    </xf>
    <xf numFmtId="0" fontId="10" fillId="0" borderId="0"/>
    <xf numFmtId="0" fontId="48" fillId="36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75" fillId="55" borderId="22" applyNumberFormat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1" fillId="50" borderId="17" applyNumberFormat="0" applyFont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11" fillId="50" borderId="17" applyNumberFormat="0" applyFont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19" fillId="0" borderId="0"/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19" fillId="0" borderId="0"/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53" fillId="54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48" fillId="54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6" fontId="50" fillId="0" borderId="0" applyFont="0" applyFill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54" borderId="0" applyNumberFormat="0" applyBorder="0" applyAlignment="0" applyProtection="0">
      <alignment vertical="center"/>
    </xf>
    <xf numFmtId="0" fontId="11" fillId="0" borderId="0" applyFont="0" applyFill="0" applyBorder="0" applyAlignment="0" applyProtection="0"/>
    <xf numFmtId="0" fontId="48" fillId="54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8" fontId="19" fillId="0" borderId="0"/>
    <xf numFmtId="0" fontId="47" fillId="54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24" fillId="50" borderId="17" applyNumberFormat="0" applyFont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11" fillId="0" borderId="0"/>
    <xf numFmtId="0" fontId="53" fillId="40" borderId="0" applyNumberFormat="0" applyBorder="0" applyAlignment="0" applyProtection="0">
      <alignment vertical="center"/>
    </xf>
    <xf numFmtId="0" fontId="11" fillId="0" borderId="0"/>
    <xf numFmtId="0" fontId="48" fillId="40" borderId="0" applyNumberFormat="0" applyBorder="0" applyAlignment="0" applyProtection="0">
      <alignment vertical="center"/>
    </xf>
    <xf numFmtId="0" fontId="3" fillId="0" borderId="0">
      <alignment vertical="center"/>
    </xf>
    <xf numFmtId="0" fontId="47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58" fillId="0" borderId="0">
      <alignment vertical="center"/>
    </xf>
    <xf numFmtId="0" fontId="53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48" fillId="43" borderId="0" applyNumberFormat="0" applyBorder="0" applyAlignment="0" applyProtection="0">
      <alignment vertical="center"/>
    </xf>
    <xf numFmtId="0" fontId="48" fillId="43" borderId="0" applyNumberFormat="0" applyBorder="0" applyAlignment="0" applyProtection="0">
      <alignment vertical="center"/>
    </xf>
    <xf numFmtId="0" fontId="78" fillId="9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11" fillId="0" borderId="0"/>
    <xf numFmtId="0" fontId="24" fillId="50" borderId="17" applyNumberFormat="0" applyFont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75" fillId="55" borderId="22" applyNumberFormat="0" applyAlignment="0" applyProtection="0">
      <alignment vertical="center"/>
    </xf>
    <xf numFmtId="0" fontId="24" fillId="50" borderId="17" applyNumberFormat="0" applyFont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75" fillId="55" borderId="22" applyNumberFormat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75" fillId="55" borderId="22" applyNumberFormat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66" fillId="52" borderId="18" applyNumberFormat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66" fillId="52" borderId="18" applyNumberFormat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66" fillId="52" borderId="18" applyNumberFormat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66" fillId="52" borderId="18" applyNumberFormat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11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79" fillId="55" borderId="22" applyNumberFormat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11" fillId="0" borderId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11" fillId="0" borderId="0"/>
    <xf numFmtId="0" fontId="51" fillId="0" borderId="16" applyNumberFormat="0" applyFill="0" applyAlignment="0" applyProtection="0">
      <alignment vertical="center"/>
    </xf>
    <xf numFmtId="0" fontId="11" fillId="0" borderId="0"/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11" fillId="0" borderId="0"/>
    <xf numFmtId="0" fontId="52" fillId="39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80" fontId="50" fillId="0" borderId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55" fillId="4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80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55" fillId="44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9" fillId="0" borderId="0"/>
    <xf numFmtId="0" fontId="81" fillId="39" borderId="0" applyNumberFormat="0" applyBorder="0" applyAlignment="0" applyProtection="0">
      <alignment vertical="center"/>
    </xf>
    <xf numFmtId="0" fontId="11" fillId="0" borderId="0"/>
    <xf numFmtId="0" fontId="11" fillId="0" borderId="0">
      <alignment vertical="center"/>
    </xf>
    <xf numFmtId="0" fontId="48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48" fillId="47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11" fillId="0" borderId="0"/>
    <xf numFmtId="0" fontId="48" fillId="47" borderId="0" applyNumberFormat="0" applyBorder="0" applyAlignment="0" applyProtection="0">
      <alignment vertical="center"/>
    </xf>
    <xf numFmtId="0" fontId="11" fillId="0" borderId="0">
      <alignment vertical="center"/>
    </xf>
    <xf numFmtId="0" fontId="24" fillId="0" borderId="0"/>
    <xf numFmtId="0" fontId="11" fillId="0" borderId="0"/>
    <xf numFmtId="0" fontId="11" fillId="0" borderId="0"/>
    <xf numFmtId="0" fontId="24" fillId="0" borderId="0"/>
    <xf numFmtId="0" fontId="50" fillId="0" borderId="0">
      <alignment vertical="center"/>
    </xf>
    <xf numFmtId="0" fontId="11" fillId="0" borderId="0"/>
    <xf numFmtId="0" fontId="50" fillId="0" borderId="0">
      <alignment vertical="center"/>
    </xf>
    <xf numFmtId="0" fontId="50" fillId="0" borderId="0">
      <alignment vertical="center"/>
    </xf>
    <xf numFmtId="0" fontId="11" fillId="0" borderId="0"/>
    <xf numFmtId="0" fontId="18" fillId="0" borderId="0"/>
    <xf numFmtId="0" fontId="11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>
      <alignment vertical="center"/>
    </xf>
    <xf numFmtId="0" fontId="19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6" fillId="52" borderId="18" applyNumberFormat="0" applyAlignment="0" applyProtection="0">
      <alignment vertical="center"/>
    </xf>
    <xf numFmtId="0" fontId="10" fillId="0" borderId="0"/>
    <xf numFmtId="0" fontId="48" fillId="36" borderId="0" applyNumberFormat="0" applyBorder="0" applyAlignment="0" applyProtection="0">
      <alignment vertical="center"/>
    </xf>
    <xf numFmtId="0" fontId="66" fillId="52" borderId="18" applyNumberFormat="0" applyAlignment="0" applyProtection="0">
      <alignment vertical="center"/>
    </xf>
    <xf numFmtId="0" fontId="10" fillId="0" borderId="0"/>
    <xf numFmtId="0" fontId="60" fillId="51" borderId="19" applyNumberFormat="0" applyAlignment="0" applyProtection="0">
      <alignment vertical="center"/>
    </xf>
    <xf numFmtId="0" fontId="0" fillId="0" borderId="0">
      <alignment vertical="center"/>
    </xf>
    <xf numFmtId="0" fontId="18" fillId="0" borderId="0"/>
    <xf numFmtId="0" fontId="64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64" fillId="53" borderId="0" applyNumberFormat="0" applyBorder="0" applyAlignment="0" applyProtection="0">
      <alignment vertical="center"/>
    </xf>
    <xf numFmtId="0" fontId="19" fillId="0" borderId="0"/>
    <xf numFmtId="0" fontId="64" fillId="53" borderId="0" applyNumberFormat="0" applyBorder="0" applyAlignment="0" applyProtection="0">
      <alignment vertical="center"/>
    </xf>
    <xf numFmtId="0" fontId="19" fillId="0" borderId="0"/>
    <xf numFmtId="0" fontId="64" fillId="53" borderId="0" applyNumberFormat="0" applyBorder="0" applyAlignment="0" applyProtection="0">
      <alignment vertical="center"/>
    </xf>
    <xf numFmtId="0" fontId="11" fillId="0" borderId="0">
      <alignment vertical="center"/>
    </xf>
    <xf numFmtId="0" fontId="64" fillId="53" borderId="0" applyNumberFormat="0" applyBorder="0" applyAlignment="0" applyProtection="0">
      <alignment vertical="center"/>
    </xf>
    <xf numFmtId="0" fontId="68" fillId="0" borderId="0"/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0" fillId="0" borderId="0">
      <alignment vertical="center"/>
    </xf>
    <xf numFmtId="0" fontId="48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0" fillId="51" borderId="19" applyNumberFormat="0" applyAlignment="0" applyProtection="0">
      <alignment vertical="center"/>
    </xf>
    <xf numFmtId="0" fontId="11" fillId="0" borderId="0"/>
    <xf numFmtId="0" fontId="19" fillId="0" borderId="0"/>
    <xf numFmtId="0" fontId="19" fillId="0" borderId="0"/>
    <xf numFmtId="0" fontId="11" fillId="0" borderId="0"/>
    <xf numFmtId="0" fontId="19" fillId="0" borderId="0"/>
    <xf numFmtId="0" fontId="19" fillId="0" borderId="0"/>
    <xf numFmtId="0" fontId="11" fillId="0" borderId="0"/>
    <xf numFmtId="0" fontId="24" fillId="0" borderId="0"/>
    <xf numFmtId="0" fontId="19" fillId="0" borderId="0"/>
    <xf numFmtId="0" fontId="58" fillId="0" borderId="0">
      <alignment vertical="center"/>
    </xf>
    <xf numFmtId="0" fontId="11" fillId="0" borderId="0"/>
    <xf numFmtId="0" fontId="11" fillId="0" borderId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48" fillId="45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75" fillId="55" borderId="22" applyNumberFormat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75" fillId="55" borderId="22" applyNumberFormat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75" fillId="55" borderId="22" applyNumberFormat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0" fillId="51" borderId="19" applyNumberFormat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60" fillId="51" borderId="19" applyNumberFormat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63" fillId="0" borderId="21" applyNumberFormat="0" applyFill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59" fillId="51" borderId="18" applyNumberFormat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75" fillId="55" borderId="22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5" fillId="55" borderId="22" applyNumberFormat="0" applyAlignment="0" applyProtection="0">
      <alignment vertical="center"/>
    </xf>
    <xf numFmtId="0" fontId="75" fillId="55" borderId="22" applyNumberFormat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75" fillId="55" borderId="22" applyNumberFormat="0" applyAlignment="0" applyProtection="0">
      <alignment vertical="center"/>
    </xf>
    <xf numFmtId="0" fontId="75" fillId="55" borderId="22" applyNumberFormat="0" applyAlignment="0" applyProtection="0">
      <alignment vertical="center"/>
    </xf>
    <xf numFmtId="176" fontId="18" fillId="0" borderId="0"/>
    <xf numFmtId="0" fontId="75" fillId="55" borderId="22" applyNumberFormat="0" applyAlignment="0" applyProtection="0">
      <alignment vertical="center"/>
    </xf>
    <xf numFmtId="0" fontId="75" fillId="55" borderId="22" applyNumberFormat="0" applyAlignment="0" applyProtection="0">
      <alignment vertical="center"/>
    </xf>
    <xf numFmtId="0" fontId="75" fillId="55" borderId="22" applyNumberFormat="0" applyAlignment="0" applyProtection="0">
      <alignment vertical="center"/>
    </xf>
    <xf numFmtId="0" fontId="82" fillId="55" borderId="22" applyNumberFormat="0" applyAlignment="0" applyProtection="0">
      <alignment vertical="center"/>
    </xf>
    <xf numFmtId="0" fontId="75" fillId="55" borderId="22" applyNumberFormat="0" applyAlignment="0" applyProtection="0">
      <alignment vertical="center"/>
    </xf>
    <xf numFmtId="0" fontId="75" fillId="55" borderId="22" applyNumberFormat="0" applyAlignment="0" applyProtection="0">
      <alignment vertical="center"/>
    </xf>
    <xf numFmtId="0" fontId="75" fillId="55" borderId="22" applyNumberFormat="0" applyAlignment="0" applyProtection="0">
      <alignment vertical="center"/>
    </xf>
    <xf numFmtId="0" fontId="79" fillId="55" borderId="22" applyNumberFormat="0" applyAlignment="0" applyProtection="0">
      <alignment vertical="center"/>
    </xf>
    <xf numFmtId="0" fontId="79" fillId="55" borderId="22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24" fillId="50" borderId="17" applyNumberFormat="0" applyFont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69" fillId="0" borderId="0"/>
    <xf numFmtId="4" fontId="69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>
      <alignment vertical="center"/>
    </xf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48" fillId="46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3" fillId="4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8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4" fillId="53" borderId="0" applyNumberFormat="0" applyBorder="0" applyAlignment="0" applyProtection="0">
      <alignment vertical="center"/>
    </xf>
    <xf numFmtId="0" fontId="60" fillId="51" borderId="19" applyNumberFormat="0" applyAlignment="0" applyProtection="0">
      <alignment vertical="center"/>
    </xf>
    <xf numFmtId="0" fontId="60" fillId="51" borderId="19" applyNumberFormat="0" applyAlignment="0" applyProtection="0">
      <alignment vertical="center"/>
    </xf>
    <xf numFmtId="0" fontId="60" fillId="51" borderId="19" applyNumberFormat="0" applyAlignment="0" applyProtection="0">
      <alignment vertical="center"/>
    </xf>
    <xf numFmtId="0" fontId="60" fillId="51" borderId="19" applyNumberFormat="0" applyAlignment="0" applyProtection="0">
      <alignment vertical="center"/>
    </xf>
    <xf numFmtId="0" fontId="60" fillId="51" borderId="19" applyNumberFormat="0" applyAlignment="0" applyProtection="0">
      <alignment vertical="center"/>
    </xf>
    <xf numFmtId="0" fontId="60" fillId="51" borderId="19" applyNumberFormat="0" applyAlignment="0" applyProtection="0">
      <alignment vertical="center"/>
    </xf>
    <xf numFmtId="0" fontId="60" fillId="51" borderId="19" applyNumberFormat="0" applyAlignment="0" applyProtection="0">
      <alignment vertical="center"/>
    </xf>
    <xf numFmtId="0" fontId="60" fillId="51" borderId="19" applyNumberFormat="0" applyAlignment="0" applyProtection="0">
      <alignment vertical="center"/>
    </xf>
    <xf numFmtId="0" fontId="60" fillId="51" borderId="19" applyNumberFormat="0" applyAlignment="0" applyProtection="0">
      <alignment vertical="center"/>
    </xf>
    <xf numFmtId="0" fontId="60" fillId="51" borderId="19" applyNumberFormat="0" applyAlignment="0" applyProtection="0">
      <alignment vertical="center"/>
    </xf>
    <xf numFmtId="0" fontId="60" fillId="51" borderId="19" applyNumberFormat="0" applyAlignment="0" applyProtection="0">
      <alignment vertical="center"/>
    </xf>
    <xf numFmtId="0" fontId="60" fillId="51" borderId="19" applyNumberFormat="0" applyAlignment="0" applyProtection="0">
      <alignment vertical="center"/>
    </xf>
    <xf numFmtId="0" fontId="60" fillId="51" borderId="19" applyNumberFormat="0" applyAlignment="0" applyProtection="0">
      <alignment vertical="center"/>
    </xf>
    <xf numFmtId="0" fontId="60" fillId="51" borderId="19" applyNumberFormat="0" applyAlignment="0" applyProtection="0">
      <alignment vertical="center"/>
    </xf>
    <xf numFmtId="0" fontId="60" fillId="51" borderId="19" applyNumberFormat="0" applyAlignment="0" applyProtection="0">
      <alignment vertical="center"/>
    </xf>
    <xf numFmtId="0" fontId="60" fillId="51" borderId="19" applyNumberFormat="0" applyAlignment="0" applyProtection="0">
      <alignment vertical="center"/>
    </xf>
    <xf numFmtId="0" fontId="60" fillId="51" borderId="19" applyNumberFormat="0" applyAlignment="0" applyProtection="0">
      <alignment vertical="center"/>
    </xf>
    <xf numFmtId="0" fontId="66" fillId="52" borderId="18" applyNumberFormat="0" applyAlignment="0" applyProtection="0">
      <alignment vertical="center"/>
    </xf>
    <xf numFmtId="0" fontId="66" fillId="52" borderId="18" applyNumberFormat="0" applyAlignment="0" applyProtection="0">
      <alignment vertical="center"/>
    </xf>
    <xf numFmtId="0" fontId="66" fillId="52" borderId="18" applyNumberFormat="0" applyAlignment="0" applyProtection="0">
      <alignment vertical="center"/>
    </xf>
    <xf numFmtId="0" fontId="66" fillId="52" borderId="18" applyNumberFormat="0" applyAlignment="0" applyProtection="0">
      <alignment vertical="center"/>
    </xf>
    <xf numFmtId="0" fontId="66" fillId="52" borderId="18" applyNumberFormat="0" applyAlignment="0" applyProtection="0">
      <alignment vertical="center"/>
    </xf>
    <xf numFmtId="0" fontId="66" fillId="52" borderId="18" applyNumberFormat="0" applyAlignment="0" applyProtection="0">
      <alignment vertical="center"/>
    </xf>
    <xf numFmtId="0" fontId="66" fillId="52" borderId="18" applyNumberFormat="0" applyAlignment="0" applyProtection="0">
      <alignment vertical="center"/>
    </xf>
    <xf numFmtId="0" fontId="66" fillId="52" borderId="18" applyNumberFormat="0" applyAlignment="0" applyProtection="0">
      <alignment vertical="center"/>
    </xf>
    <xf numFmtId="0" fontId="66" fillId="52" borderId="18" applyNumberFormat="0" applyAlignment="0" applyProtection="0">
      <alignment vertical="center"/>
    </xf>
    <xf numFmtId="0" fontId="66" fillId="52" borderId="18" applyNumberFormat="0" applyAlignment="0" applyProtection="0">
      <alignment vertical="center"/>
    </xf>
    <xf numFmtId="0" fontId="85" fillId="52" borderId="18" applyNumberFormat="0" applyAlignment="0" applyProtection="0">
      <alignment vertical="center"/>
    </xf>
    <xf numFmtId="0" fontId="66" fillId="52" borderId="18" applyNumberFormat="0" applyAlignment="0" applyProtection="0">
      <alignment vertical="center"/>
    </xf>
    <xf numFmtId="0" fontId="66" fillId="52" borderId="18" applyNumberFormat="0" applyAlignment="0" applyProtection="0">
      <alignment vertical="center"/>
    </xf>
    <xf numFmtId="0" fontId="66" fillId="52" borderId="18" applyNumberFormat="0" applyAlignment="0" applyProtection="0">
      <alignment vertical="center"/>
    </xf>
    <xf numFmtId="0" fontId="66" fillId="52" borderId="18" applyNumberFormat="0" applyAlignment="0" applyProtection="0">
      <alignment vertical="center"/>
    </xf>
    <xf numFmtId="0" fontId="68" fillId="0" borderId="0"/>
    <xf numFmtId="0" fontId="11" fillId="50" borderId="17" applyNumberFormat="0" applyFont="0" applyAlignment="0" applyProtection="0">
      <alignment vertical="center"/>
    </xf>
    <xf numFmtId="0" fontId="11" fillId="50" borderId="17" applyNumberFormat="0" applyFont="0" applyAlignment="0" applyProtection="0">
      <alignment vertical="center"/>
    </xf>
    <xf numFmtId="0" fontId="24" fillId="50" borderId="17" applyNumberFormat="0" applyFont="0" applyAlignment="0" applyProtection="0">
      <alignment vertical="center"/>
    </xf>
    <xf numFmtId="0" fontId="11" fillId="50" borderId="17" applyNumberFormat="0" applyFont="0" applyAlignment="0" applyProtection="0">
      <alignment vertical="center"/>
    </xf>
    <xf numFmtId="0" fontId="11" fillId="50" borderId="17" applyNumberFormat="0" applyFont="0" applyAlignment="0" applyProtection="0">
      <alignment vertical="center"/>
    </xf>
    <xf numFmtId="0" fontId="24" fillId="50" borderId="17" applyNumberFormat="0" applyFont="0" applyAlignment="0" applyProtection="0">
      <alignment vertical="center"/>
    </xf>
    <xf numFmtId="0" fontId="11" fillId="50" borderId="17" applyNumberFormat="0" applyFont="0" applyAlignment="0" applyProtection="0">
      <alignment vertical="center"/>
    </xf>
    <xf numFmtId="0" fontId="24" fillId="50" borderId="17" applyNumberFormat="0" applyFont="0" applyAlignment="0" applyProtection="0">
      <alignment vertical="center"/>
    </xf>
    <xf numFmtId="0" fontId="24" fillId="50" borderId="17" applyNumberFormat="0" applyFont="0" applyAlignment="0" applyProtection="0">
      <alignment vertical="center"/>
    </xf>
    <xf numFmtId="0" fontId="24" fillId="50" borderId="17" applyNumberFormat="0" applyFont="0" applyAlignment="0" applyProtection="0">
      <alignment vertical="center"/>
    </xf>
    <xf numFmtId="0" fontId="24" fillId="50" borderId="17" applyNumberFormat="0" applyFont="0" applyAlignment="0" applyProtection="0">
      <alignment vertical="center"/>
    </xf>
    <xf numFmtId="0" fontId="24" fillId="0" borderId="0"/>
  </cellStyleXfs>
  <cellXfs count="166">
    <xf numFmtId="0" fontId="0" fillId="0" borderId="0" xfId="0">
      <alignment vertical="center"/>
    </xf>
    <xf numFmtId="0" fontId="1" fillId="0" borderId="0" xfId="403">
      <alignment vertical="center"/>
    </xf>
    <xf numFmtId="0" fontId="2" fillId="0" borderId="0" xfId="403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403" applyFont="1" applyBorder="1" applyAlignment="1">
      <alignment vertical="center" wrapText="1"/>
    </xf>
    <xf numFmtId="0" fontId="5" fillId="0" borderId="0" xfId="403" applyFont="1" applyBorder="1" applyAlignment="1">
      <alignment horizontal="center" vertical="center" wrapText="1"/>
    </xf>
    <xf numFmtId="0" fontId="6" fillId="0" borderId="1" xfId="403" applyFont="1" applyBorder="1" applyAlignment="1">
      <alignment horizontal="center" vertical="center" wrapText="1"/>
    </xf>
    <xf numFmtId="181" fontId="6" fillId="0" borderId="1" xfId="403" applyNumberFormat="1" applyFont="1" applyBorder="1" applyAlignment="1">
      <alignment horizontal="center" vertical="center" wrapText="1"/>
    </xf>
    <xf numFmtId="180" fontId="0" fillId="0" borderId="0" xfId="0" applyNumberFormat="1">
      <alignment vertical="center"/>
    </xf>
    <xf numFmtId="0" fontId="7" fillId="0" borderId="0" xfId="0" applyFont="1" applyAlignment="1">
      <alignment horizontal="center" vertical="center"/>
    </xf>
    <xf numFmtId="180" fontId="7" fillId="0" borderId="0" xfId="0" applyNumberFormat="1" applyFont="1" applyAlignment="1">
      <alignment horizontal="center" vertical="center"/>
    </xf>
    <xf numFmtId="180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180" fontId="3" fillId="0" borderId="1" xfId="0" applyNumberFormat="1" applyFont="1" applyBorder="1" applyAlignment="1">
      <alignment vertical="center"/>
    </xf>
    <xf numFmtId="0" fontId="3" fillId="0" borderId="1" xfId="0" applyFont="1" applyBorder="1">
      <alignment vertical="center"/>
    </xf>
    <xf numFmtId="180" fontId="3" fillId="0" borderId="1" xfId="0" applyNumberFormat="1" applyFont="1" applyBorder="1">
      <alignment vertical="center"/>
    </xf>
    <xf numFmtId="180" fontId="3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shrinkToFit="1"/>
    </xf>
    <xf numFmtId="180" fontId="3" fillId="0" borderId="1" xfId="0" applyNumberFormat="1" applyFont="1" applyBorder="1" applyAlignment="1">
      <alignment horizontal="left" vertical="center" shrinkToFit="1"/>
    </xf>
    <xf numFmtId="182" fontId="0" fillId="0" borderId="0" xfId="0" applyNumberFormat="1">
      <alignment vertical="center"/>
    </xf>
    <xf numFmtId="0" fontId="3" fillId="0" borderId="1" xfId="0" applyFont="1" applyBorder="1" applyAlignment="1">
      <alignment vertical="center" shrinkToFit="1"/>
    </xf>
    <xf numFmtId="180" fontId="3" fillId="0" borderId="1" xfId="0" applyNumberFormat="1" applyFont="1" applyBorder="1" applyAlignment="1">
      <alignment vertical="center" shrinkToFit="1"/>
    </xf>
    <xf numFmtId="180" fontId="3" fillId="0" borderId="1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3" fillId="0" borderId="0" xfId="328" applyAlignment="1"/>
    <xf numFmtId="180" fontId="3" fillId="0" borderId="0" xfId="328" applyNumberFormat="1" applyAlignment="1"/>
    <xf numFmtId="0" fontId="8" fillId="0" borderId="0" xfId="857" applyFont="1" applyAlignment="1">
      <alignment horizontal="center" vertical="center" wrapText="1"/>
    </xf>
    <xf numFmtId="180" fontId="8" fillId="0" borderId="0" xfId="857" applyNumberFormat="1" applyFont="1" applyAlignment="1">
      <alignment horizontal="center" vertical="center" wrapText="1"/>
    </xf>
    <xf numFmtId="0" fontId="3" fillId="0" borderId="0" xfId="328" applyAlignment="1">
      <alignment vertical="center"/>
    </xf>
    <xf numFmtId="180" fontId="3" fillId="0" borderId="0" xfId="328" applyNumberFormat="1" applyAlignment="1">
      <alignment vertical="center"/>
    </xf>
    <xf numFmtId="180" fontId="9" fillId="0" borderId="0" xfId="328" applyNumberFormat="1" applyFont="1" applyBorder="1" applyAlignment="1">
      <alignment horizontal="right" vertical="center"/>
    </xf>
    <xf numFmtId="0" fontId="3" fillId="0" borderId="3" xfId="328" applyBorder="1" applyAlignment="1">
      <alignment horizontal="center" vertical="center" wrapText="1"/>
    </xf>
    <xf numFmtId="180" fontId="3" fillId="0" borderId="3" xfId="328" applyNumberFormat="1" applyBorder="1" applyAlignment="1">
      <alignment horizontal="center" vertical="center"/>
    </xf>
    <xf numFmtId="180" fontId="3" fillId="0" borderId="4" xfId="328" applyNumberFormat="1" applyBorder="1" applyAlignment="1">
      <alignment horizontal="center" vertical="center"/>
    </xf>
    <xf numFmtId="180" fontId="3" fillId="0" borderId="5" xfId="328" applyNumberFormat="1" applyBorder="1" applyAlignment="1">
      <alignment horizontal="center" vertical="center"/>
    </xf>
    <xf numFmtId="0" fontId="3" fillId="0" borderId="1" xfId="328" applyBorder="1" applyAlignment="1">
      <alignment horizontal="center"/>
    </xf>
    <xf numFmtId="180" fontId="3" fillId="0" borderId="1" xfId="328" applyNumberFormat="1" applyBorder="1" applyAlignment="1">
      <alignment horizontal="center"/>
    </xf>
    <xf numFmtId="0" fontId="3" fillId="0" borderId="1" xfId="328" applyBorder="1" applyAlignment="1"/>
    <xf numFmtId="180" fontId="3" fillId="0" borderId="1" xfId="328" applyNumberFormat="1" applyBorder="1" applyAlignment="1"/>
    <xf numFmtId="0" fontId="3" fillId="0" borderId="1" xfId="328" applyBorder="1" applyAlignment="1">
      <alignment vertical="center"/>
    </xf>
    <xf numFmtId="183" fontId="10" fillId="0" borderId="1" xfId="307" applyNumberFormat="1" applyFont="1" applyFill="1" applyBorder="1" applyAlignment="1" applyProtection="1">
      <alignment horizontal="right" vertical="center" wrapText="1"/>
    </xf>
    <xf numFmtId="4" fontId="3" fillId="0" borderId="1" xfId="328" applyNumberFormat="1" applyBorder="1" applyAlignment="1"/>
    <xf numFmtId="4" fontId="3" fillId="0" borderId="0" xfId="328" applyNumberFormat="1" applyAlignment="1"/>
    <xf numFmtId="184" fontId="3" fillId="0" borderId="0" xfId="328" applyNumberFormat="1" applyAlignment="1"/>
    <xf numFmtId="183" fontId="11" fillId="0" borderId="1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right" vertical="center" shrinkToFit="1"/>
    </xf>
    <xf numFmtId="0" fontId="16" fillId="2" borderId="1" xfId="0" applyFont="1" applyFill="1" applyBorder="1" applyAlignment="1">
      <alignment horizontal="left" vertical="center" shrinkToFit="1"/>
    </xf>
    <xf numFmtId="0" fontId="17" fillId="2" borderId="1" xfId="0" applyFont="1" applyFill="1" applyBorder="1" applyAlignment="1">
      <alignment horizontal="left" vertical="center" shrinkToFit="1"/>
    </xf>
    <xf numFmtId="4" fontId="17" fillId="2" borderId="1" xfId="0" applyNumberFormat="1" applyFont="1" applyFill="1" applyBorder="1" applyAlignment="1">
      <alignment horizontal="right" vertical="center" shrinkToFit="1"/>
    </xf>
    <xf numFmtId="0" fontId="18" fillId="0" borderId="0" xfId="307"/>
    <xf numFmtId="185" fontId="18" fillId="0" borderId="0" xfId="307" applyNumberFormat="1"/>
    <xf numFmtId="180" fontId="18" fillId="0" borderId="0" xfId="307" applyNumberFormat="1"/>
    <xf numFmtId="10" fontId="18" fillId="0" borderId="0" xfId="307" applyNumberFormat="1"/>
    <xf numFmtId="0" fontId="8" fillId="0" borderId="0" xfId="307" applyFont="1" applyAlignment="1">
      <alignment horizontal="center"/>
    </xf>
    <xf numFmtId="0" fontId="15" fillId="0" borderId="0" xfId="839" applyFont="1" applyBorder="1" applyAlignment="1">
      <alignment horizontal="left" vertical="center"/>
    </xf>
    <xf numFmtId="185" fontId="15" fillId="0" borderId="0" xfId="839" applyNumberFormat="1" applyFont="1" applyBorder="1" applyAlignment="1">
      <alignment vertical="center"/>
    </xf>
    <xf numFmtId="180" fontId="15" fillId="0" borderId="0" xfId="839" applyNumberFormat="1" applyFont="1" applyBorder="1" applyAlignment="1">
      <alignment vertical="center"/>
    </xf>
    <xf numFmtId="180" fontId="19" fillId="0" borderId="0" xfId="307" applyNumberFormat="1" applyFont="1" applyAlignment="1">
      <alignment horizontal="right"/>
    </xf>
    <xf numFmtId="0" fontId="19" fillId="0" borderId="1" xfId="307" applyFont="1" applyFill="1" applyBorder="1" applyAlignment="1">
      <alignment horizontal="center" vertical="center" shrinkToFit="1"/>
    </xf>
    <xf numFmtId="185" fontId="19" fillId="0" borderId="1" xfId="307" applyNumberFormat="1" applyFont="1" applyFill="1" applyBorder="1" applyAlignment="1">
      <alignment horizontal="center" vertical="center" wrapText="1"/>
    </xf>
    <xf numFmtId="180" fontId="19" fillId="0" borderId="1" xfId="307" applyNumberFormat="1" applyFont="1" applyFill="1" applyBorder="1" applyAlignment="1">
      <alignment horizontal="center" vertical="center" wrapText="1"/>
    </xf>
    <xf numFmtId="180" fontId="19" fillId="0" borderId="3" xfId="307" applyNumberFormat="1" applyFont="1" applyFill="1" applyBorder="1" applyAlignment="1">
      <alignment horizontal="center" vertical="center" wrapText="1"/>
    </xf>
    <xf numFmtId="180" fontId="19" fillId="0" borderId="1" xfId="307" applyNumberFormat="1" applyFont="1" applyFill="1" applyBorder="1" applyAlignment="1">
      <alignment horizontal="center" vertical="center" shrinkToFit="1"/>
    </xf>
    <xf numFmtId="0" fontId="19" fillId="0" borderId="1" xfId="307" applyFont="1" applyFill="1" applyBorder="1" applyAlignment="1">
      <alignment horizontal="left" vertical="center" shrinkToFit="1"/>
    </xf>
    <xf numFmtId="185" fontId="19" fillId="0" borderId="1" xfId="307" applyNumberFormat="1" applyFont="1" applyFill="1" applyBorder="1" applyAlignment="1">
      <alignment horizontal="right" vertical="center" shrinkToFit="1"/>
    </xf>
    <xf numFmtId="180" fontId="19" fillId="0" borderId="1" xfId="307" applyNumberFormat="1" applyFont="1" applyFill="1" applyBorder="1" applyAlignment="1">
      <alignment horizontal="right" vertical="center" shrinkToFit="1"/>
    </xf>
    <xf numFmtId="180" fontId="19" fillId="0" borderId="3" xfId="307" applyNumberFormat="1" applyFont="1" applyFill="1" applyBorder="1" applyAlignment="1">
      <alignment horizontal="right" vertical="center" shrinkToFit="1"/>
    </xf>
    <xf numFmtId="180" fontId="18" fillId="0" borderId="1" xfId="307" applyNumberFormat="1" applyFont="1" applyFill="1" applyBorder="1"/>
    <xf numFmtId="180" fontId="20" fillId="0" borderId="1" xfId="307" applyNumberFormat="1" applyFont="1" applyFill="1" applyBorder="1" applyAlignment="1">
      <alignment vertical="center" wrapText="1"/>
    </xf>
    <xf numFmtId="0" fontId="19" fillId="0" borderId="0" xfId="307" applyFont="1"/>
    <xf numFmtId="0" fontId="21" fillId="0" borderId="0" xfId="839" applyFont="1" applyAlignment="1">
      <alignment vertical="center"/>
    </xf>
    <xf numFmtId="0" fontId="11" fillId="0" borderId="0" xfId="839" applyAlignment="1">
      <alignment vertical="center"/>
    </xf>
    <xf numFmtId="0" fontId="2" fillId="0" borderId="0" xfId="910" applyFont="1" applyAlignment="1">
      <alignment horizontal="center"/>
    </xf>
    <xf numFmtId="0" fontId="15" fillId="0" borderId="0" xfId="839" applyFont="1" applyBorder="1" applyAlignment="1">
      <alignment vertical="center"/>
    </xf>
    <xf numFmtId="0" fontId="15" fillId="0" borderId="0" xfId="839" applyFont="1" applyBorder="1" applyAlignment="1">
      <alignment horizontal="center" vertical="center"/>
    </xf>
    <xf numFmtId="0" fontId="15" fillId="0" borderId="0" xfId="910" applyFont="1" applyAlignment="1">
      <alignment vertical="center"/>
    </xf>
    <xf numFmtId="0" fontId="22" fillId="0" borderId="1" xfId="910" applyFont="1" applyBorder="1" applyAlignment="1">
      <alignment horizontal="center" vertical="center"/>
    </xf>
    <xf numFmtId="0" fontId="23" fillId="0" borderId="1" xfId="910" applyFont="1" applyBorder="1" applyAlignment="1">
      <alignment horizontal="center" vertical="center"/>
    </xf>
    <xf numFmtId="0" fontId="23" fillId="0" borderId="1" xfId="910" applyFont="1" applyBorder="1" applyAlignment="1">
      <alignment horizontal="center" vertical="center" wrapText="1"/>
    </xf>
    <xf numFmtId="0" fontId="23" fillId="0" borderId="1" xfId="910" applyFont="1" applyFill="1" applyBorder="1" applyAlignment="1">
      <alignment horizontal="center" vertical="center"/>
    </xf>
    <xf numFmtId="182" fontId="23" fillId="0" borderId="1" xfId="700" applyNumberFormat="1" applyFont="1" applyFill="1" applyBorder="1" applyAlignment="1">
      <alignment vertical="center"/>
    </xf>
    <xf numFmtId="186" fontId="23" fillId="0" borderId="1" xfId="700" applyNumberFormat="1" applyFont="1" applyFill="1" applyBorder="1" applyAlignment="1">
      <alignment horizontal="right" vertical="center"/>
    </xf>
    <xf numFmtId="182" fontId="23" fillId="0" borderId="1" xfId="910" applyNumberFormat="1" applyFont="1" applyFill="1" applyBorder="1" applyAlignment="1">
      <alignment vertical="center"/>
    </xf>
    <xf numFmtId="0" fontId="23" fillId="0" borderId="1" xfId="910" applyFont="1" applyBorder="1" applyAlignment="1">
      <alignment horizontal="left" vertical="center"/>
    </xf>
    <xf numFmtId="0" fontId="23" fillId="0" borderId="1" xfId="910" applyFont="1" applyFill="1" applyBorder="1" applyAlignment="1">
      <alignment vertical="center"/>
    </xf>
    <xf numFmtId="0" fontId="24" fillId="0" borderId="1" xfId="910" applyFont="1" applyFill="1" applyBorder="1" applyAlignment="1">
      <alignment horizontal="left" vertical="center" indent="1"/>
    </xf>
    <xf numFmtId="182" fontId="24" fillId="0" borderId="1" xfId="700" applyNumberFormat="1" applyFont="1" applyFill="1" applyBorder="1" applyAlignment="1">
      <alignment vertical="center"/>
    </xf>
    <xf numFmtId="186" fontId="24" fillId="0" borderId="1" xfId="700" applyNumberFormat="1" applyFont="1" applyFill="1" applyBorder="1" applyAlignment="1">
      <alignment horizontal="right" vertical="center"/>
    </xf>
    <xf numFmtId="182" fontId="24" fillId="3" borderId="1" xfId="910" applyNumberFormat="1" applyFont="1" applyFill="1" applyBorder="1">
      <alignment vertical="center"/>
    </xf>
    <xf numFmtId="0" fontId="24" fillId="0" borderId="1" xfId="910" applyFont="1" applyFill="1" applyBorder="1" applyAlignment="1">
      <alignment horizontal="left" vertical="center" indent="2"/>
    </xf>
    <xf numFmtId="0" fontId="23" fillId="0" borderId="1" xfId="910" applyFont="1" applyFill="1" applyBorder="1" applyAlignment="1">
      <alignment horizontal="left" vertical="center"/>
    </xf>
    <xf numFmtId="182" fontId="23" fillId="0" borderId="1" xfId="910" applyNumberFormat="1" applyFont="1" applyFill="1" applyBorder="1">
      <alignment vertical="center"/>
    </xf>
    <xf numFmtId="0" fontId="24" fillId="0" borderId="1" xfId="910" applyFont="1" applyFill="1" applyBorder="1" applyAlignment="1">
      <alignment vertical="center"/>
    </xf>
    <xf numFmtId="182" fontId="24" fillId="0" borderId="1" xfId="910" applyNumberFormat="1" applyFont="1" applyFill="1" applyBorder="1">
      <alignment vertical="center"/>
    </xf>
    <xf numFmtId="0" fontId="24" fillId="0" borderId="1" xfId="910" applyFont="1" applyFill="1" applyBorder="1" applyAlignment="1" applyProtection="1">
      <alignment vertical="center"/>
      <protection locked="0"/>
    </xf>
    <xf numFmtId="0" fontId="15" fillId="0" borderId="0" xfId="839" applyFont="1" applyAlignment="1">
      <alignment vertical="center"/>
    </xf>
    <xf numFmtId="182" fontId="11" fillId="0" borderId="0" xfId="839" applyNumberFormat="1" applyAlignment="1">
      <alignment vertical="center"/>
    </xf>
    <xf numFmtId="0" fontId="15" fillId="0" borderId="2" xfId="910" applyFont="1" applyBorder="1" applyAlignment="1">
      <alignment horizontal="right" vertical="center"/>
    </xf>
    <xf numFmtId="180" fontId="11" fillId="0" borderId="0" xfId="839" applyNumberFormat="1" applyAlignment="1">
      <alignment vertical="center"/>
    </xf>
    <xf numFmtId="180" fontId="2" fillId="0" borderId="0" xfId="910" applyNumberFormat="1" applyFont="1" applyAlignment="1">
      <alignment horizontal="center"/>
    </xf>
    <xf numFmtId="180" fontId="15" fillId="0" borderId="0" xfId="839" applyNumberFormat="1" applyFont="1" applyBorder="1" applyAlignment="1">
      <alignment horizontal="center" vertical="center"/>
    </xf>
    <xf numFmtId="180" fontId="15" fillId="0" borderId="0" xfId="910" applyNumberFormat="1" applyFont="1" applyAlignment="1">
      <alignment vertical="center"/>
    </xf>
    <xf numFmtId="180" fontId="22" fillId="0" borderId="1" xfId="910" applyNumberFormat="1" applyFont="1" applyBorder="1" applyAlignment="1">
      <alignment horizontal="center" vertical="center"/>
    </xf>
    <xf numFmtId="180" fontId="23" fillId="0" borderId="1" xfId="910" applyNumberFormat="1" applyFont="1" applyBorder="1" applyAlignment="1">
      <alignment horizontal="center" vertical="center" wrapText="1"/>
    </xf>
    <xf numFmtId="180" fontId="23" fillId="0" borderId="1" xfId="700" applyNumberFormat="1" applyFont="1" applyFill="1" applyBorder="1" applyAlignment="1">
      <alignment vertical="center"/>
    </xf>
    <xf numFmtId="180" fontId="23" fillId="0" borderId="1" xfId="910" applyNumberFormat="1" applyFont="1" applyFill="1" applyBorder="1" applyAlignment="1">
      <alignment vertical="center"/>
    </xf>
    <xf numFmtId="180" fontId="24" fillId="0" borderId="1" xfId="700" applyNumberFormat="1" applyFont="1" applyFill="1" applyBorder="1" applyAlignment="1">
      <alignment vertical="center"/>
    </xf>
    <xf numFmtId="180" fontId="24" fillId="3" borderId="1" xfId="910" applyNumberFormat="1" applyFont="1" applyFill="1" applyBorder="1">
      <alignment vertical="center"/>
    </xf>
    <xf numFmtId="180" fontId="23" fillId="0" borderId="1" xfId="910" applyNumberFormat="1" applyFont="1" applyFill="1" applyBorder="1">
      <alignment vertical="center"/>
    </xf>
    <xf numFmtId="180" fontId="24" fillId="0" borderId="1" xfId="910" applyNumberFormat="1" applyFont="1" applyFill="1" applyBorder="1">
      <alignment vertical="center"/>
    </xf>
    <xf numFmtId="180" fontId="11" fillId="0" borderId="1" xfId="839" applyNumberFormat="1" applyBorder="1" applyAlignment="1">
      <alignment vertical="center"/>
    </xf>
    <xf numFmtId="0" fontId="11" fillId="0" borderId="1" xfId="839" applyBorder="1" applyAlignment="1">
      <alignment vertical="center"/>
    </xf>
    <xf numFmtId="180" fontId="15" fillId="0" borderId="2" xfId="910" applyNumberFormat="1" applyFont="1" applyBorder="1" applyAlignment="1">
      <alignment horizontal="right" vertical="center"/>
    </xf>
    <xf numFmtId="180" fontId="21" fillId="0" borderId="0" xfId="839" applyNumberFormat="1" applyFont="1" applyAlignment="1">
      <alignment vertical="center"/>
    </xf>
    <xf numFmtId="183" fontId="15" fillId="0" borderId="1" xfId="700" applyNumberFormat="1" applyFont="1" applyBorder="1" applyAlignment="1" applyProtection="1">
      <alignment horizontal="right" vertical="center"/>
      <protection locked="0"/>
    </xf>
    <xf numFmtId="183" fontId="15" fillId="0" borderId="1" xfId="700" applyNumberFormat="1" applyFont="1" applyBorder="1" applyAlignment="1" applyProtection="1">
      <alignment horizontal="right" vertical="center"/>
    </xf>
    <xf numFmtId="184" fontId="24" fillId="0" borderId="1" xfId="700" applyNumberFormat="1" applyFont="1" applyBorder="1" applyAlignment="1" applyProtection="1">
      <alignment vertical="center"/>
      <protection locked="0"/>
    </xf>
    <xf numFmtId="183" fontId="24" fillId="0" borderId="1" xfId="0" applyNumberFormat="1" applyFont="1" applyFill="1" applyBorder="1" applyAlignment="1" applyProtection="1">
      <alignment vertical="center"/>
      <protection locked="0"/>
    </xf>
    <xf numFmtId="184" fontId="24" fillId="0" borderId="1" xfId="0" applyNumberFormat="1" applyFont="1" applyFill="1" applyBorder="1" applyAlignment="1" applyProtection="1">
      <alignment vertical="center"/>
      <protection locked="0"/>
    </xf>
    <xf numFmtId="184" fontId="24" fillId="0" borderId="1" xfId="700" applyNumberFormat="1" applyFont="1" applyFill="1" applyBorder="1" applyAlignment="1" applyProtection="1">
      <alignment vertical="center"/>
      <protection locked="0"/>
    </xf>
    <xf numFmtId="0" fontId="24" fillId="0" borderId="1" xfId="910" applyFont="1" applyFill="1" applyBorder="1" applyAlignment="1">
      <alignment horizontal="left" vertical="center" indent="2" shrinkToFit="1"/>
    </xf>
    <xf numFmtId="183" fontId="24" fillId="0" borderId="1" xfId="835" applyNumberFormat="1" applyFont="1" applyFill="1" applyBorder="1" applyAlignment="1" applyProtection="1">
      <alignment vertical="center"/>
    </xf>
    <xf numFmtId="184" fontId="24" fillId="0" borderId="1" xfId="1" applyNumberFormat="1" applyFont="1" applyBorder="1" applyAlignment="1" applyProtection="1">
      <alignment vertical="center"/>
      <protection locked="0"/>
    </xf>
    <xf numFmtId="0" fontId="24" fillId="0" borderId="1" xfId="910" applyFont="1" applyBorder="1" applyAlignment="1">
      <alignment horizontal="left" vertical="center"/>
    </xf>
    <xf numFmtId="184" fontId="24" fillId="0" borderId="1" xfId="1" applyNumberFormat="1" applyFont="1" applyBorder="1" applyAlignment="1" applyProtection="1">
      <alignment vertical="center"/>
    </xf>
    <xf numFmtId="0" fontId="24" fillId="0" borderId="6" xfId="910" applyFont="1" applyBorder="1" applyAlignment="1">
      <alignment horizontal="left" vertical="center"/>
    </xf>
    <xf numFmtId="180" fontId="24" fillId="0" borderId="6" xfId="700" applyNumberFormat="1" applyFont="1" applyFill="1" applyBorder="1" applyAlignment="1">
      <alignment vertical="center"/>
    </xf>
    <xf numFmtId="187" fontId="11" fillId="0" borderId="0" xfId="839" applyNumberFormat="1" applyAlignment="1">
      <alignment vertical="center"/>
    </xf>
    <xf numFmtId="184" fontId="24" fillId="0" borderId="1" xfId="1" applyNumberFormat="1" applyFont="1" applyFill="1" applyBorder="1" applyAlignment="1" applyProtection="1">
      <alignment vertical="center"/>
      <protection locked="0"/>
    </xf>
    <xf numFmtId="184" fontId="24" fillId="0" borderId="1" xfId="700" applyNumberFormat="1" applyFont="1" applyBorder="1" applyAlignment="1" applyProtection="1">
      <alignment vertical="center"/>
    </xf>
    <xf numFmtId="182" fontId="24" fillId="0" borderId="1" xfId="700" applyNumberFormat="1" applyFont="1" applyFill="1" applyBorder="1" applyAlignment="1">
      <alignment horizontal="right" vertical="center"/>
    </xf>
    <xf numFmtId="0" fontId="24" fillId="0" borderId="1" xfId="910" applyFont="1" applyFill="1" applyBorder="1" applyAlignment="1" applyProtection="1">
      <alignment horizontal="left" vertical="center" indent="1"/>
      <protection locked="0"/>
    </xf>
    <xf numFmtId="180" fontId="15" fillId="0" borderId="0" xfId="839" applyNumberFormat="1" applyFont="1" applyBorder="1" applyAlignment="1">
      <alignment horizontal="left" vertical="center"/>
    </xf>
    <xf numFmtId="180" fontId="15" fillId="0" borderId="0" xfId="910" applyNumberFormat="1" applyFont="1" applyBorder="1" applyAlignment="1">
      <alignment horizontal="center" vertical="center"/>
    </xf>
    <xf numFmtId="180" fontId="23" fillId="0" borderId="1" xfId="910" applyNumberFormat="1" applyFont="1" applyBorder="1" applyAlignment="1">
      <alignment horizontal="center" vertical="center"/>
    </xf>
    <xf numFmtId="180" fontId="23" fillId="0" borderId="1" xfId="910" applyNumberFormat="1" applyFont="1" applyFill="1" applyBorder="1" applyAlignment="1">
      <alignment horizontal="center" vertical="center"/>
    </xf>
    <xf numFmtId="180" fontId="23" fillId="0" borderId="1" xfId="700" applyNumberFormat="1" applyFont="1" applyFill="1" applyBorder="1" applyAlignment="1">
      <alignment horizontal="right" vertical="center"/>
    </xf>
    <xf numFmtId="180" fontId="23" fillId="0" borderId="1" xfId="910" applyNumberFormat="1" applyFont="1" applyFill="1" applyBorder="1" applyAlignment="1" applyProtection="1">
      <alignment horizontal="center" vertical="center"/>
      <protection locked="0"/>
    </xf>
    <xf numFmtId="180" fontId="23" fillId="0" borderId="1" xfId="910" applyNumberFormat="1" applyFont="1" applyBorder="1" applyAlignment="1">
      <alignment horizontal="left" vertical="center"/>
    </xf>
    <xf numFmtId="180" fontId="24" fillId="0" borderId="1" xfId="910" applyNumberFormat="1" applyFont="1" applyFill="1" applyBorder="1" applyAlignment="1">
      <alignment horizontal="left" vertical="center" indent="1"/>
    </xf>
    <xf numFmtId="180" fontId="24" fillId="0" borderId="1" xfId="700" applyNumberFormat="1" applyFont="1" applyFill="1" applyBorder="1" applyAlignment="1">
      <alignment horizontal="right" vertical="center"/>
    </xf>
    <xf numFmtId="180" fontId="24" fillId="0" borderId="1" xfId="910" applyNumberFormat="1" applyFont="1" applyFill="1" applyBorder="1" applyAlignment="1">
      <alignment horizontal="left" vertical="center" indent="2"/>
    </xf>
    <xf numFmtId="180" fontId="24" fillId="0" borderId="1" xfId="910" applyNumberFormat="1" applyFont="1" applyFill="1" applyBorder="1" applyAlignment="1" applyProtection="1">
      <alignment horizontal="left" vertical="center" indent="2"/>
      <protection locked="0"/>
    </xf>
    <xf numFmtId="180" fontId="24" fillId="0" borderId="1" xfId="910" applyNumberFormat="1" applyFont="1" applyFill="1" applyBorder="1" applyAlignment="1">
      <alignment horizontal="left" vertical="center" indent="2" shrinkToFit="1"/>
    </xf>
    <xf numFmtId="180" fontId="24" fillId="0" borderId="1" xfId="910" applyNumberFormat="1" applyFont="1" applyFill="1" applyBorder="1" applyAlignment="1" applyProtection="1">
      <alignment horizontal="left" vertical="center" indent="1"/>
      <protection locked="0"/>
    </xf>
    <xf numFmtId="180" fontId="24" fillId="0" borderId="1" xfId="910" applyNumberFormat="1" applyFont="1" applyFill="1" applyBorder="1" applyAlignment="1" applyProtection="1">
      <alignment vertical="center"/>
      <protection locked="0"/>
    </xf>
    <xf numFmtId="180" fontId="24" fillId="0" borderId="1" xfId="910" applyNumberFormat="1" applyFont="1" applyFill="1" applyBorder="1" applyAlignment="1">
      <alignment vertical="center"/>
    </xf>
    <xf numFmtId="180" fontId="24" fillId="0" borderId="1" xfId="910" applyNumberFormat="1" applyFont="1" applyBorder="1" applyAlignment="1">
      <alignment horizontal="left" vertical="center"/>
    </xf>
    <xf numFmtId="184" fontId="24" fillId="0" borderId="1" xfId="700" applyNumberFormat="1" applyFont="1" applyFill="1" applyBorder="1" applyAlignment="1">
      <alignment vertical="center"/>
    </xf>
    <xf numFmtId="184" fontId="24" fillId="0" borderId="1" xfId="91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justify" vertical="center"/>
    </xf>
    <xf numFmtId="0" fontId="27" fillId="0" borderId="0" xfId="0" applyFont="1" applyAlignment="1">
      <alignment horizontal="center" vertical="center"/>
    </xf>
    <xf numFmtId="0" fontId="8" fillId="0" borderId="0" xfId="857" applyFont="1" applyAlignment="1" quotePrefix="1">
      <alignment horizontal="center" vertical="center" wrapText="1"/>
    </xf>
  </cellXfs>
  <cellStyles count="11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强调文字颜色 6 6 3" xfId="49"/>
    <cellStyle name="强调文字颜色 2 3 2" xfId="50"/>
    <cellStyle name="链接单元格 5" xfId="51"/>
    <cellStyle name="20% - 强调文字颜色 1 2" xfId="52"/>
    <cellStyle name="40% - 强调文字颜色 1 3 2 3" xfId="53"/>
    <cellStyle name="链接单元格 3 2" xfId="54"/>
    <cellStyle name="标题 2 2 3 2" xfId="55"/>
    <cellStyle name="好 3 2 2" xfId="56"/>
    <cellStyle name="60% - 强调文字颜色 2 4 3" xfId="57"/>
    <cellStyle name="常规 7 3" xfId="58"/>
    <cellStyle name="强调文字颜色 1 4 4" xfId="59"/>
    <cellStyle name="标题 4 2 3 2" xfId="60"/>
    <cellStyle name="20% - 强调文字颜色 4 6 3" xfId="61"/>
    <cellStyle name="40% - 强调文字颜色 3 5 3" xfId="62"/>
    <cellStyle name="差 3 3 2" xfId="63"/>
    <cellStyle name="40% - 强调文字颜色 4 3 4" xfId="64"/>
    <cellStyle name="40% - 强调文字颜色 3 3 3 2" xfId="65"/>
    <cellStyle name="强调文字颜色 5 3 3" xfId="66"/>
    <cellStyle name="60% - 强调文字颜色 6 3 2" xfId="67"/>
    <cellStyle name="强调文字颜色 4 4 3" xfId="68"/>
    <cellStyle name="40% - 强调文字颜色 5 3 3 2" xfId="69"/>
    <cellStyle name="60% - 强调文字颜色 5 4 2" xfId="70"/>
    <cellStyle name="强调文字颜色 3 2 3 2" xfId="71"/>
    <cellStyle name="好_StartUp" xfId="72"/>
    <cellStyle name="40% - 强调文字颜色 6 4 2" xfId="73"/>
    <cellStyle name="60% - 强调文字颜色 4 2 2 2" xfId="74"/>
    <cellStyle name="20% - 强调文字颜色 4 5" xfId="75"/>
    <cellStyle name="60% - 强调文字颜色 2 3" xfId="76"/>
    <cellStyle name="常规 6" xfId="77"/>
    <cellStyle name="解释性文本 2 2" xfId="78"/>
    <cellStyle name="常规 6 5" xfId="79"/>
    <cellStyle name="强调文字颜色 1 2 3" xfId="80"/>
    <cellStyle name="20% - 强调文字颜色 4 4 2" xfId="81"/>
    <cellStyle name="常规 5 2" xfId="82"/>
    <cellStyle name="60% - 强调文字颜色 2 2 2" xfId="83"/>
    <cellStyle name="20% - 强调文字颜色 5 3 3" xfId="84"/>
    <cellStyle name="强调文字颜色 1 2 3 2" xfId="85"/>
    <cellStyle name="20% - 强调文字颜色 5 3 4" xfId="86"/>
    <cellStyle name="常规 5 2 2" xfId="87"/>
    <cellStyle name="60% - 强调文字颜色 2 2 2 2" xfId="88"/>
    <cellStyle name="60% - 强调文字颜色 2 2 2 3" xfId="89"/>
    <cellStyle name="40% - 强调文字颜色 6 6 2" xfId="90"/>
    <cellStyle name="注释 3 2 2" xfId="91"/>
    <cellStyle name="20% - 强调文字颜色 2 4 2" xfId="92"/>
    <cellStyle name="40% - 强调文字颜色 3 3 3" xfId="93"/>
    <cellStyle name="计算 3 2" xfId="94"/>
    <cellStyle name="20% - 强调文字颜色 1 4 3" xfId="95"/>
    <cellStyle name="40% - 强调文字颜色 4 2" xfId="96"/>
    <cellStyle name="60% - 强调文字颜色 2 5 3" xfId="97"/>
    <cellStyle name="常规 8 3" xfId="98"/>
    <cellStyle name="60% - 强调文字颜色 2 3 2 3" xfId="99"/>
    <cellStyle name="注释 2 3" xfId="100"/>
    <cellStyle name="强调文字颜色 3 2 4" xfId="101"/>
    <cellStyle name="20% - 强调文字颜色 6 4 3" xfId="102"/>
    <cellStyle name="40% - 强调文字颜色 6 5" xfId="103"/>
    <cellStyle name="60% - 强调文字颜色 4 2 3" xfId="104"/>
    <cellStyle name="差 2 3 2" xfId="105"/>
    <cellStyle name="40% - 强调文字颜色 2 5 3" xfId="106"/>
    <cellStyle name="链接单元格 5 3" xfId="107"/>
    <cellStyle name="20% - 强调文字颜色 3 3" xfId="108"/>
    <cellStyle name="输出 3 3" xfId="109"/>
    <cellStyle name="60% - 强调文字颜色 3 2 3 2" xfId="110"/>
    <cellStyle name="60% - 强调文字颜色 2 5 2" xfId="111"/>
    <cellStyle name="常规 8 2" xfId="112"/>
    <cellStyle name="40% - 强调文字颜色 4 2 3 2" xfId="113"/>
    <cellStyle name="千位分隔 6 2" xfId="114"/>
    <cellStyle name="链接单元格 3" xfId="115"/>
    <cellStyle name="40% - 强调文字颜色 4 3 2" xfId="116"/>
    <cellStyle name="标题 5 4" xfId="117"/>
    <cellStyle name="强调文字颜色 1 6" xfId="118"/>
    <cellStyle name="计算 3 3 2" xfId="119"/>
    <cellStyle name="标题 1 3 2 3" xfId="120"/>
    <cellStyle name="汇总 3 3" xfId="121"/>
    <cellStyle name="链接单元格 4" xfId="122"/>
    <cellStyle name="40% - 强调文字颜色 4 3 3" xfId="123"/>
    <cellStyle name="标题 5 3 2" xfId="124"/>
    <cellStyle name="链接单元格 6" xfId="125"/>
    <cellStyle name="60% - 强调文字颜色 6 5 2" xfId="126"/>
    <cellStyle name="强调文字颜色 4 2 3 2" xfId="127"/>
    <cellStyle name="计算 4" xfId="128"/>
    <cellStyle name="60% - 强调文字颜色 5 2 2 2" xfId="129"/>
    <cellStyle name="40% - 强调文字颜色 6 6 3" xfId="130"/>
    <cellStyle name="注释 3 2 3" xfId="131"/>
    <cellStyle name="60% - 强调文字颜色 6 5 3" xfId="132"/>
    <cellStyle name="20% - 强调文字颜色 3 3 2" xfId="133"/>
    <cellStyle name="计算 5" xfId="134"/>
    <cellStyle name="60% - 强调文字颜色 5 2 2 3" xfId="135"/>
    <cellStyle name="适中 2" xfId="136"/>
    <cellStyle name="输出 3 3 2" xfId="137"/>
    <cellStyle name="解释性文本 2 3" xfId="138"/>
    <cellStyle name="标题 5" xfId="139"/>
    <cellStyle name="20% - 强调文字颜色 1 2 2 2" xfId="140"/>
    <cellStyle name="解释性文本 2 4" xfId="141"/>
    <cellStyle name="标题 6" xfId="142"/>
    <cellStyle name="20% - 强调文字颜色 1 2 2 3" xfId="143"/>
    <cellStyle name="链接单元格 3 2 3" xfId="144"/>
    <cellStyle name="20% - 强调文字颜色 1 2 3" xfId="145"/>
    <cellStyle name="40% - 强调文字颜色 2 2" xfId="146"/>
    <cellStyle name="40% - 强调文字颜色 4 3 3 2" xfId="147"/>
    <cellStyle name="强调文字颜色 2 2 2 3" xfId="148"/>
    <cellStyle name="20% - 强调文字颜色 1 4" xfId="149"/>
    <cellStyle name="链接单元格 3 4" xfId="150"/>
    <cellStyle name="40% - 强调文字颜色 3 6 2" xfId="151"/>
    <cellStyle name="20% - 强调文字颜色 1 3 2 2" xfId="152"/>
    <cellStyle name="强调文字颜色 2 2 2 2" xfId="153"/>
    <cellStyle name="20% - 强调文字颜色 1 3" xfId="154"/>
    <cellStyle name="链接单元格 3 3" xfId="155"/>
    <cellStyle name="20% - 强调文字颜色 1 3 2 3" xfId="156"/>
    <cellStyle name="解释性文本 3 3" xfId="157"/>
    <cellStyle name="20% - 强调文字颜色 1 2 3 2" xfId="158"/>
    <cellStyle name="40% - 强调文字颜色 2 2 2" xfId="159"/>
    <cellStyle name="40% - 强调文字颜色 6 3 2 3" xfId="160"/>
    <cellStyle name="链接单元格 3 2 2" xfId="161"/>
    <cellStyle name="20% - 强调文字颜色 1 2 2" xfId="162"/>
    <cellStyle name="20% - 强调文字颜色 1 2 4" xfId="163"/>
    <cellStyle name="40% - 强调文字颜色 2 3" xfId="164"/>
    <cellStyle name="链接单元格 3 3 2" xfId="165"/>
    <cellStyle name="20% - 强调文字颜色 1 3 2" xfId="166"/>
    <cellStyle name="计算 2 2" xfId="167"/>
    <cellStyle name="20% - 强调文字颜色 1 3 3" xfId="168"/>
    <cellStyle name="40% - 强调文字颜色 3 2" xfId="169"/>
    <cellStyle name="计算 2 2 2" xfId="170"/>
    <cellStyle name="20% - 强调文字颜色 1 3 3 2" xfId="171"/>
    <cellStyle name="40% - 强调文字颜色 3 2 2" xfId="172"/>
    <cellStyle name="计算 2 3" xfId="173"/>
    <cellStyle name="20% - 强调文字颜色 1 3 4" xfId="174"/>
    <cellStyle name="40% - 强调文字颜色 3 3" xfId="175"/>
    <cellStyle name="20% - 强调文字颜色 1 4 2" xfId="176"/>
    <cellStyle name="计算 3 3" xfId="177"/>
    <cellStyle name="20% - 强调文字颜色 1 4 4" xfId="178"/>
    <cellStyle name="40% - 强调文字颜色 4 3" xfId="179"/>
    <cellStyle name="20% - 强调文字颜色 1 5" xfId="180"/>
    <cellStyle name="40% - 强调文字颜色 3 6 3" xfId="181"/>
    <cellStyle name="20% - 强调文字颜色 1 5 2" xfId="182"/>
    <cellStyle name="计算 4 2" xfId="183"/>
    <cellStyle name="20% - 强调文字颜色 1 5 3" xfId="184"/>
    <cellStyle name="好 2 3" xfId="185"/>
    <cellStyle name="40% - 强调文字颜色 5 2" xfId="186"/>
    <cellStyle name="千位[0]_1" xfId="187"/>
    <cellStyle name="20% - 强调文字颜色 1 6" xfId="188"/>
    <cellStyle name="20% - 强调文字颜色 1 6 2" xfId="189"/>
    <cellStyle name="好 3 2" xfId="190"/>
    <cellStyle name="标题 2 2 3" xfId="191"/>
    <cellStyle name="计算 5 2" xfId="192"/>
    <cellStyle name="20% - 强调文字颜色 1 6 3" xfId="193"/>
    <cellStyle name="好 3 3" xfId="194"/>
    <cellStyle name="20% - 强调文字颜色 3 3 2 2" xfId="195"/>
    <cellStyle name="40% - 强调文字颜色 6 2" xfId="196"/>
    <cellStyle name="标题 2 2 4" xfId="197"/>
    <cellStyle name="链接单元格 4 2" xfId="198"/>
    <cellStyle name="20% - 强调文字颜色 2 2" xfId="199"/>
    <cellStyle name="20% - 强调文字颜色 2 2 2" xfId="200"/>
    <cellStyle name="20% - 强调文字颜色 2 2 2 2" xfId="201"/>
    <cellStyle name="20% - 强调文字颜色 2 6" xfId="202"/>
    <cellStyle name="20% - 强调文字颜色 2 2 2 3" xfId="203"/>
    <cellStyle name="20% - 强调文字颜色 2 2 3" xfId="204"/>
    <cellStyle name="20% - 强调文字颜色 2 2 3 2" xfId="205"/>
    <cellStyle name="20% - 强调文字颜色 3 6" xfId="206"/>
    <cellStyle name="60% - 强调文字颜色 1 4" xfId="207"/>
    <cellStyle name="20% - 强调文字颜色 2 2 4" xfId="208"/>
    <cellStyle name="强调文字颜色 2 2 3 2" xfId="209"/>
    <cellStyle name="20% - 强调文字颜色 2 3" xfId="210"/>
    <cellStyle name="链接单元格 4 3" xfId="211"/>
    <cellStyle name="60% - 强调文字颜色 3 2 2 2" xfId="212"/>
    <cellStyle name="20% - 强调文字颜色 2 3 2" xfId="213"/>
    <cellStyle name="20% - 强调文字颜色 2 3 2 2" xfId="214"/>
    <cellStyle name="20% - 强调文字颜色 2 3 2 3" xfId="215"/>
    <cellStyle name="20% - 强调文字颜色 2 3 3" xfId="216"/>
    <cellStyle name="20% - 强调文字颜色 2 3 3 2" xfId="217"/>
    <cellStyle name="20% - 强调文字颜色 2 3 4" xfId="218"/>
    <cellStyle name="链接单元格 4 4" xfId="219"/>
    <cellStyle name="20% - 强调文字颜色 2 4" xfId="220"/>
    <cellStyle name="60% - 强调文字颜色 3 2 2 3" xfId="221"/>
    <cellStyle name="20% - 强调文字颜色 2 4 3" xfId="222"/>
    <cellStyle name="20% - 强调文字颜色 2 4 4" xfId="223"/>
    <cellStyle name="20% - 强调文字颜色 2 5" xfId="224"/>
    <cellStyle name="20% - 强调文字颜色 2 5 2" xfId="225"/>
    <cellStyle name="20% - 强调文字颜色 2 5 3" xfId="226"/>
    <cellStyle name="20% - 强调文字颜色 2 6 2" xfId="227"/>
    <cellStyle name="20% - 强调文字颜色 2 6 3" xfId="228"/>
    <cellStyle name="60% - 强调文字颜色 1 2 2 2" xfId="229"/>
    <cellStyle name="链接单元格 5 2" xfId="230"/>
    <cellStyle name="常规 3 2 5" xfId="231"/>
    <cellStyle name="20% - 强调文字颜色 3 2" xfId="232"/>
    <cellStyle name="强调文字颜色 4 2 2 3" xfId="233"/>
    <cellStyle name="20% - 强调文字颜色 3 2 2" xfId="234"/>
    <cellStyle name="20% - 强调文字颜色 3 2 2 2" xfId="235"/>
    <cellStyle name="标题 1 2 4" xfId="236"/>
    <cellStyle name="20% - 强调文字颜色 3 2 2 3" xfId="237"/>
    <cellStyle name="20% - 强调文字颜色 3 2 3" xfId="238"/>
    <cellStyle name="汇总 5" xfId="239"/>
    <cellStyle name="20% - 强调文字颜色 3 2 3 2" xfId="240"/>
    <cellStyle name="标题 1 3 4" xfId="241"/>
    <cellStyle name="20% - 强调文字颜色 3 2 4" xfId="242"/>
    <cellStyle name="好 3 4" xfId="243"/>
    <cellStyle name="20% - 强调文字颜色 3 3 2 3" xfId="244"/>
    <cellStyle name="40% - 强调文字颜色 6 3" xfId="245"/>
    <cellStyle name="20% - 强调文字颜色 3 3 3" xfId="246"/>
    <cellStyle name="好 4 3" xfId="247"/>
    <cellStyle name="常规 13" xfId="248"/>
    <cellStyle name="20% - 强调文字颜色 3 3 3 2" xfId="249"/>
    <cellStyle name="标题 2 3 4" xfId="250"/>
    <cellStyle name="20% - 强调文字颜色 3 3 4" xfId="251"/>
    <cellStyle name="20% - 强调文字颜色 4 2 2 2" xfId="252"/>
    <cellStyle name="20% - 强调文字颜色 3 4" xfId="253"/>
    <cellStyle name="60% - 强调文字颜色 1 2" xfId="254"/>
    <cellStyle name="20% - 强调文字颜色 3 4 2" xfId="255"/>
    <cellStyle name="60% - 强调文字颜色 1 2 2" xfId="256"/>
    <cellStyle name="20% - 强调文字颜色 3 4 3" xfId="257"/>
    <cellStyle name="60% - 强调文字颜色 1 2 3" xfId="258"/>
    <cellStyle name="20% - 强调文字颜色 3 4 4" xfId="259"/>
    <cellStyle name="20% - 强调文字颜色 4 2 3 2" xfId="260"/>
    <cellStyle name="常规 3 3 2" xfId="261"/>
    <cellStyle name="60% - 强调文字颜色 1 2 4" xfId="262"/>
    <cellStyle name="20% - 强调文字颜色 3 5" xfId="263"/>
    <cellStyle name="60% - 强调文字颜色 1 3" xfId="264"/>
    <cellStyle name="20% - 强调文字颜色 3 5 2" xfId="265"/>
    <cellStyle name="千位分隔 2 3" xfId="266"/>
    <cellStyle name="60% - 强调文字颜色 1 3 2" xfId="267"/>
    <cellStyle name="千位分隔 2 2 2" xfId="268"/>
    <cellStyle name="20% - 强调文字颜色 3 5 3" xfId="269"/>
    <cellStyle name="千位分隔 2 4" xfId="270"/>
    <cellStyle name="60% - 强调文字颜色 1 3 3" xfId="271"/>
    <cellStyle name="千位分隔 11" xfId="272"/>
    <cellStyle name="千分位[0]_laroux" xfId="273"/>
    <cellStyle name="20% - 强调文字颜色 3 6 2" xfId="274"/>
    <cellStyle name="千位分隔 3 3" xfId="275"/>
    <cellStyle name="标题 4 2 3" xfId="276"/>
    <cellStyle name="60% - 强调文字颜色 1 4 2" xfId="277"/>
    <cellStyle name="千位分隔 2 3 2" xfId="278"/>
    <cellStyle name="20% - 强调文字颜色 3 6 3" xfId="279"/>
    <cellStyle name="60% - 强调文字颜色 1 3 2 2" xfId="280"/>
    <cellStyle name="千位分隔 3 4" xfId="281"/>
    <cellStyle name="标题 4 2 4" xfId="282"/>
    <cellStyle name="60% - 强调文字颜色 1 4 3" xfId="283"/>
    <cellStyle name="链接单元格 6 2" xfId="284"/>
    <cellStyle name="20% - 强调文字颜色 4 2" xfId="285"/>
    <cellStyle name="强调文字颜色 4 3 2 3" xfId="286"/>
    <cellStyle name="20% - 强调文字颜色 4 2 2" xfId="287"/>
    <cellStyle name="20% - 强调文字颜色 4 2 2 3" xfId="288"/>
    <cellStyle name="20% - 强调文字颜色 4 2 3" xfId="289"/>
    <cellStyle name="20% - 强调文字颜色 4 2 4" xfId="290"/>
    <cellStyle name="链接单元格 6 3" xfId="291"/>
    <cellStyle name="20% - 强调文字颜色 4 3" xfId="292"/>
    <cellStyle name="20% - 强调文字颜色 4 3 2" xfId="293"/>
    <cellStyle name="常规 4 2" xfId="294"/>
    <cellStyle name="60% - 强调文字颜色 5 3 2 3" xfId="295"/>
    <cellStyle name="20% - 强调文字颜色 4 3 2 2" xfId="296"/>
    <cellStyle name="20% - 强调文字颜色 4 3 4" xfId="297"/>
    <cellStyle name="20% - 强调文字颜色 4 3 2 3" xfId="298"/>
    <cellStyle name="20% - 强调文字颜色 4 3 3" xfId="299"/>
    <cellStyle name="20% - 强调文字颜色 4 3 3 2" xfId="300"/>
    <cellStyle name="20% - 强调文字颜色 4 4 4" xfId="301"/>
    <cellStyle name="常规 5 4" xfId="302"/>
    <cellStyle name="常规 4 3 2" xfId="303"/>
    <cellStyle name="60% - 强调文字颜色 2 2 4" xfId="304"/>
    <cellStyle name="输入 6 3" xfId="305"/>
    <cellStyle name="20% - 强调文字颜色 4 4" xfId="306"/>
    <cellStyle name="常规 5" xfId="307"/>
    <cellStyle name="输出 4 4" xfId="308"/>
    <cellStyle name="60% - 强调文字颜色 2 2" xfId="309"/>
    <cellStyle name="强调文字颜色 1 2 4" xfId="310"/>
    <cellStyle name="20% - 强调文字颜色 4 4 3" xfId="311"/>
    <cellStyle name="常规 5 3" xfId="312"/>
    <cellStyle name="60% - 强调文字颜色 2 2 3" xfId="313"/>
    <cellStyle name="输入 6 2" xfId="314"/>
    <cellStyle name="强调文字颜色 1 3 3" xfId="315"/>
    <cellStyle name="20% - 强调文字颜色 4 5 2" xfId="316"/>
    <cellStyle name="常规 6 2" xfId="317"/>
    <cellStyle name="60% - 强调文字颜色 2 3 2" xfId="318"/>
    <cellStyle name="注释 2" xfId="319"/>
    <cellStyle name="强调文字颜色 1 3 4" xfId="320"/>
    <cellStyle name="千位分隔 3 2 2" xfId="321"/>
    <cellStyle name="标题 4 2 2 2" xfId="322"/>
    <cellStyle name="20% - 强调文字颜色 4 5 3" xfId="323"/>
    <cellStyle name="常规 6 3" xfId="324"/>
    <cellStyle name="60% - 强调文字颜色 2 3 3" xfId="325"/>
    <cellStyle name="注释 3" xfId="326"/>
    <cellStyle name="20% - 强调文字颜色 4 6" xfId="327"/>
    <cellStyle name="常规 7" xfId="328"/>
    <cellStyle name="60% - 强调文字颜色 2 4" xfId="329"/>
    <cellStyle name="强调文字颜色 1 4 3" xfId="330"/>
    <cellStyle name="20% - 强调文字颜色 4 6 2" xfId="331"/>
    <cellStyle name="常规 7 2" xfId="332"/>
    <cellStyle name="标题 5 2 3" xfId="333"/>
    <cellStyle name="60% - 强调文字颜色 2 4 2" xfId="334"/>
    <cellStyle name="常规 8 2 2" xfId="335"/>
    <cellStyle name="20% - 强调文字颜色 5 2" xfId="336"/>
    <cellStyle name="20% - 强调文字颜色 5 2 2" xfId="337"/>
    <cellStyle name="20% - 强调文字颜色 5 2 2 2" xfId="338"/>
    <cellStyle name="20% - 强调文字颜色 5 2 2 3" xfId="339"/>
    <cellStyle name="20% - 强调文字颜色 5 2 3" xfId="340"/>
    <cellStyle name="20% - 强调文字颜色 5 2 3 2" xfId="341"/>
    <cellStyle name="强调文字颜色 1 2 2 2" xfId="342"/>
    <cellStyle name="20% - 强调文字颜色 5 2 4" xfId="343"/>
    <cellStyle name="20% - 强调文字颜色 5 3" xfId="344"/>
    <cellStyle name="20% - 强调文字颜色 5 3 2" xfId="345"/>
    <cellStyle name="Normal_APR" xfId="346"/>
    <cellStyle name="20% - 强调文字颜色 5 3 2 2" xfId="347"/>
    <cellStyle name="20% - 强调文字颜色 5 3 2 3" xfId="348"/>
    <cellStyle name="20% - 强调文字颜色 5 3 3 2" xfId="349"/>
    <cellStyle name="标题 1 2" xfId="350"/>
    <cellStyle name="20% - 强调文字颜色 5 4" xfId="351"/>
    <cellStyle name="60% - 强调文字颜色 3 2" xfId="352"/>
    <cellStyle name="强调文字颜色 2 2 3" xfId="353"/>
    <cellStyle name="20% - 强调文字颜色 5 4 2" xfId="354"/>
    <cellStyle name="60% - 强调文字颜色 3 2 2" xfId="355"/>
    <cellStyle name="强调文字颜色 2 2 4" xfId="356"/>
    <cellStyle name="20% - 强调文字颜色 5 4 3" xfId="357"/>
    <cellStyle name="60% - 强调文字颜色 3 2 3" xfId="358"/>
    <cellStyle name="20% - 强调文字颜色 5 4 4" xfId="359"/>
    <cellStyle name="常规 5 3 2" xfId="360"/>
    <cellStyle name="60% - 强调文字颜色 2 2 3 2" xfId="361"/>
    <cellStyle name="60% - 强调文字颜色 3 2 4" xfId="362"/>
    <cellStyle name="好 2 2 2" xfId="363"/>
    <cellStyle name="20% - 强调文字颜色 5 5" xfId="364"/>
    <cellStyle name="60% - 强调文字颜色 3 3" xfId="365"/>
    <cellStyle name="强调文字颜色 2 3 3" xfId="366"/>
    <cellStyle name="20% - 强调文字颜色 5 5 2" xfId="367"/>
    <cellStyle name="60% - 强调文字颜色 3 3 2" xfId="368"/>
    <cellStyle name="强调文字颜色 2 3 4" xfId="369"/>
    <cellStyle name="千位分隔 4 2 2" xfId="370"/>
    <cellStyle name="标题 4 3 2 2" xfId="371"/>
    <cellStyle name="20% - 强调文字颜色 5 5 3" xfId="372"/>
    <cellStyle name="60% - 强调文字颜色 3 3 3" xfId="373"/>
    <cellStyle name="好 2 2 3" xfId="374"/>
    <cellStyle name="20% - 强调文字颜色 5 6" xfId="375"/>
    <cellStyle name="超链接 2 2" xfId="376"/>
    <cellStyle name="60% - 强调文字颜色 3 4" xfId="377"/>
    <cellStyle name="强调文字颜色 2 4 3" xfId="378"/>
    <cellStyle name="20% - 强调文字颜色 5 6 2" xfId="379"/>
    <cellStyle name="超链接 2 2 2" xfId="380"/>
    <cellStyle name="标题 6 2 3" xfId="381"/>
    <cellStyle name="60% - 强调文字颜色 3 4 2" xfId="382"/>
    <cellStyle name="强调文字颜色 2 4 4" xfId="383"/>
    <cellStyle name="标题 4 3 3 2" xfId="384"/>
    <cellStyle name="20% - 强调文字颜色 5 6 3" xfId="385"/>
    <cellStyle name="60% - 强调文字颜色 3 4 3" xfId="386"/>
    <cellStyle name="20% - 强调文字颜色 6 2" xfId="387"/>
    <cellStyle name="60% - 强调文字颜色 6 2 4" xfId="388"/>
    <cellStyle name="计算 3 4" xfId="389"/>
    <cellStyle name="20% - 强调文字颜色 6 2 2" xfId="390"/>
    <cellStyle name="40% - 强调文字颜色 4 4" xfId="391"/>
    <cellStyle name="强调文字颜色 2 6" xfId="392"/>
    <cellStyle name="汇总 4 3" xfId="393"/>
    <cellStyle name="20% - 强调文字颜色 6 2 2 2" xfId="394"/>
    <cellStyle name="标题 6 4" xfId="395"/>
    <cellStyle name="40% - 强调文字颜色 4 4 2" xfId="396"/>
    <cellStyle name="汇总 4 4" xfId="397"/>
    <cellStyle name="20% - 强调文字颜色 6 2 2 3" xfId="398"/>
    <cellStyle name="40% - 强调文字颜色 4 4 3" xfId="399"/>
    <cellStyle name="20% - 强调文字颜色 6 2 3" xfId="400"/>
    <cellStyle name="40% - 强调文字颜色 4 5" xfId="401"/>
    <cellStyle name="强调文字颜色 3 6" xfId="402"/>
    <cellStyle name="常规 2 13" xfId="403"/>
    <cellStyle name="汇总 5 3" xfId="404"/>
    <cellStyle name="20% - 强调文字颜色 6 2 3 2" xfId="405"/>
    <cellStyle name="40% - 强调文字颜色 4 5 2" xfId="406"/>
    <cellStyle name="强调文字颜色 1 3 2 2" xfId="407"/>
    <cellStyle name="20% - 强调文字颜色 6 2 4" xfId="408"/>
    <cellStyle name="40% - 强调文字颜色 4 6" xfId="409"/>
    <cellStyle name="解释性文本 3 2 2" xfId="410"/>
    <cellStyle name="20% - 强调文字颜色 6 3" xfId="411"/>
    <cellStyle name="计算 4 4" xfId="412"/>
    <cellStyle name="20% - 强调文字颜色 6 3 2" xfId="413"/>
    <cellStyle name="40% - 强调文字颜色 5 4" xfId="414"/>
    <cellStyle name="40% - 强调文字颜色 5 4 2" xfId="415"/>
    <cellStyle name="20% - 强调文字颜色 6 3 2 2" xfId="416"/>
    <cellStyle name="60% - 强调文字颜色 6 3" xfId="417"/>
    <cellStyle name="40% - 强调文字颜色 5 4 3" xfId="418"/>
    <cellStyle name="20% - 强调文字颜色 6 3 2 3" xfId="419"/>
    <cellStyle name="60% - 强调文字颜色 6 4" xfId="420"/>
    <cellStyle name="40% - 强调文字颜色 5 5" xfId="421"/>
    <cellStyle name="20% - 强调文字颜色 6 3 3" xfId="422"/>
    <cellStyle name="no dec" xfId="423"/>
    <cellStyle name="20% - 强调文字颜色 6 3 3 2" xfId="424"/>
    <cellStyle name="40% - 强调文字颜色 5 5 2" xfId="425"/>
    <cellStyle name="强调文字颜色 1 3 3 2" xfId="426"/>
    <cellStyle name="20% - 强调文字颜色 6 3 4" xfId="427"/>
    <cellStyle name="常规 6 2 2" xfId="428"/>
    <cellStyle name="40% - 强调文字颜色 5 6" xfId="429"/>
    <cellStyle name="60% - 强调文字颜色 2 3 2 2" xfId="430"/>
    <cellStyle name="注释 2 2" xfId="431"/>
    <cellStyle name="解释性文本 3 2 3" xfId="432"/>
    <cellStyle name="20% - 强调文字颜色 6 4" xfId="433"/>
    <cellStyle name="60% - 强调文字颜色 4 2" xfId="434"/>
    <cellStyle name="强调文字颜色 3 2 3" xfId="435"/>
    <cellStyle name="20% - 强调文字颜色 6 4 2" xfId="436"/>
    <cellStyle name="适中 2 4" xfId="437"/>
    <cellStyle name="40% - 强调文字颜色 6 4" xfId="438"/>
    <cellStyle name="60% - 强调文字颜色 4 2 2" xfId="439"/>
    <cellStyle name="20% - 强调文字颜色 6 4 4" xfId="440"/>
    <cellStyle name="40% - 强调文字颜色 6 6" xfId="441"/>
    <cellStyle name="60% - 强调文字颜色 2 3 3 2" xfId="442"/>
    <cellStyle name="60% - 强调文字颜色 4 2 4" xfId="443"/>
    <cellStyle name="注释 3 2" xfId="444"/>
    <cellStyle name="好 2 3 2" xfId="445"/>
    <cellStyle name="20% - 强调文字颜色 6 5" xfId="446"/>
    <cellStyle name="40% - 强调文字颜色 5 2 2" xfId="447"/>
    <cellStyle name="60% - 强调文字颜色 4 3" xfId="448"/>
    <cellStyle name="强调文字颜色 3 3 3" xfId="449"/>
    <cellStyle name="20% - 强调文字颜色 6 5 2" xfId="450"/>
    <cellStyle name="40% - 强调文字颜色 5 2 2 2" xfId="451"/>
    <cellStyle name="适中 3 4" xfId="452"/>
    <cellStyle name="60% - 强调文字颜色 4 3 2" xfId="453"/>
    <cellStyle name="强调文字颜色 3 3 4" xfId="454"/>
    <cellStyle name="千位分隔 5 2 2" xfId="455"/>
    <cellStyle name="20% - 强调文字颜色 6 5 3" xfId="456"/>
    <cellStyle name="40% - 强调文字颜色 5 2 2 3" xfId="457"/>
    <cellStyle name="检查单元格 2 2 2" xfId="458"/>
    <cellStyle name="60% - 强调文字颜色 4 3 3" xfId="459"/>
    <cellStyle name="20% - 强调文字颜色 6 6" xfId="460"/>
    <cellStyle name="40% - 强调文字颜色 5 2 3" xfId="461"/>
    <cellStyle name="超链接 3 2" xfId="462"/>
    <cellStyle name="60% - 强调文字颜色 4 4" xfId="463"/>
    <cellStyle name="强调文字颜色 3 4 3" xfId="464"/>
    <cellStyle name="20% - 强调文字颜色 6 6 2" xfId="465"/>
    <cellStyle name="40% - 强调文字颜色 5 2 3 2" xfId="466"/>
    <cellStyle name="适中 4 4" xfId="467"/>
    <cellStyle name="60% - 强调文字颜色 4 4 2" xfId="468"/>
    <cellStyle name="强调文字颜色 3 4 4" xfId="469"/>
    <cellStyle name="20% - 强调文字颜色 6 6 3" xfId="470"/>
    <cellStyle name="检查单元格 2 3 2" xfId="471"/>
    <cellStyle name="60% - 强调文字颜色 4 4 3" xfId="472"/>
    <cellStyle name="40% - 强调文字颜色 1 2" xfId="473"/>
    <cellStyle name="40% - 强调文字颜色 4 3 2 2" xfId="474"/>
    <cellStyle name="40% - 强调文字颜色 1 2 2" xfId="475"/>
    <cellStyle name="40% - 强调文字颜色 6 2 2 3" xfId="476"/>
    <cellStyle name="强调文字颜色 5 3 2 3" xfId="477"/>
    <cellStyle name="40% - 强调文字颜色 1 2 2 2" xfId="478"/>
    <cellStyle name="Currency_1995" xfId="479"/>
    <cellStyle name="40% - 强调文字颜色 1 2 2 3" xfId="480"/>
    <cellStyle name="40% - 强调文字颜色 1 2 3" xfId="481"/>
    <cellStyle name="超链接 3" xfId="482"/>
    <cellStyle name="40% - 强调文字颜色 1 2 3 2" xfId="483"/>
    <cellStyle name="60% - 强调文字颜色 6 3 2 3" xfId="484"/>
    <cellStyle name="40% - 强调文字颜色 1 2 4" xfId="485"/>
    <cellStyle name="常规 9 2" xfId="486"/>
    <cellStyle name="40% - 强调文字颜色 1 3" xfId="487"/>
    <cellStyle name="40% - 强调文字颜色 4 3 2 3" xfId="488"/>
    <cellStyle name="60% - 强调文字颜色 2 6 2" xfId="489"/>
    <cellStyle name="40% - 强调文字颜色 1 3 2" xfId="490"/>
    <cellStyle name="40% - 强调文字颜色 1 3 2 2" xfId="491"/>
    <cellStyle name="40% - 强调文字颜色 1 3 3" xfId="492"/>
    <cellStyle name="40% - 强调文字颜色 1 3 3 2" xfId="493"/>
    <cellStyle name="40% - 强调文字颜色 1 3 4" xfId="494"/>
    <cellStyle name="强调文字颜色 5 2 2 2" xfId="495"/>
    <cellStyle name="60% - 强调文字颜色 2 6 3" xfId="496"/>
    <cellStyle name="40% - 强调文字颜色 1 4" xfId="497"/>
    <cellStyle name="40% - 强调文字颜色 1 4 2" xfId="498"/>
    <cellStyle name="40% - 强调文字颜色 1 4 3" xfId="499"/>
    <cellStyle name="40% - 强调文字颜色 1 4 4" xfId="500"/>
    <cellStyle name="强调文字颜色 5 2 2 3" xfId="501"/>
    <cellStyle name="40% - 强调文字颜色 1 5" xfId="502"/>
    <cellStyle name="40% - 强调文字颜色 1 5 2" xfId="503"/>
    <cellStyle name="40% - 强调文字颜色 1 5 3" xfId="504"/>
    <cellStyle name="40% - 强调文字颜色 2 3 2 2" xfId="505"/>
    <cellStyle name="40% - 强调文字颜色 1 6" xfId="506"/>
    <cellStyle name="40% - 强调文字颜色 1 6 2" xfId="507"/>
    <cellStyle name="40% - 强调文字颜色 1 6 3" xfId="508"/>
    <cellStyle name="40% - 强调文字颜色 2 3 3 2" xfId="509"/>
    <cellStyle name="40% - 强调文字颜色 2 2 2 2" xfId="510"/>
    <cellStyle name="强调文字颜色 6 3 2 3" xfId="511"/>
    <cellStyle name="60% - 强调文字颜色 5 2" xfId="512"/>
    <cellStyle name="40% - 强调文字颜色 2 2 2 3" xfId="513"/>
    <cellStyle name="40% - 强调文字颜色 2 2 3" xfId="514"/>
    <cellStyle name="40% - 强调文字颜色 2 2 3 2" xfId="515"/>
    <cellStyle name="40% - 强调文字颜色 2 2 4" xfId="516"/>
    <cellStyle name="40% - 强调文字颜色 2 3 2" xfId="517"/>
    <cellStyle name="40% - 强调文字颜色 2 3 2 3" xfId="518"/>
    <cellStyle name="解释性文本 2" xfId="519"/>
    <cellStyle name="40% - 强调文字颜色 2 3 3" xfId="520"/>
    <cellStyle name="40% - 强调文字颜色 2 3 4" xfId="521"/>
    <cellStyle name="60% - 强调文字颜色 6 2 2 2" xfId="522"/>
    <cellStyle name="40% - 强调文字颜色 2 4" xfId="523"/>
    <cellStyle name="强调文字颜色 5 2 3 2" xfId="524"/>
    <cellStyle name="40% - 强调文字颜色 2 4 2" xfId="525"/>
    <cellStyle name="40% - 强调文字颜色 2 4 3" xfId="526"/>
    <cellStyle name="差 2 2 2" xfId="527"/>
    <cellStyle name="40% - 强调文字颜色 2 4 4" xfId="528"/>
    <cellStyle name="差 2 2 3" xfId="529"/>
    <cellStyle name="强调文字颜色 6 5 2" xfId="530"/>
    <cellStyle name="60% - 强调文字颜色 6 2 2 3" xfId="531"/>
    <cellStyle name="40% - 强调文字颜色 2 5" xfId="532"/>
    <cellStyle name="常规 2_2013经费追加正式" xfId="533"/>
    <cellStyle name="40% - 强调文字颜色 2 5 2" xfId="534"/>
    <cellStyle name="40% - 强调文字颜色 2 6" xfId="535"/>
    <cellStyle name="40% - 强调文字颜色 2 6 2" xfId="536"/>
    <cellStyle name="40% - 强调文字颜色 2 6 3" xfId="537"/>
    <cellStyle name="40% - 强调文字颜色 3 2 4" xfId="538"/>
    <cellStyle name="40% - 强调文字颜色 3 2 2 2" xfId="539"/>
    <cellStyle name="40% - 强调文字颜色 3 2 2 3" xfId="540"/>
    <cellStyle name="40% - 强调文字颜色 3 2 3" xfId="541"/>
    <cellStyle name="40% - 强调文字颜色 3 3 4" xfId="542"/>
    <cellStyle name="40% - 强调文字颜色 3 2 3 2" xfId="543"/>
    <cellStyle name="标题 1 2 2 3" xfId="544"/>
    <cellStyle name="计算 2 3 2" xfId="545"/>
    <cellStyle name="40% - 强调文字颜色 3 3 2" xfId="546"/>
    <cellStyle name="40% - 强调文字颜色 4 2 4" xfId="547"/>
    <cellStyle name="40% - 强调文字颜色 3 3 2 2" xfId="548"/>
    <cellStyle name="千位分隔 7" xfId="549"/>
    <cellStyle name="40% - 强调文字颜色 3 3 2 3" xfId="550"/>
    <cellStyle name="千位分隔 8" xfId="551"/>
    <cellStyle name="60% - 强调文字颜色 6 2 3 2" xfId="552"/>
    <cellStyle name="计算 2 4" xfId="553"/>
    <cellStyle name="40% - 强调文字颜色 3 4" xfId="554"/>
    <cellStyle name="40% - 强调文字颜色 3 4 2" xfId="555"/>
    <cellStyle name="警告文本 5" xfId="556"/>
    <cellStyle name="40% - 强调文字颜色 3 4 3" xfId="557"/>
    <cellStyle name="差 3 2 2" xfId="558"/>
    <cellStyle name="警告文本 6" xfId="559"/>
    <cellStyle name="40% - 强调文字颜色 3 4 4" xfId="560"/>
    <cellStyle name="差 3 2 3" xfId="561"/>
    <cellStyle name="40% - 强调文字颜色 3 5" xfId="562"/>
    <cellStyle name="40% - 强调文字颜色 3 5 2" xfId="563"/>
    <cellStyle name="链接单元格 2 4" xfId="564"/>
    <cellStyle name="40% - 强调文字颜色 3 6" xfId="565"/>
    <cellStyle name="40% - 强调文字颜色 4 2 2" xfId="566"/>
    <cellStyle name="标题 4 4" xfId="567"/>
    <cellStyle name="千位分隔 5" xfId="568"/>
    <cellStyle name="40% - 强调文字颜色 4 2 2 2" xfId="569"/>
    <cellStyle name="千位分隔 5 2" xfId="570"/>
    <cellStyle name="40% - 强调文字颜色 4 2 2 3" xfId="571"/>
    <cellStyle name="60% - 强调文字颜色 1 6 2" xfId="572"/>
    <cellStyle name="千位分隔 5 3" xfId="573"/>
    <cellStyle name="40% - 强调文字颜色 4 2 3" xfId="574"/>
    <cellStyle name="千位分隔 6" xfId="575"/>
    <cellStyle name="40% - 强调文字颜色 4 4 4" xfId="576"/>
    <cellStyle name="40% - 强调文字颜色 4 5 3" xfId="577"/>
    <cellStyle name="40% - 强调文字颜色 4 6 2" xfId="578"/>
    <cellStyle name="输入 3" xfId="579"/>
    <cellStyle name="常规 2 9" xfId="580"/>
    <cellStyle name="强调文字颜色 2 3 2 3" xfId="581"/>
    <cellStyle name="40% - 强调文字颜色 4 6 3" xfId="582"/>
    <cellStyle name="60% - 强调文字颜色 4 5" xfId="583"/>
    <cellStyle name="40% - 强调文字颜色 5 2 4" xfId="584"/>
    <cellStyle name="警告文本 5 2" xfId="585"/>
    <cellStyle name="40% - 强调文字颜色 5 3" xfId="586"/>
    <cellStyle name="好 2 4" xfId="587"/>
    <cellStyle name="60% - 强调文字颜色 5 3" xfId="588"/>
    <cellStyle name="40% - 强调文字颜色 5 3 2" xfId="589"/>
    <cellStyle name="60% - 强调文字颜色 5 3 2" xfId="590"/>
    <cellStyle name="40% - 强调文字颜色 5 3 2 2" xfId="591"/>
    <cellStyle name="强调文字颜色 4 3 3" xfId="592"/>
    <cellStyle name="60% - 强调文字颜色 5 3 3" xfId="593"/>
    <cellStyle name="检查单元格 3 2 2" xfId="594"/>
    <cellStyle name="强调文字颜色 1 2" xfId="595"/>
    <cellStyle name="40% - 强调文字颜色 5 3 2 3" xfId="596"/>
    <cellStyle name="千位分隔 6 2 2" xfId="597"/>
    <cellStyle name="强调文字颜色 4 3 4" xfId="598"/>
    <cellStyle name="60% - 强调文字颜色 5 4" xfId="599"/>
    <cellStyle name="40% - 强调文字颜色 5 3 3" xfId="600"/>
    <cellStyle name="60% - 强调文字颜色 5 5" xfId="601"/>
    <cellStyle name="40% - 强调文字颜色 5 3 4" xfId="602"/>
    <cellStyle name="警告文本 6 2" xfId="603"/>
    <cellStyle name="60% - 强调文字颜色 6 5" xfId="604"/>
    <cellStyle name="40% - 强调文字颜色 5 4 4" xfId="605"/>
    <cellStyle name="40% - 强调文字颜色 5 5 3" xfId="606"/>
    <cellStyle name="注释 2 2 2" xfId="607"/>
    <cellStyle name="40% - 强调文字颜色 5 6 2" xfId="608"/>
    <cellStyle name="注释 2 2 3" xfId="609"/>
    <cellStyle name="40% - 强调文字颜色 5 6 3" xfId="610"/>
    <cellStyle name="40% - 强调文字颜色 6 2 2" xfId="611"/>
    <cellStyle name="好 3 3 2" xfId="612"/>
    <cellStyle name="40% - 强调文字颜色 6 2 2 2" xfId="613"/>
    <cellStyle name="常规 5 6" xfId="614"/>
    <cellStyle name="40% - 强调文字颜色 6 2 3" xfId="615"/>
    <cellStyle name="40% - 强调文字颜色 6 2 3 2" xfId="616"/>
    <cellStyle name="常规 6 6" xfId="617"/>
    <cellStyle name="40% - 强调文字颜色 6 2 4" xfId="618"/>
    <cellStyle name="40% - 强调文字颜色 6 3 2" xfId="619"/>
    <cellStyle name="40% - 强调文字颜色 6 3 2 2" xfId="620"/>
    <cellStyle name="40% - 强调文字颜色 6 3 3" xfId="621"/>
    <cellStyle name="40% - 强调文字颜色 6 3 3 2" xfId="622"/>
    <cellStyle name="40% - 强调文字颜色 6 3 4" xfId="623"/>
    <cellStyle name="标题 1 2 2" xfId="624"/>
    <cellStyle name="60% - 强调文字颜色 4 2 2 3" xfId="625"/>
    <cellStyle name="40% - 强调文字颜色 6 4 3" xfId="626"/>
    <cellStyle name="标题 1 2 3" xfId="627"/>
    <cellStyle name="40% - 强调文字颜色 6 4 4" xfId="628"/>
    <cellStyle name="60% - 强调文字颜色 4 2 3 2" xfId="629"/>
    <cellStyle name="40% - 强调文字颜色 6 5 2" xfId="630"/>
    <cellStyle name="标题 1 3 2" xfId="631"/>
    <cellStyle name="汇总 3" xfId="632"/>
    <cellStyle name="40% - 强调文字颜色 6 5 3" xfId="633"/>
    <cellStyle name="60% - 强调文字颜色 1 2 2 3" xfId="634"/>
    <cellStyle name="强调文字颜色 4 2 2" xfId="635"/>
    <cellStyle name="60% - 强调文字颜色 1 2 3 2" xfId="636"/>
    <cellStyle name="常规 3 5 2" xfId="637"/>
    <cellStyle name="60% - 强调文字颜色 1 4 4" xfId="638"/>
    <cellStyle name="千位分隔 3 5" xfId="639"/>
    <cellStyle name="60% - 强调文字颜色 1 3 2 3" xfId="640"/>
    <cellStyle name="强调文字颜色 5 2 2" xfId="641"/>
    <cellStyle name="60% - 强调文字颜色 1 5 3" xfId="642"/>
    <cellStyle name="标题 4 3 4" xfId="643"/>
    <cellStyle name="千位分隔 4 4" xfId="644"/>
    <cellStyle name="60% - 强调文字颜色 1 3 3 2" xfId="645"/>
    <cellStyle name="警告文本 2 2 3" xfId="646"/>
    <cellStyle name="常规 3 4 2" xfId="647"/>
    <cellStyle name="60% - 强调文字颜色 1 3 4" xfId="648"/>
    <cellStyle name="千位分隔 2 5" xfId="649"/>
    <cellStyle name="60% - 强调文字颜色 1 5" xfId="650"/>
    <cellStyle name="60% - 强调文字颜色 1 5 2" xfId="651"/>
    <cellStyle name="标题 4 3 3" xfId="652"/>
    <cellStyle name="千位分隔 4 3" xfId="653"/>
    <cellStyle name="60% - 强调文字颜色 1 6" xfId="654"/>
    <cellStyle name="60% - 强调文字颜色 1 6 3" xfId="655"/>
    <cellStyle name="注释 4" xfId="656"/>
    <cellStyle name="60% - 强调文字颜色 2 3 4" xfId="657"/>
    <cellStyle name="常规 6 4" xfId="658"/>
    <cellStyle name="60% - 强调文字颜色 2 4 4" xfId="659"/>
    <cellStyle name="常规 7 4" xfId="660"/>
    <cellStyle name="60% - 强调文字颜色 2 5" xfId="661"/>
    <cellStyle name="常规 8" xfId="662"/>
    <cellStyle name="60% - 强调文字颜色 2 6" xfId="663"/>
    <cellStyle name="常规 9" xfId="664"/>
    <cellStyle name="60% - 强调文字颜色 3 3 2 2" xfId="665"/>
    <cellStyle name="60% - 强调文字颜色 3 3 2 3" xfId="666"/>
    <cellStyle name="60% - 强调文字颜色 3 3 3 2" xfId="667"/>
    <cellStyle name="60% - 强调文字颜色 3 3 4" xfId="668"/>
    <cellStyle name="常规 5 4 2" xfId="669"/>
    <cellStyle name="60% - 强调文字颜色 3 4 4" xfId="670"/>
    <cellStyle name="60% - 强调文字颜色 3 5" xfId="671"/>
    <cellStyle name="超链接 2 3" xfId="672"/>
    <cellStyle name="60% - 强调文字颜色 3 5 2" xfId="673"/>
    <cellStyle name="60% - 强调文字颜色 3 5 3" xfId="674"/>
    <cellStyle name="差_StartUp" xfId="675"/>
    <cellStyle name="60% - 强调文字颜色 3 6" xfId="676"/>
    <cellStyle name="60% - 强调文字颜色 3 6 2" xfId="677"/>
    <cellStyle name="60% - 强调文字颜色 3 6 3" xfId="678"/>
    <cellStyle name="强调文字颜色 5 3 2 2" xfId="679"/>
    <cellStyle name="60% - 强调文字颜色 4 3 2 2" xfId="680"/>
    <cellStyle name="标题 2 2 2" xfId="681"/>
    <cellStyle name="60% - 强调文字颜色 4 3 2 3" xfId="682"/>
    <cellStyle name="60% - 强调文字颜色 4 3 3 2" xfId="683"/>
    <cellStyle name="常规 6 4 2" xfId="684"/>
    <cellStyle name="注释 4 2" xfId="685"/>
    <cellStyle name="60% - 强调文字颜色 4 3 4" xfId="686"/>
    <cellStyle name="检查单元格 2 2 3" xfId="687"/>
    <cellStyle name="注释 5 2" xfId="688"/>
    <cellStyle name="60% - 强调文字颜色 4 4 4" xfId="689"/>
    <cellStyle name="警告文本 2" xfId="690"/>
    <cellStyle name="60% - 强调文字颜色 4 5 2" xfId="691"/>
    <cellStyle name="60% - 强调文字颜色 4 5 3" xfId="692"/>
    <cellStyle name="60% - 强调文字颜色 4 6" xfId="693"/>
    <cellStyle name="60% - 强调文字颜色 4 6 2" xfId="694"/>
    <cellStyle name="60% - 强调文字颜色 4 6 3" xfId="695"/>
    <cellStyle name="60% - 强调文字颜色 5 2 2" xfId="696"/>
    <cellStyle name="60% - 强调文字颜色 5 2 3" xfId="697"/>
    <cellStyle name="60% - 强调文字颜色 5 2 3 2" xfId="698"/>
    <cellStyle name="60% - 强调文字颜色 5 2 4" xfId="699"/>
    <cellStyle name="千位分隔 2" xfId="700"/>
    <cellStyle name="60% - 强调文字颜色 5 3 2 2" xfId="701"/>
    <cellStyle name="60% - 强调文字颜色 5 3 3 2" xfId="702"/>
    <cellStyle name="60% - 强调文字颜色 5 3 4" xfId="703"/>
    <cellStyle name="检查单元格 3 2 3" xfId="704"/>
    <cellStyle name="60% - 强调文字颜色 5 4 3" xfId="705"/>
    <cellStyle name="检查单元格 3 3 2" xfId="706"/>
    <cellStyle name="60% - 强调文字颜色 5 4 4" xfId="707"/>
    <cellStyle name="输入 2 3" xfId="708"/>
    <cellStyle name="60% - 强调文字颜色 5 5 2" xfId="709"/>
    <cellStyle name="输入 2 4" xfId="710"/>
    <cellStyle name="60% - 强调文字颜色 5 5 3" xfId="711"/>
    <cellStyle name="60% - 强调文字颜色 5 6" xfId="712"/>
    <cellStyle name="输入 3 3" xfId="713"/>
    <cellStyle name="60% - 强调文字颜色 5 6 2" xfId="714"/>
    <cellStyle name="常规 2 4" xfId="715"/>
    <cellStyle name="输入 3 4" xfId="716"/>
    <cellStyle name="60% - 强调文字颜色 5 6 3" xfId="717"/>
    <cellStyle name="常规 2 5" xfId="718"/>
    <cellStyle name="60% - 强调文字颜色 6 2" xfId="719"/>
    <cellStyle name="60% - 强调文字颜色 6 2 2" xfId="720"/>
    <cellStyle name="60% - 强调文字颜色 6 2 3" xfId="721"/>
    <cellStyle name="60% - 强调文字颜色 6 3 2 2" xfId="722"/>
    <cellStyle name="60% - 强调文字颜色 6 3 3" xfId="723"/>
    <cellStyle name="60% - 强调文字颜色 6 3 3 2" xfId="724"/>
    <cellStyle name="60% - 强调文字颜色 6 3 4" xfId="725"/>
    <cellStyle name="60% - 强调文字颜色 6 4 2" xfId="726"/>
    <cellStyle name="60% - 强调文字颜色 6 4 3" xfId="727"/>
    <cellStyle name="60% - 强调文字颜色 6 4 4" xfId="728"/>
    <cellStyle name="60% - 强调文字颜色 6 6" xfId="729"/>
    <cellStyle name="60% - 强调文字颜色 6 6 2" xfId="730"/>
    <cellStyle name="百分比 2" xfId="731"/>
    <cellStyle name="检查单元格 6 3" xfId="732"/>
    <cellStyle name="标题 1 2 2 2" xfId="733"/>
    <cellStyle name="标题 1 2 3 2" xfId="734"/>
    <cellStyle name="标题 1 3" xfId="735"/>
    <cellStyle name="汇总 3 2" xfId="736"/>
    <cellStyle name="标题 1 3 2 2" xfId="737"/>
    <cellStyle name="强调文字颜色 1 5" xfId="738"/>
    <cellStyle name="标题 1 3 3" xfId="739"/>
    <cellStyle name="汇总 4" xfId="740"/>
    <cellStyle name="汇总 4 2" xfId="741"/>
    <cellStyle name="标题 1 3 3 2" xfId="742"/>
    <cellStyle name="强调文字颜色 2 5" xfId="743"/>
    <cellStyle name="标题 1 4" xfId="744"/>
    <cellStyle name="标题 2 2" xfId="745"/>
    <cellStyle name="常规 2 3 6" xfId="746"/>
    <cellStyle name="标题 2 2 2 2" xfId="747"/>
    <cellStyle name="标题 2 2 2 3" xfId="748"/>
    <cellStyle name="标题 2 3" xfId="749"/>
    <cellStyle name="标题 2 3 2" xfId="750"/>
    <cellStyle name="常规 11" xfId="751"/>
    <cellStyle name="标题 2 3 2 2" xfId="752"/>
    <cellStyle name="常规 11 2" xfId="753"/>
    <cellStyle name="标题 2 3 2 3" xfId="754"/>
    <cellStyle name="标题 2 3 3" xfId="755"/>
    <cellStyle name="常规 12" xfId="756"/>
    <cellStyle name="好 4 2" xfId="757"/>
    <cellStyle name="标题 2 3 3 2" xfId="758"/>
    <cellStyle name="标题 2 4" xfId="759"/>
    <cellStyle name="标题 2 4 2" xfId="760"/>
    <cellStyle name="标题 2 4 3" xfId="761"/>
    <cellStyle name="标题 3 2 2 2" xfId="762"/>
    <cellStyle name="好 5 2" xfId="763"/>
    <cellStyle name="标题 2 4 4" xfId="764"/>
    <cellStyle name="标题 3 2 2 3" xfId="765"/>
    <cellStyle name="好 5 3" xfId="766"/>
    <cellStyle name="标题 2 5" xfId="767"/>
    <cellStyle name="标题 2 5 2" xfId="768"/>
    <cellStyle name="标题 2 5 3" xfId="769"/>
    <cellStyle name="标题 3 2 3 2" xfId="770"/>
    <cellStyle name="好 6 2" xfId="771"/>
    <cellStyle name="标题 2 6" xfId="772"/>
    <cellStyle name="标题 2 6 2" xfId="773"/>
    <cellStyle name="标题 2 6 3" xfId="774"/>
    <cellStyle name="标题 3 2" xfId="775"/>
    <cellStyle name="标题 3 2 2" xfId="776"/>
    <cellStyle name="好 5" xfId="777"/>
    <cellStyle name="标题 3 2 3" xfId="778"/>
    <cellStyle name="好 6" xfId="779"/>
    <cellStyle name="标题 3 2 4" xfId="780"/>
    <cellStyle name="标题 3 3" xfId="781"/>
    <cellStyle name="标题 3 3 2" xfId="782"/>
    <cellStyle name="标题 3 3 2 2" xfId="783"/>
    <cellStyle name="标题 3 3 2 3" xfId="784"/>
    <cellStyle name="标题 3 3 3" xfId="785"/>
    <cellStyle name="标题 3 3 3 2" xfId="786"/>
    <cellStyle name="标题 3 3 4" xfId="787"/>
    <cellStyle name="标题 3 4" xfId="788"/>
    <cellStyle name="解释性文本 2 2 2" xfId="789"/>
    <cellStyle name="标题 4 2" xfId="790"/>
    <cellStyle name="千位分隔 3" xfId="791"/>
    <cellStyle name="标题 4 2 2" xfId="792"/>
    <cellStyle name="千位分隔 3 2" xfId="793"/>
    <cellStyle name="标题 4 2 2 3" xfId="794"/>
    <cellStyle name="解释性文本 2 2 3" xfId="795"/>
    <cellStyle name="标题 4 3" xfId="796"/>
    <cellStyle name="千位分隔 4" xfId="797"/>
    <cellStyle name="标题 4 3 2" xfId="798"/>
    <cellStyle name="千位分隔 4 2" xfId="799"/>
    <cellStyle name="标题 4 3 2 3" xfId="800"/>
    <cellStyle name="标题 5 2" xfId="801"/>
    <cellStyle name="解释性文本 2 3 2" xfId="802"/>
    <cellStyle name="标题 5 2 2" xfId="803"/>
    <cellStyle name="标题 5 3" xfId="804"/>
    <cellStyle name="标题 6 2" xfId="805"/>
    <cellStyle name="标题 6 2 2" xfId="806"/>
    <cellStyle name="标题 6 3" xfId="807"/>
    <cellStyle name="标题 6 3 2" xfId="808"/>
    <cellStyle name="标题 7" xfId="809"/>
    <cellStyle name="差 2" xfId="810"/>
    <cellStyle name="解释性文本 5" xfId="811"/>
    <cellStyle name="差 2 2" xfId="812"/>
    <cellStyle name="解释性文本 5 2" xfId="813"/>
    <cellStyle name="差 2 3" xfId="814"/>
    <cellStyle name="解释性文本 5 3" xfId="815"/>
    <cellStyle name="差 2 4" xfId="816"/>
    <cellStyle name="差 3" xfId="817"/>
    <cellStyle name="解释性文本 6" xfId="818"/>
    <cellStyle name="千位分隔 9 2" xfId="819"/>
    <cellStyle name="差 3 2" xfId="820"/>
    <cellStyle name="解释性文本 6 2" xfId="821"/>
    <cellStyle name="差 3 3" xfId="822"/>
    <cellStyle name="解释性文本 6 3" xfId="823"/>
    <cellStyle name="差 3 4" xfId="824"/>
    <cellStyle name="差 4" xfId="825"/>
    <cellStyle name="差 4 2" xfId="826"/>
    <cellStyle name="差 4 3" xfId="827"/>
    <cellStyle name="差 4 4" xfId="828"/>
    <cellStyle name="差 5" xfId="829"/>
    <cellStyle name="差 5 2" xfId="830"/>
    <cellStyle name="差 5 3" xfId="831"/>
    <cellStyle name="差 6" xfId="832"/>
    <cellStyle name="差 6 2" xfId="833"/>
    <cellStyle name="差 6 3" xfId="834"/>
    <cellStyle name="常规 10" xfId="835"/>
    <cellStyle name="常规 10 2" xfId="836"/>
    <cellStyle name="常规 14" xfId="837"/>
    <cellStyle name="好 4 4" xfId="838"/>
    <cellStyle name="常规 2" xfId="839"/>
    <cellStyle name="常规 2 10" xfId="840"/>
    <cellStyle name="强调文字颜色 3 3" xfId="841"/>
    <cellStyle name="常规 2 11" xfId="842"/>
    <cellStyle name="强调文字颜色 3 4" xfId="843"/>
    <cellStyle name="汇总 5 2" xfId="844"/>
    <cellStyle name="常规 2 12" xfId="845"/>
    <cellStyle name="强调文字颜色 3 5" xfId="846"/>
    <cellStyle name="常规 2 2" xfId="847"/>
    <cellStyle name="常规 2 2 2" xfId="848"/>
    <cellStyle name="常规 2 2 2 2" xfId="849"/>
    <cellStyle name="常规 2 2 2 3" xfId="850"/>
    <cellStyle name="常规 2 2 3" xfId="851"/>
    <cellStyle name="常规 2 2 3 2" xfId="852"/>
    <cellStyle name="常规 2 2 3 3" xfId="853"/>
    <cellStyle name="常规 2 2 4" xfId="854"/>
    <cellStyle name="常规 2 2 4 2" xfId="855"/>
    <cellStyle name="常规 2 2 5" xfId="856"/>
    <cellStyle name="常规 2 3" xfId="857"/>
    <cellStyle name="常规 2 3 2" xfId="858"/>
    <cellStyle name="常规 2 3 2 2" xfId="859"/>
    <cellStyle name="常规 2 3 3" xfId="860"/>
    <cellStyle name="常规 2 3 4" xfId="861"/>
    <cellStyle name="常规 2 3 5" xfId="862"/>
    <cellStyle name="常规 2 4 2" xfId="863"/>
    <cellStyle name="常规 2 5 2" xfId="864"/>
    <cellStyle name="常规 2 6" xfId="865"/>
    <cellStyle name="常规 2 6 2" xfId="866"/>
    <cellStyle name="常规 2 7" xfId="867"/>
    <cellStyle name="常规 2 7 2" xfId="868"/>
    <cellStyle name="输入 2" xfId="869"/>
    <cellStyle name="常规 2 8" xfId="870"/>
    <cellStyle name="强调文字颜色 2 3 2 2" xfId="871"/>
    <cellStyle name="输入 2 2" xfId="872"/>
    <cellStyle name="常规 2 8 2" xfId="873"/>
    <cellStyle name="输出 4 2" xfId="874"/>
    <cellStyle name="常规 3" xfId="875"/>
    <cellStyle name="常规 3 2" xfId="876"/>
    <cellStyle name="适中 4" xfId="877"/>
    <cellStyle name="常规 3 2 2" xfId="878"/>
    <cellStyle name="适中 4 2" xfId="879"/>
    <cellStyle name="常规 3 2 2 2" xfId="880"/>
    <cellStyle name="适中 5" xfId="881"/>
    <cellStyle name="常规 3 2 3" xfId="882"/>
    <cellStyle name="适中 5 2" xfId="883"/>
    <cellStyle name="常规 3 2 3 2" xfId="884"/>
    <cellStyle name="适中 6" xfId="885"/>
    <cellStyle name="常规 3 2 4" xfId="886"/>
    <cellStyle name="常规 3 3" xfId="887"/>
    <cellStyle name="常规 3 3 3" xfId="888"/>
    <cellStyle name="常规 3 4" xfId="889"/>
    <cellStyle name="常规 3 5" xfId="890"/>
    <cellStyle name="常规 3 6" xfId="891"/>
    <cellStyle name="常规 3 6 2" xfId="892"/>
    <cellStyle name="常规 3 7" xfId="893"/>
    <cellStyle name="常规 3 8" xfId="894"/>
    <cellStyle name="强调文字颜色 2 3 3 2" xfId="895"/>
    <cellStyle name="常规 3 9" xfId="896"/>
    <cellStyle name="常规 33" xfId="897"/>
    <cellStyle name="输出 4 3" xfId="898"/>
    <cellStyle name="常规 4" xfId="899"/>
    <cellStyle name="常规 4 2 2" xfId="900"/>
    <cellStyle name="常规 4 4" xfId="901"/>
    <cellStyle name="常规 4 2 3" xfId="902"/>
    <cellStyle name="常规 4 5" xfId="903"/>
    <cellStyle name="常规 4 2 4" xfId="904"/>
    <cellStyle name="常规 4 6" xfId="905"/>
    <cellStyle name="常规 4 3" xfId="906"/>
    <cellStyle name="常规 4 3 3" xfId="907"/>
    <cellStyle name="常规 5 5" xfId="908"/>
    <cellStyle name="常规 7 2 2" xfId="909"/>
    <cellStyle name="常规_决算差额" xfId="910"/>
    <cellStyle name="超链接 2" xfId="911"/>
    <cellStyle name="强调文字颜色 5 3 3 2" xfId="912"/>
    <cellStyle name="好 2" xfId="913"/>
    <cellStyle name="好 2 2" xfId="914"/>
    <cellStyle name="好 3" xfId="915"/>
    <cellStyle name="好 3 2 3" xfId="916"/>
    <cellStyle name="好 4" xfId="917"/>
    <cellStyle name="好 6 3" xfId="918"/>
    <cellStyle name="汇总 2" xfId="919"/>
    <cellStyle name="汇总 2 2" xfId="920"/>
    <cellStyle name="汇总 2 2 2" xfId="921"/>
    <cellStyle name="汇总 2 2 3" xfId="922"/>
    <cellStyle name="警告文本 2 2 2" xfId="923"/>
    <cellStyle name="计算 3 2 2" xfId="924"/>
    <cellStyle name="汇总 2 3" xfId="925"/>
    <cellStyle name="检查单元格 2" xfId="926"/>
    <cellStyle name="汇总 2 3 2" xfId="927"/>
    <cellStyle name="检查单元格 2 2" xfId="928"/>
    <cellStyle name="计算 3 2 3" xfId="929"/>
    <cellStyle name="汇总 2 4" xfId="930"/>
    <cellStyle name="检查单元格 3" xfId="931"/>
    <cellStyle name="汇总 3 2 2" xfId="932"/>
    <cellStyle name="输出 4" xfId="933"/>
    <cellStyle name="强调文字颜色 1 5 2" xfId="934"/>
    <cellStyle name="汇总 3 2 3" xfId="935"/>
    <cellStyle name="警告文本 3 2 2" xfId="936"/>
    <cellStyle name="输出 5" xfId="937"/>
    <cellStyle name="强调文字颜色 1 5 3" xfId="938"/>
    <cellStyle name="汇总 3 3 2" xfId="939"/>
    <cellStyle name="强调文字颜色 1 6 2" xfId="940"/>
    <cellStyle name="汇总 3 4" xfId="941"/>
    <cellStyle name="汇总 6" xfId="942"/>
    <cellStyle name="汇总 6 2" xfId="943"/>
    <cellStyle name="强调文字颜色 4 5" xfId="944"/>
    <cellStyle name="汇总 6 3" xfId="945"/>
    <cellStyle name="强调文字颜色 4 6" xfId="946"/>
    <cellStyle name="计算 2" xfId="947"/>
    <cellStyle name="计算 2 2 3" xfId="948"/>
    <cellStyle name="计算 3" xfId="949"/>
    <cellStyle name="计算 4 3" xfId="950"/>
    <cellStyle name="计算 5 3" xfId="951"/>
    <cellStyle name="适中 2 3" xfId="952"/>
    <cellStyle name="强调文字颜色 3 2 2" xfId="953"/>
    <cellStyle name="计算 6" xfId="954"/>
    <cellStyle name="计算 6 2" xfId="955"/>
    <cellStyle name="计算 6 3" xfId="956"/>
    <cellStyle name="适中 3 3" xfId="957"/>
    <cellStyle name="强调文字颜色 3 3 2" xfId="958"/>
    <cellStyle name="检查单元格 2 3" xfId="959"/>
    <cellStyle name="警告文本 2 3 2" xfId="960"/>
    <cellStyle name="检查单元格 2 4" xfId="961"/>
    <cellStyle name="检查单元格 3 2" xfId="962"/>
    <cellStyle name="链接单元格 2 2 3" xfId="963"/>
    <cellStyle name="检查单元格 3 3" xfId="964"/>
    <cellStyle name="检查单元格 3 4" xfId="965"/>
    <cellStyle name="千位分隔[0] 2" xfId="966"/>
    <cellStyle name="检查单元格 4" xfId="967"/>
    <cellStyle name="检查单元格 4 2" xfId="968"/>
    <cellStyle name="检查单元格 4 3" xfId="969"/>
    <cellStyle name="检查单元格 4 4" xfId="970"/>
    <cellStyle name="检查单元格 5" xfId="971"/>
    <cellStyle name="检查单元格 5 2" xfId="972"/>
    <cellStyle name="检查单元格 5 3" xfId="973"/>
    <cellStyle name="检查单元格 6" xfId="974"/>
    <cellStyle name="检查单元格 6 2" xfId="975"/>
    <cellStyle name="解释性文本 3" xfId="976"/>
    <cellStyle name="适中 2 3 2" xfId="977"/>
    <cellStyle name="强调文字颜色 3 2 2 2" xfId="978"/>
    <cellStyle name="解释性文本 3 2" xfId="979"/>
    <cellStyle name="解释性文本 3 3 2" xfId="980"/>
    <cellStyle name="解释性文本 3 4" xfId="981"/>
    <cellStyle name="解释性文本 4" xfId="982"/>
    <cellStyle name="强调文字颜色 3 2 2 3" xfId="983"/>
    <cellStyle name="解释性文本 4 2" xfId="984"/>
    <cellStyle name="解释性文本 4 3" xfId="985"/>
    <cellStyle name="解释性文本 4 4" xfId="986"/>
    <cellStyle name="警告文本 2 2" xfId="987"/>
    <cellStyle name="警告文本 2 3" xfId="988"/>
    <cellStyle name="警告文本 2 4" xfId="989"/>
    <cellStyle name="警告文本 3" xfId="990"/>
    <cellStyle name="警告文本 3 2" xfId="991"/>
    <cellStyle name="警告文本 3 2 3" xfId="992"/>
    <cellStyle name="警告文本 3 3" xfId="993"/>
    <cellStyle name="警告文本 3 3 2" xfId="994"/>
    <cellStyle name="强调文字颜色 1 6 3" xfId="995"/>
    <cellStyle name="警告文本 3 4" xfId="996"/>
    <cellStyle name="警告文本 4" xfId="997"/>
    <cellStyle name="警告文本 4 2" xfId="998"/>
    <cellStyle name="警告文本 4 3" xfId="999"/>
    <cellStyle name="警告文本 4 4" xfId="1000"/>
    <cellStyle name="警告文本 5 3" xfId="1001"/>
    <cellStyle name="警告文本 6 3" xfId="1002"/>
    <cellStyle name="链接单元格 2" xfId="1003"/>
    <cellStyle name="注释 6 3" xfId="1004"/>
    <cellStyle name="链接单元格 2 2" xfId="1005"/>
    <cellStyle name="链接单元格 2 2 2" xfId="1006"/>
    <cellStyle name="链接单元格 2 3" xfId="1007"/>
    <cellStyle name="链接单元格 2 3 2" xfId="1008"/>
    <cellStyle name="普通_97-917" xfId="1009"/>
    <cellStyle name="千分位_97-917" xfId="1010"/>
    <cellStyle name="千位_1" xfId="1011"/>
    <cellStyle name="千位分隔 10" xfId="1012"/>
    <cellStyle name="千位分隔 2 2" xfId="1013"/>
    <cellStyle name="千位分隔 7 2" xfId="1014"/>
    <cellStyle name="千位分隔 8 2" xfId="1015"/>
    <cellStyle name="千位分隔 9" xfId="1016"/>
    <cellStyle name="强调文字颜色 4 2 2 2" xfId="1017"/>
    <cellStyle name="强调文字颜色 1 2 2" xfId="1018"/>
    <cellStyle name="强调文字颜色 1 2 2 3" xfId="1019"/>
    <cellStyle name="强调文字颜色 6 2 2 2" xfId="1020"/>
    <cellStyle name="强调文字颜色 1 3" xfId="1021"/>
    <cellStyle name="强调文字颜色 1 3 2" xfId="1022"/>
    <cellStyle name="强调文字颜色 1 3 2 3" xfId="1023"/>
    <cellStyle name="强调文字颜色 1 4" xfId="1024"/>
    <cellStyle name="强调文字颜色 6 2 2 3" xfId="1025"/>
    <cellStyle name="强调文字颜色 1 4 2" xfId="1026"/>
    <cellStyle name="强调文字颜色 4 4 4" xfId="1027"/>
    <cellStyle name="强调文字颜色 2 2" xfId="1028"/>
    <cellStyle name="强调文字颜色 2 2 2" xfId="1029"/>
    <cellStyle name="强调文字颜色 2 3" xfId="1030"/>
    <cellStyle name="强调文字颜色 6 2 3 2" xfId="1031"/>
    <cellStyle name="强调文字颜色 2 4" xfId="1032"/>
    <cellStyle name="强调文字颜色 2 4 2" xfId="1033"/>
    <cellStyle name="强调文字颜色 2 5 2" xfId="1034"/>
    <cellStyle name="强调文字颜色 2 5 3" xfId="1035"/>
    <cellStyle name="强调文字颜色 2 6 2" xfId="1036"/>
    <cellStyle name="强调文字颜色 2 6 3" xfId="1037"/>
    <cellStyle name="强调文字颜色 3 2" xfId="1038"/>
    <cellStyle name="强调文字颜色 3 3 2 2" xfId="1039"/>
    <cellStyle name="适中 3 3 2" xfId="1040"/>
    <cellStyle name="强调文字颜色 3 3 2 3" xfId="1041"/>
    <cellStyle name="强调文字颜色 3 3 3 2" xfId="1042"/>
    <cellStyle name="强调文字颜色 3 4 2" xfId="1043"/>
    <cellStyle name="适中 4 3" xfId="1044"/>
    <cellStyle name="强调文字颜色 3 5 2" xfId="1045"/>
    <cellStyle name="适中 5 3" xfId="1046"/>
    <cellStyle name="强调文字颜色 3 5 3" xfId="1047"/>
    <cellStyle name="强调文字颜色 3 6 2" xfId="1048"/>
    <cellStyle name="适中 6 3" xfId="1049"/>
    <cellStyle name="强调文字颜色 3 6 3" xfId="1050"/>
    <cellStyle name="强调文字颜色 4 2" xfId="1051"/>
    <cellStyle name="强调文字颜色 4 2 3" xfId="1052"/>
    <cellStyle name="强调文字颜色 4 2 4" xfId="1053"/>
    <cellStyle name="强调文字颜色 4 3" xfId="1054"/>
    <cellStyle name="强调文字颜色 4 3 2" xfId="1055"/>
    <cellStyle name="强调文字颜色 4 3 2 2" xfId="1056"/>
    <cellStyle name="强调文字颜色 4 3 3 2" xfId="1057"/>
    <cellStyle name="强调文字颜色 4 4" xfId="1058"/>
    <cellStyle name="强调文字颜色 4 4 2" xfId="1059"/>
    <cellStyle name="强调文字颜色 4 5 2" xfId="1060"/>
    <cellStyle name="强调文字颜色 4 5 3" xfId="1061"/>
    <cellStyle name="强调文字颜色 4 6 2" xfId="1062"/>
    <cellStyle name="强调文字颜色 4 6 3" xfId="1063"/>
    <cellStyle name="强调文字颜色 5 2" xfId="1064"/>
    <cellStyle name="强调文字颜色 5 2 3" xfId="1065"/>
    <cellStyle name="强调文字颜色 5 2 4" xfId="1066"/>
    <cellStyle name="强调文字颜色 5 3" xfId="1067"/>
    <cellStyle name="强调文字颜色 5 3 2" xfId="1068"/>
    <cellStyle name="强调文字颜色 5 3 4" xfId="1069"/>
    <cellStyle name="强调文字颜色 5 4" xfId="1070"/>
    <cellStyle name="强调文字颜色 5 4 2" xfId="1071"/>
    <cellStyle name="强调文字颜色 5 4 3" xfId="1072"/>
    <cellStyle name="强调文字颜色 5 4 4" xfId="1073"/>
    <cellStyle name="强调文字颜色 5 5" xfId="1074"/>
    <cellStyle name="强调文字颜色 5 5 2" xfId="1075"/>
    <cellStyle name="强调文字颜色 5 5 3" xfId="1076"/>
    <cellStyle name="强调文字颜色 5 6" xfId="1077"/>
    <cellStyle name="强调文字颜色 5 6 2" xfId="1078"/>
    <cellStyle name="强调文字颜色 5 6 3" xfId="1079"/>
    <cellStyle name="强调文字颜色 6 2" xfId="1080"/>
    <cellStyle name="强调文字颜色 6 2 2" xfId="1081"/>
    <cellStyle name="强调文字颜色 6 2 3" xfId="1082"/>
    <cellStyle name="强调文字颜色 6 2 4" xfId="1083"/>
    <cellStyle name="强调文字颜色 6 3" xfId="1084"/>
    <cellStyle name="强调文字颜色 6 3 2" xfId="1085"/>
    <cellStyle name="强调文字颜色 6 3 2 2" xfId="1086"/>
    <cellStyle name="强调文字颜色 6 3 3" xfId="1087"/>
    <cellStyle name="强调文字颜色 6 3 3 2" xfId="1088"/>
    <cellStyle name="强调文字颜色 6 3 4" xfId="1089"/>
    <cellStyle name="强调文字颜色 6 4" xfId="1090"/>
    <cellStyle name="强调文字颜色 6 4 2" xfId="1091"/>
    <cellStyle name="强调文字颜色 6 4 3" xfId="1092"/>
    <cellStyle name="强调文字颜色 6 4 4" xfId="1093"/>
    <cellStyle name="强调文字颜色 6 5" xfId="1094"/>
    <cellStyle name="强调文字颜色 6 5 3" xfId="1095"/>
    <cellStyle name="强调文字颜色 6 6" xfId="1096"/>
    <cellStyle name="强调文字颜色 6 6 2" xfId="1097"/>
    <cellStyle name="强调文字颜色 6 6 3" xfId="1098"/>
    <cellStyle name="适中 2 2" xfId="1099"/>
    <cellStyle name="适中 2 2 2" xfId="1100"/>
    <cellStyle name="适中 2 2 3" xfId="1101"/>
    <cellStyle name="适中 3" xfId="1102"/>
    <cellStyle name="适中 3 2" xfId="1103"/>
    <cellStyle name="适中 3 2 2" xfId="1104"/>
    <cellStyle name="适中 3 2 3" xfId="1105"/>
    <cellStyle name="适中 6 2" xfId="1106"/>
    <cellStyle name="输出 2" xfId="1107"/>
    <cellStyle name="输出 2 2" xfId="1108"/>
    <cellStyle name="输出 2 2 2" xfId="1109"/>
    <cellStyle name="输出 2 2 3" xfId="1110"/>
    <cellStyle name="输出 2 3" xfId="1111"/>
    <cellStyle name="输出 2 3 2" xfId="1112"/>
    <cellStyle name="输出 2 4" xfId="1113"/>
    <cellStyle name="输出 3" xfId="1114"/>
    <cellStyle name="输出 3 2" xfId="1115"/>
    <cellStyle name="输出 3 2 2" xfId="1116"/>
    <cellStyle name="输出 3 2 3" xfId="1117"/>
    <cellStyle name="输出 3 4" xfId="1118"/>
    <cellStyle name="输出 5 2" xfId="1119"/>
    <cellStyle name="输出 5 3" xfId="1120"/>
    <cellStyle name="输出 6" xfId="1121"/>
    <cellStyle name="输出 6 2" xfId="1122"/>
    <cellStyle name="输出 6 3" xfId="1123"/>
    <cellStyle name="输入 2 2 2" xfId="1124"/>
    <cellStyle name="输入 2 2 3" xfId="1125"/>
    <cellStyle name="输入 2 3 2" xfId="1126"/>
    <cellStyle name="输入 3 2" xfId="1127"/>
    <cellStyle name="输入 3 2 2" xfId="1128"/>
    <cellStyle name="输入 3 2 3" xfId="1129"/>
    <cellStyle name="输入 3 3 2" xfId="1130"/>
    <cellStyle name="输入 4" xfId="1131"/>
    <cellStyle name="输入 4 2" xfId="1132"/>
    <cellStyle name="输入 4 3" xfId="1133"/>
    <cellStyle name="输入 4 4" xfId="1134"/>
    <cellStyle name="输入 5" xfId="1135"/>
    <cellStyle name="输入 5 2" xfId="1136"/>
    <cellStyle name="输入 5 3" xfId="1137"/>
    <cellStyle name="输入 6" xfId="1138"/>
    <cellStyle name="样式 1" xfId="1139"/>
    <cellStyle name="注释 2 3 2" xfId="1140"/>
    <cellStyle name="注释 2 4" xfId="1141"/>
    <cellStyle name="注释 3 3" xfId="1142"/>
    <cellStyle name="注释 3 3 2" xfId="1143"/>
    <cellStyle name="注释 3 4" xfId="1144"/>
    <cellStyle name="注释 4 3" xfId="1145"/>
    <cellStyle name="注释 4 4" xfId="1146"/>
    <cellStyle name="注释 5" xfId="1147"/>
    <cellStyle name="注释 5 3" xfId="1148"/>
    <cellStyle name="注释 6" xfId="1149"/>
    <cellStyle name="注释 6 2" xfId="1150"/>
    <cellStyle name="常规 8 2 2 2" xfId="11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tabSelected="1" workbookViewId="0">
      <selection activeCell="A19" sqref="A19"/>
    </sheetView>
  </sheetViews>
  <sheetFormatPr defaultColWidth="9" defaultRowHeight="13.5" outlineLevelCol="1"/>
  <cols>
    <col min="1" max="1" width="69.5" customWidth="1"/>
    <col min="2" max="2" width="9" style="160"/>
  </cols>
  <sheetData>
    <row r="1" ht="56.25" customHeight="1" spans="1:1">
      <c r="A1" s="161" t="s">
        <v>0</v>
      </c>
    </row>
    <row r="2" ht="24.95" customHeight="1" spans="1:2">
      <c r="A2" s="162" t="s">
        <v>1</v>
      </c>
      <c r="B2" s="163" t="s">
        <v>2</v>
      </c>
    </row>
    <row r="3" ht="24.95" customHeight="1" spans="1:2">
      <c r="A3" s="164" t="s">
        <v>3</v>
      </c>
      <c r="B3" s="165">
        <v>1</v>
      </c>
    </row>
    <row r="4" ht="24.95" customHeight="1" spans="1:2">
      <c r="A4" s="164" t="s">
        <v>4</v>
      </c>
      <c r="B4" s="165">
        <v>2</v>
      </c>
    </row>
    <row r="5" ht="24.95" customHeight="1" spans="1:2">
      <c r="A5" s="164" t="s">
        <v>5</v>
      </c>
      <c r="B5" s="165">
        <v>3</v>
      </c>
    </row>
    <row r="6" ht="24.95" customHeight="1" spans="1:2">
      <c r="A6" s="164" t="s">
        <v>6</v>
      </c>
      <c r="B6" s="165">
        <v>4</v>
      </c>
    </row>
    <row r="7" ht="24.95" customHeight="1" spans="1:2">
      <c r="A7" s="164" t="s">
        <v>7</v>
      </c>
      <c r="B7" s="165">
        <v>5</v>
      </c>
    </row>
    <row r="8" ht="24.95" customHeight="1" spans="1:2">
      <c r="A8" s="164" t="s">
        <v>8</v>
      </c>
      <c r="B8" s="165">
        <v>6</v>
      </c>
    </row>
    <row r="9" ht="24.95" customHeight="1" spans="1:2">
      <c r="A9" s="164" t="s">
        <v>9</v>
      </c>
      <c r="B9" s="165">
        <v>7</v>
      </c>
    </row>
    <row r="10" ht="24.95" customHeight="1" spans="1:2">
      <c r="A10" s="164" t="s">
        <v>10</v>
      </c>
      <c r="B10" s="165">
        <v>12</v>
      </c>
    </row>
    <row r="11" ht="24.95" customHeight="1" spans="1:2">
      <c r="A11" s="164" t="s">
        <v>11</v>
      </c>
      <c r="B11" s="165">
        <v>14</v>
      </c>
    </row>
    <row r="12" ht="24.95" customHeight="1" spans="1:2">
      <c r="A12" s="164" t="s">
        <v>12</v>
      </c>
      <c r="B12" s="165">
        <v>16</v>
      </c>
    </row>
    <row r="13" ht="24.95" customHeight="1" spans="1:2">
      <c r="A13" s="164" t="s">
        <v>13</v>
      </c>
      <c r="B13" s="165">
        <v>18</v>
      </c>
    </row>
  </sheetData>
  <printOptions horizontalCentered="1"/>
  <pageMargins left="0.708661417322835" right="0.39370078740157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E11" sqref="E11"/>
    </sheetView>
  </sheetViews>
  <sheetFormatPr defaultColWidth="9" defaultRowHeight="13.5" outlineLevelCol="4"/>
  <cols>
    <col min="1" max="1" width="40" customWidth="1"/>
    <col min="2" max="2" width="11.25" style="8" customWidth="1"/>
    <col min="3" max="3" width="35" style="8" customWidth="1"/>
    <col min="4" max="4" width="11.25" style="8" customWidth="1"/>
    <col min="5" max="5" width="38.25" customWidth="1"/>
  </cols>
  <sheetData>
    <row r="1" ht="22.5" customHeight="1" spans="1:4">
      <c r="A1" s="9" t="s">
        <v>333</v>
      </c>
      <c r="B1" s="10"/>
      <c r="C1" s="10"/>
      <c r="D1" s="10"/>
    </row>
    <row r="2" ht="15.75" customHeight="1" spans="1:4">
      <c r="A2" s="3" t="s">
        <v>15</v>
      </c>
      <c r="B2" s="17" t="s">
        <v>16</v>
      </c>
      <c r="C2" s="17"/>
      <c r="D2" s="17"/>
    </row>
    <row r="3" ht="13.35" customHeight="1" spans="1:4">
      <c r="A3" s="18" t="s">
        <v>26</v>
      </c>
      <c r="B3" s="13">
        <v>1078353</v>
      </c>
      <c r="C3" s="19" t="s">
        <v>27</v>
      </c>
      <c r="D3" s="13">
        <v>96021303.43</v>
      </c>
    </row>
    <row r="4" ht="13.35" customHeight="1" spans="1:5">
      <c r="A4" s="18" t="s">
        <v>79</v>
      </c>
      <c r="B4" s="14">
        <f>B5+B12+B48</f>
        <v>101271711.43</v>
      </c>
      <c r="C4" s="19" t="s">
        <v>334</v>
      </c>
      <c r="D4" s="14"/>
      <c r="E4" s="20"/>
    </row>
    <row r="5" ht="13.35" customHeight="1" spans="1:4">
      <c r="A5" s="21" t="s">
        <v>335</v>
      </c>
      <c r="B5" s="14">
        <f>SUM(B6:B11)</f>
        <v>0</v>
      </c>
      <c r="C5" s="22" t="s">
        <v>336</v>
      </c>
      <c r="D5" s="14"/>
    </row>
    <row r="6" ht="13.35" customHeight="1" spans="1:5">
      <c r="A6" s="21" t="s">
        <v>337</v>
      </c>
      <c r="B6" s="14"/>
      <c r="C6" s="22" t="s">
        <v>338</v>
      </c>
      <c r="D6" s="14"/>
      <c r="E6" s="20"/>
    </row>
    <row r="7" ht="13.35" customHeight="1" spans="1:4">
      <c r="A7" s="21" t="s">
        <v>339</v>
      </c>
      <c r="B7" s="14"/>
      <c r="C7" s="22" t="s">
        <v>340</v>
      </c>
      <c r="D7" s="14"/>
    </row>
    <row r="8" ht="13.35" customHeight="1" spans="1:4">
      <c r="A8" s="21" t="s">
        <v>341</v>
      </c>
      <c r="B8" s="14"/>
      <c r="C8" s="22" t="s">
        <v>342</v>
      </c>
      <c r="D8" s="14"/>
    </row>
    <row r="9" ht="13.35" customHeight="1" spans="1:4">
      <c r="A9" s="21" t="s">
        <v>343</v>
      </c>
      <c r="B9" s="14"/>
      <c r="C9" s="22" t="s">
        <v>344</v>
      </c>
      <c r="D9" s="14"/>
    </row>
    <row r="10" ht="13.35" customHeight="1" spans="1:4">
      <c r="A10" s="21" t="s">
        <v>345</v>
      </c>
      <c r="B10" s="14"/>
      <c r="C10" s="22" t="s">
        <v>346</v>
      </c>
      <c r="D10" s="14"/>
    </row>
    <row r="11" ht="13.35" customHeight="1" spans="1:4">
      <c r="A11" s="21" t="s">
        <v>347</v>
      </c>
      <c r="B11" s="14"/>
      <c r="C11" s="22" t="s">
        <v>348</v>
      </c>
      <c r="D11" s="14"/>
    </row>
    <row r="12" ht="13.35" customHeight="1" spans="1:4">
      <c r="A12" s="21" t="s">
        <v>349</v>
      </c>
      <c r="B12" s="14">
        <f>SUM(B13:B47)</f>
        <v>67911579.01</v>
      </c>
      <c r="C12" s="22" t="s">
        <v>350</v>
      </c>
      <c r="D12" s="14"/>
    </row>
    <row r="13" ht="13.35" customHeight="1" spans="1:4">
      <c r="A13" s="21" t="s">
        <v>351</v>
      </c>
      <c r="B13" s="14">
        <v>59831931.01</v>
      </c>
      <c r="C13" s="22" t="s">
        <v>352</v>
      </c>
      <c r="D13" s="14"/>
    </row>
    <row r="14" ht="13.35" customHeight="1" spans="1:4">
      <c r="A14" s="21" t="s">
        <v>353</v>
      </c>
      <c r="B14" s="14"/>
      <c r="C14" s="22" t="s">
        <v>354</v>
      </c>
      <c r="D14" s="14"/>
    </row>
    <row r="15" ht="13.35" customHeight="1" spans="1:4">
      <c r="A15" s="21" t="s">
        <v>355</v>
      </c>
      <c r="B15" s="14"/>
      <c r="C15" s="22" t="s">
        <v>356</v>
      </c>
      <c r="D15" s="14"/>
    </row>
    <row r="16" ht="13.35" customHeight="1" spans="1:4">
      <c r="A16" s="21" t="s">
        <v>357</v>
      </c>
      <c r="B16" s="14"/>
      <c r="C16" s="22" t="s">
        <v>358</v>
      </c>
      <c r="D16" s="14"/>
    </row>
    <row r="17" ht="13.35" customHeight="1" spans="1:4">
      <c r="A17" s="21" t="s">
        <v>359</v>
      </c>
      <c r="B17" s="14"/>
      <c r="C17" s="22" t="s">
        <v>360</v>
      </c>
      <c r="D17" s="14"/>
    </row>
    <row r="18" ht="13.35" customHeight="1" spans="1:4">
      <c r="A18" s="21" t="s">
        <v>361</v>
      </c>
      <c r="B18" s="14"/>
      <c r="C18" s="22" t="s">
        <v>362</v>
      </c>
      <c r="D18" s="14"/>
    </row>
    <row r="19" ht="13.35" customHeight="1" spans="1:4">
      <c r="A19" s="21" t="s">
        <v>363</v>
      </c>
      <c r="B19" s="14"/>
      <c r="C19" s="22" t="s">
        <v>364</v>
      </c>
      <c r="D19" s="14"/>
    </row>
    <row r="20" ht="13.35" customHeight="1" spans="1:4">
      <c r="A20" s="21" t="s">
        <v>365</v>
      </c>
      <c r="B20" s="14"/>
      <c r="C20" s="22" t="s">
        <v>366</v>
      </c>
      <c r="D20" s="14"/>
    </row>
    <row r="21" ht="13.35" customHeight="1" spans="1:4">
      <c r="A21" s="21" t="s">
        <v>367</v>
      </c>
      <c r="B21" s="14"/>
      <c r="C21" s="22" t="s">
        <v>368</v>
      </c>
      <c r="D21" s="14"/>
    </row>
    <row r="22" ht="13.35" customHeight="1" spans="1:4">
      <c r="A22" s="21" t="s">
        <v>369</v>
      </c>
      <c r="B22" s="14"/>
      <c r="C22" s="22" t="s">
        <v>370</v>
      </c>
      <c r="D22" s="14"/>
    </row>
    <row r="23" ht="13.35" customHeight="1" spans="1:4">
      <c r="A23" s="21" t="s">
        <v>371</v>
      </c>
      <c r="B23" s="14"/>
      <c r="C23" s="22" t="s">
        <v>372</v>
      </c>
      <c r="D23" s="14"/>
    </row>
    <row r="24" ht="13.35" customHeight="1" spans="1:4">
      <c r="A24" s="21" t="s">
        <v>373</v>
      </c>
      <c r="B24" s="14"/>
      <c r="C24" s="23" t="s">
        <v>374</v>
      </c>
      <c r="D24" s="14"/>
    </row>
    <row r="25" ht="13.35" customHeight="1" spans="1:4">
      <c r="A25" s="21" t="s">
        <v>375</v>
      </c>
      <c r="B25" s="14"/>
      <c r="C25" s="22" t="s">
        <v>376</v>
      </c>
      <c r="D25" s="14"/>
    </row>
    <row r="26" ht="13.35" customHeight="1" spans="1:4">
      <c r="A26" s="21" t="s">
        <v>377</v>
      </c>
      <c r="B26" s="14"/>
      <c r="C26" s="22" t="s">
        <v>378</v>
      </c>
      <c r="D26" s="14"/>
    </row>
    <row r="27" ht="13.35" customHeight="1" spans="1:4">
      <c r="A27" s="21" t="s">
        <v>379</v>
      </c>
      <c r="B27" s="14"/>
      <c r="C27" s="22" t="s">
        <v>380</v>
      </c>
      <c r="D27" s="14"/>
    </row>
    <row r="28" ht="13.35" customHeight="1" spans="1:4">
      <c r="A28" s="21" t="s">
        <v>381</v>
      </c>
      <c r="B28" s="14"/>
      <c r="C28" s="22" t="s">
        <v>382</v>
      </c>
      <c r="D28" s="14"/>
    </row>
    <row r="29" ht="13.35" customHeight="1" spans="1:4">
      <c r="A29" s="21" t="s">
        <v>383</v>
      </c>
      <c r="B29" s="14"/>
      <c r="C29" s="22" t="s">
        <v>384</v>
      </c>
      <c r="D29" s="14"/>
    </row>
    <row r="30" ht="13.35" customHeight="1" spans="1:5">
      <c r="A30" s="21" t="s">
        <v>385</v>
      </c>
      <c r="B30" s="14"/>
      <c r="C30" s="22" t="s">
        <v>386</v>
      </c>
      <c r="D30" s="14"/>
      <c r="E30" s="24"/>
    </row>
    <row r="31" ht="13.35" customHeight="1" spans="1:4">
      <c r="A31" s="21" t="s">
        <v>387</v>
      </c>
      <c r="B31" s="14"/>
      <c r="C31" s="22" t="s">
        <v>388</v>
      </c>
      <c r="D31" s="14"/>
    </row>
    <row r="32" ht="13.35" customHeight="1" spans="1:4">
      <c r="A32" s="21" t="s">
        <v>389</v>
      </c>
      <c r="B32" s="14"/>
      <c r="C32" s="22" t="s">
        <v>390</v>
      </c>
      <c r="D32" s="14"/>
    </row>
    <row r="33" ht="13.35" customHeight="1" spans="1:4">
      <c r="A33" s="21" t="s">
        <v>391</v>
      </c>
      <c r="B33" s="14"/>
      <c r="C33" s="22" t="s">
        <v>392</v>
      </c>
      <c r="D33" s="14"/>
    </row>
    <row r="34" ht="13.35" customHeight="1" spans="1:4">
      <c r="A34" s="21" t="s">
        <v>393</v>
      </c>
      <c r="B34" s="14"/>
      <c r="C34" s="22" t="s">
        <v>394</v>
      </c>
      <c r="D34" s="14"/>
    </row>
    <row r="35" ht="13.35" customHeight="1" spans="1:4">
      <c r="A35" s="21" t="s">
        <v>395</v>
      </c>
      <c r="B35" s="14"/>
      <c r="C35" s="22" t="s">
        <v>396</v>
      </c>
      <c r="D35" s="14"/>
    </row>
    <row r="36" ht="13.35" customHeight="1" spans="1:4">
      <c r="A36" s="21" t="s">
        <v>397</v>
      </c>
      <c r="B36" s="14"/>
      <c r="C36" s="22" t="s">
        <v>398</v>
      </c>
      <c r="D36" s="14"/>
    </row>
    <row r="37" ht="13.35" customHeight="1" spans="1:4">
      <c r="A37" s="21" t="s">
        <v>399</v>
      </c>
      <c r="B37" s="14"/>
      <c r="C37" s="22" t="s">
        <v>400</v>
      </c>
      <c r="D37" s="14"/>
    </row>
    <row r="38" ht="13.35" customHeight="1" spans="1:4">
      <c r="A38" s="21" t="s">
        <v>401</v>
      </c>
      <c r="B38" s="14"/>
      <c r="C38" s="22" t="s">
        <v>402</v>
      </c>
      <c r="D38" s="14"/>
    </row>
    <row r="39" ht="13.35" customHeight="1" spans="1:4">
      <c r="A39" s="21" t="s">
        <v>403</v>
      </c>
      <c r="B39" s="14"/>
      <c r="C39" s="22" t="s">
        <v>404</v>
      </c>
      <c r="D39" s="14"/>
    </row>
    <row r="40" ht="13.35" customHeight="1" spans="1:4">
      <c r="A40" s="21" t="s">
        <v>405</v>
      </c>
      <c r="B40" s="14"/>
      <c r="C40" s="22" t="s">
        <v>406</v>
      </c>
      <c r="D40" s="14"/>
    </row>
    <row r="41" ht="13.35" customHeight="1" spans="1:4">
      <c r="A41" s="21" t="s">
        <v>407</v>
      </c>
      <c r="B41" s="14"/>
      <c r="C41" s="22" t="s">
        <v>408</v>
      </c>
      <c r="D41" s="14"/>
    </row>
    <row r="42" ht="13.35" customHeight="1" spans="1:4">
      <c r="A42" s="21" t="s">
        <v>409</v>
      </c>
      <c r="B42" s="14"/>
      <c r="C42" s="22" t="s">
        <v>410</v>
      </c>
      <c r="D42" s="14"/>
    </row>
    <row r="43" ht="13.35" customHeight="1" spans="1:4">
      <c r="A43" s="21" t="s">
        <v>411</v>
      </c>
      <c r="B43" s="14"/>
      <c r="C43" s="22" t="s">
        <v>412</v>
      </c>
      <c r="D43" s="14"/>
    </row>
    <row r="44" ht="13.35" customHeight="1" spans="1:4">
      <c r="A44" s="21" t="s">
        <v>413</v>
      </c>
      <c r="B44" s="14"/>
      <c r="C44" s="22" t="s">
        <v>414</v>
      </c>
      <c r="D44" s="14"/>
    </row>
    <row r="45" ht="13.35" customHeight="1" spans="1:4">
      <c r="A45" s="21" t="s">
        <v>415</v>
      </c>
      <c r="B45" s="14"/>
      <c r="C45" s="22" t="s">
        <v>416</v>
      </c>
      <c r="D45" s="14"/>
    </row>
    <row r="46" ht="13.35" customHeight="1" spans="1:4">
      <c r="A46" s="21" t="s">
        <v>417</v>
      </c>
      <c r="B46" s="14"/>
      <c r="C46" s="22" t="s">
        <v>418</v>
      </c>
      <c r="D46" s="14"/>
    </row>
    <row r="47" ht="13.35" customHeight="1" spans="1:4">
      <c r="A47" s="21" t="s">
        <v>419</v>
      </c>
      <c r="B47" s="14">
        <v>8079648</v>
      </c>
      <c r="C47" s="22" t="s">
        <v>420</v>
      </c>
      <c r="D47" s="14"/>
    </row>
    <row r="48" ht="13.35" customHeight="1" spans="1:4">
      <c r="A48" s="21" t="s">
        <v>421</v>
      </c>
      <c r="B48" s="14">
        <f>SUM(B49:B69)</f>
        <v>33360132.42</v>
      </c>
      <c r="C48" s="22" t="s">
        <v>422</v>
      </c>
      <c r="D48" s="14">
        <f>SUM(D49:D69)</f>
        <v>0</v>
      </c>
    </row>
    <row r="49" ht="13.35" customHeight="1" spans="1:4">
      <c r="A49" s="21" t="s">
        <v>423</v>
      </c>
      <c r="B49" s="14">
        <v>388439.6</v>
      </c>
      <c r="C49" s="22" t="s">
        <v>423</v>
      </c>
      <c r="D49" s="14"/>
    </row>
    <row r="50" ht="13.35" customHeight="1" spans="1:4">
      <c r="A50" s="21" t="s">
        <v>424</v>
      </c>
      <c r="B50" s="14"/>
      <c r="C50" s="22" t="s">
        <v>424</v>
      </c>
      <c r="D50" s="14"/>
    </row>
    <row r="51" ht="13.35" customHeight="1" spans="1:4">
      <c r="A51" s="21" t="s">
        <v>425</v>
      </c>
      <c r="B51" s="14"/>
      <c r="C51" s="22" t="s">
        <v>425</v>
      </c>
      <c r="D51" s="14"/>
    </row>
    <row r="52" ht="13.35" customHeight="1" spans="1:4">
      <c r="A52" s="21" t="s">
        <v>426</v>
      </c>
      <c r="B52" s="14">
        <v>713700</v>
      </c>
      <c r="C52" s="22" t="s">
        <v>426</v>
      </c>
      <c r="D52" s="14"/>
    </row>
    <row r="53" ht="13.35" customHeight="1" spans="1:4">
      <c r="A53" s="21" t="s">
        <v>427</v>
      </c>
      <c r="B53" s="14">
        <v>29600</v>
      </c>
      <c r="C53" s="22" t="s">
        <v>427</v>
      </c>
      <c r="D53" s="14"/>
    </row>
    <row r="54" ht="13.35" customHeight="1" spans="1:4">
      <c r="A54" s="21" t="s">
        <v>428</v>
      </c>
      <c r="B54" s="14"/>
      <c r="C54" s="22" t="s">
        <v>428</v>
      </c>
      <c r="D54" s="14"/>
    </row>
    <row r="55" ht="13.35" customHeight="1" spans="1:4">
      <c r="A55" s="21" t="s">
        <v>429</v>
      </c>
      <c r="B55" s="14"/>
      <c r="C55" s="22" t="s">
        <v>429</v>
      </c>
      <c r="D55" s="14"/>
    </row>
    <row r="56" ht="13.35" customHeight="1" spans="1:4">
      <c r="A56" s="21" t="s">
        <v>430</v>
      </c>
      <c r="B56" s="14">
        <v>8293761.82</v>
      </c>
      <c r="C56" s="22" t="s">
        <v>430</v>
      </c>
      <c r="D56" s="14"/>
    </row>
    <row r="57" ht="13.35" customHeight="1" spans="1:4">
      <c r="A57" s="21" t="s">
        <v>431</v>
      </c>
      <c r="B57" s="14">
        <v>5267009</v>
      </c>
      <c r="C57" s="22" t="s">
        <v>431</v>
      </c>
      <c r="D57" s="14"/>
    </row>
    <row r="58" ht="13.35" customHeight="1" spans="1:4">
      <c r="A58" s="21" t="s">
        <v>432</v>
      </c>
      <c r="B58" s="14"/>
      <c r="C58" s="22" t="s">
        <v>432</v>
      </c>
      <c r="D58" s="14"/>
    </row>
    <row r="59" ht="13.35" customHeight="1" spans="1:4">
      <c r="A59" s="21" t="s">
        <v>433</v>
      </c>
      <c r="B59" s="14">
        <v>546820</v>
      </c>
      <c r="C59" s="22" t="s">
        <v>433</v>
      </c>
      <c r="D59" s="14"/>
    </row>
    <row r="60" ht="13.35" customHeight="1" spans="1:4">
      <c r="A60" s="21" t="s">
        <v>434</v>
      </c>
      <c r="B60" s="14">
        <v>12329683</v>
      </c>
      <c r="C60" s="22" t="s">
        <v>434</v>
      </c>
      <c r="D60" s="14"/>
    </row>
    <row r="61" ht="13.35" customHeight="1" spans="1:4">
      <c r="A61" s="21" t="s">
        <v>435</v>
      </c>
      <c r="B61" s="14">
        <v>4830000</v>
      </c>
      <c r="C61" s="22" t="s">
        <v>435</v>
      </c>
      <c r="D61" s="14"/>
    </row>
    <row r="62" ht="13.35" customHeight="1" spans="1:4">
      <c r="A62" s="21" t="s">
        <v>436</v>
      </c>
      <c r="B62" s="14"/>
      <c r="C62" s="22" t="s">
        <v>436</v>
      </c>
      <c r="D62" s="14"/>
    </row>
    <row r="63" ht="13.35" customHeight="1" spans="1:4">
      <c r="A63" s="21" t="s">
        <v>437</v>
      </c>
      <c r="B63" s="14"/>
      <c r="C63" s="22" t="s">
        <v>437</v>
      </c>
      <c r="D63" s="14"/>
    </row>
    <row r="64" ht="13.35" customHeight="1" spans="1:4">
      <c r="A64" s="21" t="s">
        <v>438</v>
      </c>
      <c r="B64" s="14"/>
      <c r="C64" s="22" t="s">
        <v>438</v>
      </c>
      <c r="D64" s="14"/>
    </row>
    <row r="65" ht="13.35" customHeight="1" spans="1:4">
      <c r="A65" s="21" t="s">
        <v>439</v>
      </c>
      <c r="B65" s="14"/>
      <c r="C65" s="22" t="s">
        <v>439</v>
      </c>
      <c r="D65" s="14"/>
    </row>
    <row r="66" ht="13.35" customHeight="1" spans="1:4">
      <c r="A66" s="21" t="s">
        <v>440</v>
      </c>
      <c r="B66" s="14">
        <v>276919</v>
      </c>
      <c r="C66" s="22" t="s">
        <v>440</v>
      </c>
      <c r="D66" s="14"/>
    </row>
    <row r="67" ht="13.35" customHeight="1" spans="1:4">
      <c r="A67" s="21" t="s">
        <v>441</v>
      </c>
      <c r="B67" s="14"/>
      <c r="C67" s="22" t="s">
        <v>441</v>
      </c>
      <c r="D67" s="14"/>
    </row>
    <row r="68" ht="13.35" customHeight="1" spans="1:4">
      <c r="A68" s="21" t="s">
        <v>442</v>
      </c>
      <c r="B68" s="14">
        <v>684200</v>
      </c>
      <c r="C68" s="22" t="s">
        <v>442</v>
      </c>
      <c r="D68" s="14"/>
    </row>
    <row r="69" ht="13.35" customHeight="1" spans="1:4">
      <c r="A69" s="21" t="s">
        <v>443</v>
      </c>
      <c r="B69" s="14"/>
      <c r="C69" s="22" t="s">
        <v>444</v>
      </c>
      <c r="D69" s="14"/>
    </row>
    <row r="70" ht="13.35" customHeight="1" spans="1:4">
      <c r="A70" s="21" t="s">
        <v>445</v>
      </c>
      <c r="B70" s="14">
        <f>SUM(B71:B72)</f>
        <v>0</v>
      </c>
      <c r="C70" s="22" t="s">
        <v>84</v>
      </c>
      <c r="D70" s="14">
        <f>SUM(D71:D72)</f>
        <v>2882488.87</v>
      </c>
    </row>
    <row r="71" ht="13.35" customHeight="1" spans="1:4">
      <c r="A71" s="21" t="s">
        <v>446</v>
      </c>
      <c r="B71" s="14">
        <v>0</v>
      </c>
      <c r="C71" s="22" t="s">
        <v>447</v>
      </c>
      <c r="D71" s="14"/>
    </row>
    <row r="72" ht="13.35" customHeight="1" spans="1:4">
      <c r="A72" s="21" t="s">
        <v>448</v>
      </c>
      <c r="B72" s="14"/>
      <c r="C72" s="22" t="s">
        <v>449</v>
      </c>
      <c r="D72" s="14">
        <v>2882488.87</v>
      </c>
    </row>
    <row r="73" ht="13.35" customHeight="1" spans="1:4">
      <c r="A73" s="21" t="s">
        <v>450</v>
      </c>
      <c r="B73" s="14">
        <v>0</v>
      </c>
      <c r="C73" s="22"/>
      <c r="D73" s="14"/>
    </row>
    <row r="74" ht="13.35" customHeight="1" spans="1:4">
      <c r="A74" s="21" t="s">
        <v>451</v>
      </c>
      <c r="B74" s="14">
        <v>5825694.06</v>
      </c>
      <c r="C74" s="19"/>
      <c r="D74" s="14"/>
    </row>
    <row r="75" ht="13.35" customHeight="1" spans="1:4">
      <c r="A75" s="21" t="s">
        <v>452</v>
      </c>
      <c r="B75" s="14">
        <f>SUM(B76:B79)</f>
        <v>0</v>
      </c>
      <c r="C75" s="22" t="s">
        <v>102</v>
      </c>
      <c r="D75" s="14"/>
    </row>
    <row r="76" ht="13.35" customHeight="1" spans="1:4">
      <c r="A76" s="21" t="s">
        <v>453</v>
      </c>
      <c r="B76" s="14"/>
      <c r="C76" s="22"/>
      <c r="D76" s="14"/>
    </row>
    <row r="77" ht="13.35" customHeight="1" spans="1:4">
      <c r="A77" s="21" t="s">
        <v>454</v>
      </c>
      <c r="B77" s="14"/>
      <c r="C77" s="22"/>
      <c r="D77" s="14"/>
    </row>
    <row r="78" ht="13.35" customHeight="1" spans="1:4">
      <c r="A78" s="21" t="s">
        <v>455</v>
      </c>
      <c r="B78" s="14"/>
      <c r="C78" s="22"/>
      <c r="D78" s="14"/>
    </row>
    <row r="79" ht="13.35" customHeight="1" spans="1:4">
      <c r="A79" s="21" t="s">
        <v>456</v>
      </c>
      <c r="B79" s="14">
        <v>0</v>
      </c>
      <c r="C79" s="22"/>
      <c r="D79" s="14"/>
    </row>
    <row r="80" ht="13.35" customHeight="1" spans="1:4">
      <c r="A80" s="21" t="s">
        <v>457</v>
      </c>
      <c r="B80" s="14">
        <v>0</v>
      </c>
      <c r="C80" s="22" t="s">
        <v>88</v>
      </c>
      <c r="D80" s="14"/>
    </row>
    <row r="81" ht="13.35" customHeight="1" spans="1:4">
      <c r="A81" s="21" t="s">
        <v>458</v>
      </c>
      <c r="B81" s="14"/>
      <c r="C81" s="22" t="s">
        <v>459</v>
      </c>
      <c r="D81" s="14"/>
    </row>
    <row r="82" ht="13.35" customHeight="1" spans="1:4">
      <c r="A82" s="21" t="s">
        <v>460</v>
      </c>
      <c r="B82" s="14">
        <f ca="1">SUM(B83:B83:B86)</f>
        <v>0</v>
      </c>
      <c r="C82" s="22" t="s">
        <v>461</v>
      </c>
      <c r="D82" s="14"/>
    </row>
    <row r="83" ht="13.35" customHeight="1" spans="1:4">
      <c r="A83" s="21" t="s">
        <v>462</v>
      </c>
      <c r="B83" s="14">
        <v>0</v>
      </c>
      <c r="C83" s="22" t="s">
        <v>463</v>
      </c>
      <c r="D83" s="14"/>
    </row>
    <row r="84" ht="13.35" customHeight="1" spans="1:4">
      <c r="A84" s="21" t="s">
        <v>464</v>
      </c>
      <c r="B84" s="14">
        <v>0</v>
      </c>
      <c r="C84" s="22" t="s">
        <v>465</v>
      </c>
      <c r="D84" s="14"/>
    </row>
    <row r="85" ht="13.35" customHeight="1" spans="1:4">
      <c r="A85" s="21" t="s">
        <v>466</v>
      </c>
      <c r="B85" s="14">
        <v>0</v>
      </c>
      <c r="C85" s="22" t="s">
        <v>467</v>
      </c>
      <c r="D85" s="14"/>
    </row>
    <row r="86" ht="13.35" customHeight="1" spans="1:4">
      <c r="A86" s="21" t="s">
        <v>468</v>
      </c>
      <c r="B86" s="14">
        <v>0</v>
      </c>
      <c r="C86" s="22"/>
      <c r="D86" s="14"/>
    </row>
    <row r="87" ht="13.35" customHeight="1" spans="1:4">
      <c r="A87" s="21" t="s">
        <v>87</v>
      </c>
      <c r="B87" s="14"/>
      <c r="C87" s="22" t="s">
        <v>469</v>
      </c>
      <c r="D87" s="14"/>
    </row>
    <row r="88" ht="13.35" customHeight="1" spans="1:4">
      <c r="A88" s="21" t="s">
        <v>470</v>
      </c>
      <c r="B88" s="14"/>
      <c r="C88" s="22" t="s">
        <v>471</v>
      </c>
      <c r="D88" s="14"/>
    </row>
    <row r="89" ht="13.35" customHeight="1" spans="1:4">
      <c r="A89" s="21" t="s">
        <v>472</v>
      </c>
      <c r="B89" s="14"/>
      <c r="C89" s="22" t="s">
        <v>473</v>
      </c>
      <c r="D89" s="14"/>
    </row>
    <row r="90" ht="13.35" customHeight="1" spans="1:4">
      <c r="A90" s="21" t="s">
        <v>474</v>
      </c>
      <c r="B90" s="14"/>
      <c r="C90" s="22" t="s">
        <v>475</v>
      </c>
      <c r="D90" s="14"/>
    </row>
    <row r="91" ht="13.35" customHeight="1" spans="1:4">
      <c r="A91" s="21" t="s">
        <v>476</v>
      </c>
      <c r="B91" s="14"/>
      <c r="C91" s="22" t="s">
        <v>477</v>
      </c>
      <c r="D91" s="14"/>
    </row>
    <row r="92" ht="13.35" customHeight="1" spans="1:4">
      <c r="A92" s="21" t="s">
        <v>478</v>
      </c>
      <c r="B92" s="14">
        <v>0</v>
      </c>
      <c r="C92" s="22"/>
      <c r="D92" s="14"/>
    </row>
    <row r="93" ht="13.35" customHeight="1" spans="1:4">
      <c r="A93" s="21" t="s">
        <v>479</v>
      </c>
      <c r="B93" s="14">
        <v>0</v>
      </c>
      <c r="C93" s="22" t="s">
        <v>480</v>
      </c>
      <c r="D93" s="14"/>
    </row>
    <row r="94" ht="13.35" customHeight="1" spans="1:4">
      <c r="A94" s="21" t="s">
        <v>481</v>
      </c>
      <c r="B94" s="14">
        <v>0</v>
      </c>
      <c r="C94" s="22" t="s">
        <v>482</v>
      </c>
      <c r="D94" s="14"/>
    </row>
    <row r="95" ht="13.35" customHeight="1" spans="1:4">
      <c r="A95" s="21" t="s">
        <v>483</v>
      </c>
      <c r="B95" s="14">
        <v>0</v>
      </c>
      <c r="C95" s="22" t="s">
        <v>484</v>
      </c>
      <c r="D95" s="14"/>
    </row>
    <row r="96" ht="13.35" customHeight="1" spans="1:4">
      <c r="A96" s="21" t="s">
        <v>89</v>
      </c>
      <c r="B96" s="14">
        <v>21040840.04</v>
      </c>
      <c r="C96" s="22" t="s">
        <v>90</v>
      </c>
      <c r="D96" s="14">
        <v>23004139.23</v>
      </c>
    </row>
    <row r="97" ht="13.35" customHeight="1" spans="1:4">
      <c r="A97" s="21" t="s">
        <v>485</v>
      </c>
      <c r="B97" s="14">
        <v>0</v>
      </c>
      <c r="C97" s="22" t="s">
        <v>59</v>
      </c>
      <c r="D97" s="14"/>
    </row>
    <row r="98" ht="13.35" customHeight="1" spans="1:4">
      <c r="A98" s="21" t="s">
        <v>486</v>
      </c>
      <c r="B98" s="14">
        <v>0</v>
      </c>
      <c r="C98" s="22" t="s">
        <v>487</v>
      </c>
      <c r="D98" s="14"/>
    </row>
    <row r="99" ht="13.35" customHeight="1" spans="1:4">
      <c r="A99" s="21" t="s">
        <v>488</v>
      </c>
      <c r="B99" s="14">
        <v>0</v>
      </c>
      <c r="C99" s="22" t="s">
        <v>489</v>
      </c>
      <c r="D99" s="14"/>
    </row>
    <row r="100" ht="13.35" customHeight="1" spans="1:4">
      <c r="A100" s="21" t="s">
        <v>490</v>
      </c>
      <c r="B100" s="14">
        <v>0</v>
      </c>
      <c r="C100" s="22" t="s">
        <v>491</v>
      </c>
      <c r="D100" s="14"/>
    </row>
    <row r="101" ht="13.35" customHeight="1" spans="1:4">
      <c r="A101" s="21" t="s">
        <v>492</v>
      </c>
      <c r="B101" s="14">
        <v>0</v>
      </c>
      <c r="C101" s="22" t="s">
        <v>493</v>
      </c>
      <c r="D101" s="14"/>
    </row>
    <row r="102" ht="13.35" customHeight="1" spans="1:4">
      <c r="A102" s="21" t="s">
        <v>494</v>
      </c>
      <c r="B102" s="14">
        <v>0</v>
      </c>
      <c r="C102" s="22" t="s">
        <v>495</v>
      </c>
      <c r="D102" s="14"/>
    </row>
    <row r="103" ht="13.35" customHeight="1" spans="1:4">
      <c r="A103" s="21"/>
      <c r="B103" s="14"/>
      <c r="C103" s="22" t="s">
        <v>496</v>
      </c>
      <c r="D103" s="14"/>
    </row>
    <row r="104" ht="13.35" customHeight="1" spans="1:4">
      <c r="A104" s="21"/>
      <c r="B104" s="14"/>
      <c r="C104" s="22" t="s">
        <v>497</v>
      </c>
      <c r="D104" s="14">
        <v>7308667</v>
      </c>
    </row>
    <row r="105" ht="13.35" customHeight="1" spans="1:4">
      <c r="A105" s="21"/>
      <c r="B105" s="14"/>
      <c r="C105" s="22" t="s">
        <v>498</v>
      </c>
      <c r="D105" s="14">
        <v>7308667</v>
      </c>
    </row>
    <row r="106" ht="13.35" customHeight="1" spans="1:4">
      <c r="A106" s="21"/>
      <c r="B106" s="14"/>
      <c r="C106" s="22" t="s">
        <v>499</v>
      </c>
      <c r="D106" s="14">
        <v>0</v>
      </c>
    </row>
    <row r="107" ht="13.35" customHeight="1" spans="1:4">
      <c r="A107" s="21" t="s">
        <v>500</v>
      </c>
      <c r="B107" s="14">
        <f>B3+B4+B70+B73+B74+B75+B80+B87+B93+B94+B95+B96+B97+B101+B102</f>
        <v>129216598.53</v>
      </c>
      <c r="C107" s="22" t="s">
        <v>501</v>
      </c>
      <c r="D107" s="14">
        <f>D3+D4+D70+D75+D80+D87+D93+D94+D95+D96+D97+D101+D102+D103+D104+D106</f>
        <v>129216598.53</v>
      </c>
    </row>
    <row r="108" ht="13.35" customHeight="1"/>
    <row r="109" ht="13.35" customHeight="1"/>
    <row r="110" ht="13.35" customHeight="1"/>
  </sheetData>
  <mergeCells count="2">
    <mergeCell ref="A1:D1"/>
    <mergeCell ref="B2:D2"/>
  </mergeCells>
  <printOptions horizontalCentered="1"/>
  <pageMargins left="0.393055555555556" right="0.236111111111111" top="0.354166666666667" bottom="0.354166666666667" header="0.314583333333333" footer="0.314583333333333"/>
  <pageSetup paperSize="9" firstPageNumber="14" orientation="portrait" useFirstPageNumber="1" horizontalDpi="600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1" sqref="A1:L1"/>
    </sheetView>
  </sheetViews>
  <sheetFormatPr defaultColWidth="9" defaultRowHeight="13.5" outlineLevelCol="1"/>
  <cols>
    <col min="1" max="1" width="67.25" customWidth="1"/>
    <col min="2" max="2" width="12.625" style="8" customWidth="1"/>
  </cols>
  <sheetData>
    <row r="1" ht="29.25" customHeight="1" spans="1:2">
      <c r="A1" s="9" t="s">
        <v>502</v>
      </c>
      <c r="B1" s="10"/>
    </row>
    <row r="2" ht="17.25" customHeight="1" spans="1:2">
      <c r="A2" s="3" t="s">
        <v>503</v>
      </c>
      <c r="B2" s="11" t="s">
        <v>16</v>
      </c>
    </row>
    <row r="3" ht="14.65" customHeight="1" spans="1:2">
      <c r="A3" s="12" t="s">
        <v>132</v>
      </c>
      <c r="B3" s="13" t="s">
        <v>112</v>
      </c>
    </row>
    <row r="4" ht="14.65" customHeight="1" spans="1:2">
      <c r="A4" s="12" t="s">
        <v>133</v>
      </c>
      <c r="B4" s="14">
        <f>B5+B11+B25+B31+B42+B47+B50</f>
        <v>3061377.95</v>
      </c>
    </row>
    <row r="5" ht="14.65" customHeight="1" spans="1:2">
      <c r="A5" s="15" t="s">
        <v>41</v>
      </c>
      <c r="B5" s="14">
        <v>1222350</v>
      </c>
    </row>
    <row r="6" ht="14.65" customHeight="1" spans="1:2">
      <c r="A6" s="15" t="s">
        <v>504</v>
      </c>
      <c r="B6" s="14">
        <v>1222350</v>
      </c>
    </row>
    <row r="7" ht="14.65" customHeight="1" spans="1:2">
      <c r="A7" s="15" t="s">
        <v>505</v>
      </c>
      <c r="B7" s="14">
        <v>1222350</v>
      </c>
    </row>
    <row r="8" ht="14.65" customHeight="1" spans="1:2">
      <c r="A8" s="15" t="s">
        <v>506</v>
      </c>
      <c r="B8" s="14"/>
    </row>
    <row r="9" ht="14.65" customHeight="1" spans="1:2">
      <c r="A9" s="15" t="s">
        <v>507</v>
      </c>
      <c r="B9" s="14"/>
    </row>
    <row r="10" ht="14.65" customHeight="1" spans="1:2">
      <c r="A10" s="15" t="s">
        <v>506</v>
      </c>
      <c r="B10" s="14"/>
    </row>
    <row r="11" spans="1:2">
      <c r="A11" s="15" t="s">
        <v>47</v>
      </c>
      <c r="B11" s="16">
        <v>1503159.12</v>
      </c>
    </row>
    <row r="12" spans="1:2">
      <c r="A12" s="15" t="s">
        <v>508</v>
      </c>
      <c r="B12" s="16">
        <v>1503159.12</v>
      </c>
    </row>
    <row r="13" spans="1:2">
      <c r="A13" s="15" t="s">
        <v>509</v>
      </c>
      <c r="B13" s="16"/>
    </row>
    <row r="14" spans="1:2">
      <c r="A14" s="15" t="s">
        <v>510</v>
      </c>
      <c r="B14" s="16"/>
    </row>
    <row r="15" spans="1:2">
      <c r="A15" s="15" t="s">
        <v>511</v>
      </c>
      <c r="B15" s="16"/>
    </row>
    <row r="16" spans="1:2">
      <c r="A16" s="15" t="s">
        <v>512</v>
      </c>
      <c r="B16" s="16">
        <v>1503159.12</v>
      </c>
    </row>
    <row r="17" spans="1:2">
      <c r="A17" s="15" t="s">
        <v>513</v>
      </c>
      <c r="B17" s="16"/>
    </row>
    <row r="18" spans="1:2">
      <c r="A18" s="15" t="s">
        <v>514</v>
      </c>
      <c r="B18" s="16"/>
    </row>
    <row r="19" spans="1:2">
      <c r="A19" s="15" t="s">
        <v>509</v>
      </c>
      <c r="B19" s="16"/>
    </row>
    <row r="20" spans="1:2">
      <c r="A20" s="15" t="s">
        <v>515</v>
      </c>
      <c r="B20" s="16"/>
    </row>
    <row r="21" spans="1:2">
      <c r="A21" s="15" t="s">
        <v>516</v>
      </c>
      <c r="B21" s="16"/>
    </row>
    <row r="22" spans="1:2">
      <c r="A22" s="15" t="s">
        <v>517</v>
      </c>
      <c r="B22" s="16"/>
    </row>
    <row r="23" spans="1:2">
      <c r="A23" s="15" t="s">
        <v>518</v>
      </c>
      <c r="B23" s="16"/>
    </row>
    <row r="24" spans="1:2">
      <c r="A24" s="15" t="s">
        <v>519</v>
      </c>
      <c r="B24" s="16"/>
    </row>
    <row r="25" spans="1:2">
      <c r="A25" s="15" t="s">
        <v>49</v>
      </c>
      <c r="B25" s="16"/>
    </row>
    <row r="26" spans="1:2">
      <c r="A26" s="15" t="s">
        <v>520</v>
      </c>
      <c r="B26" s="16"/>
    </row>
    <row r="27" spans="1:2">
      <c r="A27" s="15" t="s">
        <v>506</v>
      </c>
      <c r="B27" s="16"/>
    </row>
    <row r="28" spans="1:2">
      <c r="A28" s="15" t="s">
        <v>521</v>
      </c>
      <c r="B28" s="16"/>
    </row>
    <row r="29" spans="1:2">
      <c r="A29" s="15" t="s">
        <v>522</v>
      </c>
      <c r="B29" s="16"/>
    </row>
    <row r="30" spans="1:2">
      <c r="A30" s="15" t="s">
        <v>523</v>
      </c>
      <c r="B30" s="16"/>
    </row>
    <row r="31" spans="1:2">
      <c r="A31" s="15" t="s">
        <v>69</v>
      </c>
      <c r="B31" s="16">
        <v>335868.83</v>
      </c>
    </row>
    <row r="32" spans="1:2">
      <c r="A32" s="15" t="s">
        <v>524</v>
      </c>
      <c r="B32" s="16"/>
    </row>
    <row r="33" spans="1:2">
      <c r="A33" s="15" t="s">
        <v>525</v>
      </c>
      <c r="B33" s="16"/>
    </row>
    <row r="34" spans="1:2">
      <c r="A34" s="15" t="s">
        <v>526</v>
      </c>
      <c r="B34" s="16"/>
    </row>
    <row r="35" spans="1:2">
      <c r="A35" s="15" t="s">
        <v>527</v>
      </c>
      <c r="B35" s="16"/>
    </row>
    <row r="36" spans="1:2">
      <c r="A36" s="15" t="s">
        <v>528</v>
      </c>
      <c r="B36" s="16">
        <v>335868.83</v>
      </c>
    </row>
    <row r="37" spans="1:2">
      <c r="A37" s="15" t="s">
        <v>529</v>
      </c>
      <c r="B37" s="16">
        <v>335868.83</v>
      </c>
    </row>
    <row r="38" spans="1:2">
      <c r="A38" s="15" t="s">
        <v>530</v>
      </c>
      <c r="B38" s="16"/>
    </row>
    <row r="39" spans="1:2">
      <c r="A39" s="15" t="s">
        <v>531</v>
      </c>
      <c r="B39" s="16"/>
    </row>
    <row r="40" spans="1:2">
      <c r="A40" s="15" t="s">
        <v>532</v>
      </c>
      <c r="B40" s="16"/>
    </row>
    <row r="41" spans="1:2">
      <c r="A41" s="15" t="s">
        <v>533</v>
      </c>
      <c r="B41" s="16"/>
    </row>
    <row r="42" spans="1:2">
      <c r="A42" s="15" t="s">
        <v>71</v>
      </c>
      <c r="B42" s="16"/>
    </row>
    <row r="43" spans="1:2">
      <c r="A43" s="15" t="s">
        <v>534</v>
      </c>
      <c r="B43" s="16"/>
    </row>
    <row r="44" spans="1:2">
      <c r="A44" s="15" t="s">
        <v>535</v>
      </c>
      <c r="B44" s="16"/>
    </row>
    <row r="45" spans="1:2">
      <c r="A45" s="15" t="s">
        <v>536</v>
      </c>
      <c r="B45" s="16"/>
    </row>
    <row r="46" spans="1:2">
      <c r="A46" s="15" t="s">
        <v>537</v>
      </c>
      <c r="B46" s="16"/>
    </row>
    <row r="47" spans="1:2">
      <c r="A47" s="15" t="s">
        <v>73</v>
      </c>
      <c r="B47" s="16"/>
    </row>
    <row r="48" spans="1:2">
      <c r="A48" s="15" t="s">
        <v>538</v>
      </c>
      <c r="B48" s="16"/>
    </row>
    <row r="49" spans="1:2">
      <c r="A49" s="15" t="s">
        <v>539</v>
      </c>
      <c r="B49" s="16"/>
    </row>
    <row r="50" spans="1:2">
      <c r="A50" s="15" t="s">
        <v>107</v>
      </c>
      <c r="B50" s="16"/>
    </row>
    <row r="51" spans="1:2">
      <c r="A51" s="15" t="s">
        <v>294</v>
      </c>
      <c r="B51" s="16"/>
    </row>
    <row r="52" spans="1:2">
      <c r="A52" s="15" t="s">
        <v>540</v>
      </c>
      <c r="B52" s="16"/>
    </row>
    <row r="53" spans="1:2">
      <c r="A53" s="15" t="s">
        <v>541</v>
      </c>
      <c r="B53" s="16"/>
    </row>
    <row r="54" spans="1:2">
      <c r="A54" s="15" t="s">
        <v>542</v>
      </c>
      <c r="B54" s="16"/>
    </row>
    <row r="55" spans="1:2">
      <c r="A55" s="15" t="s">
        <v>543</v>
      </c>
      <c r="B55" s="16"/>
    </row>
    <row r="56" spans="1:2">
      <c r="A56" s="15" t="s">
        <v>544</v>
      </c>
      <c r="B56" s="16"/>
    </row>
    <row r="57" spans="1:2">
      <c r="A57" s="15" t="s">
        <v>545</v>
      </c>
      <c r="B57" s="16"/>
    </row>
    <row r="58" spans="1:2">
      <c r="A58" s="15" t="s">
        <v>546</v>
      </c>
      <c r="B58" s="16"/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16" orientation="portrait" useFirstPageNumber="1" horizontalDpi="600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G6"/>
  <sheetViews>
    <sheetView workbookViewId="0">
      <pane ySplit="4" topLeftCell="A5" activePane="bottomLeft" state="frozen"/>
      <selection/>
      <selection pane="bottomLeft" activeCell="A1" sqref="A1:L1"/>
    </sheetView>
  </sheetViews>
  <sheetFormatPr defaultColWidth="10" defaultRowHeight="13.5" outlineLevelRow="5" outlineLevelCol="6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ht="28.7" customHeight="1" spans="1:7">
      <c r="A1" s="2" t="s">
        <v>547</v>
      </c>
      <c r="B1" s="2"/>
      <c r="C1" s="2"/>
      <c r="D1" s="2"/>
      <c r="E1" s="2"/>
      <c r="F1" s="2"/>
      <c r="G1" s="2"/>
    </row>
    <row r="2" ht="25.5" customHeight="1" spans="1:7">
      <c r="A2" s="3" t="s">
        <v>503</v>
      </c>
      <c r="B2" s="4"/>
      <c r="G2" s="5" t="s">
        <v>16</v>
      </c>
    </row>
    <row r="3" ht="33.75" customHeight="1" spans="1:7">
      <c r="A3" s="6" t="s">
        <v>548</v>
      </c>
      <c r="B3" s="6" t="s">
        <v>549</v>
      </c>
      <c r="C3" s="6"/>
      <c r="D3" s="6"/>
      <c r="E3" s="6" t="s">
        <v>550</v>
      </c>
      <c r="F3" s="6"/>
      <c r="G3" s="6"/>
    </row>
    <row r="4" ht="33.75" customHeight="1" spans="1:7">
      <c r="A4" s="6"/>
      <c r="B4" s="6" t="s">
        <v>551</v>
      </c>
      <c r="C4" s="6" t="s">
        <v>552</v>
      </c>
      <c r="D4" s="6" t="s">
        <v>553</v>
      </c>
      <c r="E4" s="6" t="s">
        <v>551</v>
      </c>
      <c r="F4" s="6" t="s">
        <v>552</v>
      </c>
      <c r="G4" s="6" t="s">
        <v>553</v>
      </c>
    </row>
    <row r="5" ht="38.25" customHeight="1" spans="1:7">
      <c r="A5" s="6" t="s">
        <v>554</v>
      </c>
      <c r="B5" s="7"/>
      <c r="C5" s="7"/>
      <c r="D5" s="7"/>
      <c r="E5" s="7"/>
      <c r="F5" s="7"/>
      <c r="G5" s="7"/>
    </row>
    <row r="6" spans="1:1">
      <c r="A6" s="1" t="s">
        <v>110</v>
      </c>
    </row>
  </sheetData>
  <mergeCells count="4">
    <mergeCell ref="A1:G1"/>
    <mergeCell ref="B3:D3"/>
    <mergeCell ref="E3:G3"/>
    <mergeCell ref="A3:A4"/>
  </mergeCells>
  <printOptions horizontalCentered="1"/>
  <pageMargins left="0.550694444444444" right="0.550694444444444" top="0.747916666666667" bottom="0.747916666666667" header="0.314583333333333" footer="0.314583333333333"/>
  <pageSetup paperSize="9" scale="99" firstPageNumber="18" orientation="portrait" useFirstPageNumber="1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showZeros="0" workbookViewId="0">
      <selection activeCell="E49" sqref="E49"/>
    </sheetView>
  </sheetViews>
  <sheetFormatPr defaultColWidth="9" defaultRowHeight="14.25" outlineLevelCol="7"/>
  <cols>
    <col min="1" max="1" width="27.625" style="108" customWidth="1"/>
    <col min="2" max="3" width="13.125" style="108" customWidth="1"/>
    <col min="4" max="4" width="8.875" style="108" customWidth="1"/>
    <col min="5" max="5" width="22.25" style="108" customWidth="1"/>
    <col min="6" max="7" width="13.125" style="108" customWidth="1"/>
    <col min="8" max="8" width="8.875" style="108" customWidth="1"/>
    <col min="9" max="240" width="9" style="108"/>
    <col min="241" max="241" width="25.5" style="108" customWidth="1"/>
    <col min="242" max="242" width="8.5" style="108" customWidth="1"/>
    <col min="243" max="243" width="9.5" style="108" customWidth="1"/>
    <col min="244" max="244" width="6.75" style="108" customWidth="1"/>
    <col min="245" max="245" width="22.25" style="108" customWidth="1"/>
    <col min="246" max="247" width="9.5" style="108" customWidth="1"/>
    <col min="248" max="248" width="7.375" style="108" customWidth="1"/>
    <col min="249" max="249" width="12.625" style="108" customWidth="1"/>
    <col min="250" max="496" width="9" style="108"/>
    <col min="497" max="497" width="25.5" style="108" customWidth="1"/>
    <col min="498" max="498" width="8.5" style="108" customWidth="1"/>
    <col min="499" max="499" width="9.5" style="108" customWidth="1"/>
    <col min="500" max="500" width="6.75" style="108" customWidth="1"/>
    <col min="501" max="501" width="22.25" style="108" customWidth="1"/>
    <col min="502" max="503" width="9.5" style="108" customWidth="1"/>
    <col min="504" max="504" width="7.375" style="108" customWidth="1"/>
    <col min="505" max="505" width="12.625" style="108" customWidth="1"/>
    <col min="506" max="752" width="9" style="108"/>
    <col min="753" max="753" width="25.5" style="108" customWidth="1"/>
    <col min="754" max="754" width="8.5" style="108" customWidth="1"/>
    <col min="755" max="755" width="9.5" style="108" customWidth="1"/>
    <col min="756" max="756" width="6.75" style="108" customWidth="1"/>
    <col min="757" max="757" width="22.25" style="108" customWidth="1"/>
    <col min="758" max="759" width="9.5" style="108" customWidth="1"/>
    <col min="760" max="760" width="7.375" style="108" customWidth="1"/>
    <col min="761" max="761" width="12.625" style="108" customWidth="1"/>
    <col min="762" max="1008" width="9" style="108"/>
    <col min="1009" max="1009" width="25.5" style="108" customWidth="1"/>
    <col min="1010" max="1010" width="8.5" style="108" customWidth="1"/>
    <col min="1011" max="1011" width="9.5" style="108" customWidth="1"/>
    <col min="1012" max="1012" width="6.75" style="108" customWidth="1"/>
    <col min="1013" max="1013" width="22.25" style="108" customWidth="1"/>
    <col min="1014" max="1015" width="9.5" style="108" customWidth="1"/>
    <col min="1016" max="1016" width="7.375" style="108" customWidth="1"/>
    <col min="1017" max="1017" width="12.625" style="108" customWidth="1"/>
    <col min="1018" max="1264" width="9" style="108"/>
    <col min="1265" max="1265" width="25.5" style="108" customWidth="1"/>
    <col min="1266" max="1266" width="8.5" style="108" customWidth="1"/>
    <col min="1267" max="1267" width="9.5" style="108" customWidth="1"/>
    <col min="1268" max="1268" width="6.75" style="108" customWidth="1"/>
    <col min="1269" max="1269" width="22.25" style="108" customWidth="1"/>
    <col min="1270" max="1271" width="9.5" style="108" customWidth="1"/>
    <col min="1272" max="1272" width="7.375" style="108" customWidth="1"/>
    <col min="1273" max="1273" width="12.625" style="108" customWidth="1"/>
    <col min="1274" max="1520" width="9" style="108"/>
    <col min="1521" max="1521" width="25.5" style="108" customWidth="1"/>
    <col min="1522" max="1522" width="8.5" style="108" customWidth="1"/>
    <col min="1523" max="1523" width="9.5" style="108" customWidth="1"/>
    <col min="1524" max="1524" width="6.75" style="108" customWidth="1"/>
    <col min="1525" max="1525" width="22.25" style="108" customWidth="1"/>
    <col min="1526" max="1527" width="9.5" style="108" customWidth="1"/>
    <col min="1528" max="1528" width="7.375" style="108" customWidth="1"/>
    <col min="1529" max="1529" width="12.625" style="108" customWidth="1"/>
    <col min="1530" max="1776" width="9" style="108"/>
    <col min="1777" max="1777" width="25.5" style="108" customWidth="1"/>
    <col min="1778" max="1778" width="8.5" style="108" customWidth="1"/>
    <col min="1779" max="1779" width="9.5" style="108" customWidth="1"/>
    <col min="1780" max="1780" width="6.75" style="108" customWidth="1"/>
    <col min="1781" max="1781" width="22.25" style="108" customWidth="1"/>
    <col min="1782" max="1783" width="9.5" style="108" customWidth="1"/>
    <col min="1784" max="1784" width="7.375" style="108" customWidth="1"/>
    <col min="1785" max="1785" width="12.625" style="108" customWidth="1"/>
    <col min="1786" max="2032" width="9" style="108"/>
    <col min="2033" max="2033" width="25.5" style="108" customWidth="1"/>
    <col min="2034" max="2034" width="8.5" style="108" customWidth="1"/>
    <col min="2035" max="2035" width="9.5" style="108" customWidth="1"/>
    <col min="2036" max="2036" width="6.75" style="108" customWidth="1"/>
    <col min="2037" max="2037" width="22.25" style="108" customWidth="1"/>
    <col min="2038" max="2039" width="9.5" style="108" customWidth="1"/>
    <col min="2040" max="2040" width="7.375" style="108" customWidth="1"/>
    <col min="2041" max="2041" width="12.625" style="108" customWidth="1"/>
    <col min="2042" max="2288" width="9" style="108"/>
    <col min="2289" max="2289" width="25.5" style="108" customWidth="1"/>
    <col min="2290" max="2290" width="8.5" style="108" customWidth="1"/>
    <col min="2291" max="2291" width="9.5" style="108" customWidth="1"/>
    <col min="2292" max="2292" width="6.75" style="108" customWidth="1"/>
    <col min="2293" max="2293" width="22.25" style="108" customWidth="1"/>
    <col min="2294" max="2295" width="9.5" style="108" customWidth="1"/>
    <col min="2296" max="2296" width="7.375" style="108" customWidth="1"/>
    <col min="2297" max="2297" width="12.625" style="108" customWidth="1"/>
    <col min="2298" max="2544" width="9" style="108"/>
    <col min="2545" max="2545" width="25.5" style="108" customWidth="1"/>
    <col min="2546" max="2546" width="8.5" style="108" customWidth="1"/>
    <col min="2547" max="2547" width="9.5" style="108" customWidth="1"/>
    <col min="2548" max="2548" width="6.75" style="108" customWidth="1"/>
    <col min="2549" max="2549" width="22.25" style="108" customWidth="1"/>
    <col min="2550" max="2551" width="9.5" style="108" customWidth="1"/>
    <col min="2552" max="2552" width="7.375" style="108" customWidth="1"/>
    <col min="2553" max="2553" width="12.625" style="108" customWidth="1"/>
    <col min="2554" max="2800" width="9" style="108"/>
    <col min="2801" max="2801" width="25.5" style="108" customWidth="1"/>
    <col min="2802" max="2802" width="8.5" style="108" customWidth="1"/>
    <col min="2803" max="2803" width="9.5" style="108" customWidth="1"/>
    <col min="2804" max="2804" width="6.75" style="108" customWidth="1"/>
    <col min="2805" max="2805" width="22.25" style="108" customWidth="1"/>
    <col min="2806" max="2807" width="9.5" style="108" customWidth="1"/>
    <col min="2808" max="2808" width="7.375" style="108" customWidth="1"/>
    <col min="2809" max="2809" width="12.625" style="108" customWidth="1"/>
    <col min="2810" max="3056" width="9" style="108"/>
    <col min="3057" max="3057" width="25.5" style="108" customWidth="1"/>
    <col min="3058" max="3058" width="8.5" style="108" customWidth="1"/>
    <col min="3059" max="3059" width="9.5" style="108" customWidth="1"/>
    <col min="3060" max="3060" width="6.75" style="108" customWidth="1"/>
    <col min="3061" max="3061" width="22.25" style="108" customWidth="1"/>
    <col min="3062" max="3063" width="9.5" style="108" customWidth="1"/>
    <col min="3064" max="3064" width="7.375" style="108" customWidth="1"/>
    <col min="3065" max="3065" width="12.625" style="108" customWidth="1"/>
    <col min="3066" max="3312" width="9" style="108"/>
    <col min="3313" max="3313" width="25.5" style="108" customWidth="1"/>
    <col min="3314" max="3314" width="8.5" style="108" customWidth="1"/>
    <col min="3315" max="3315" width="9.5" style="108" customWidth="1"/>
    <col min="3316" max="3316" width="6.75" style="108" customWidth="1"/>
    <col min="3317" max="3317" width="22.25" style="108" customWidth="1"/>
    <col min="3318" max="3319" width="9.5" style="108" customWidth="1"/>
    <col min="3320" max="3320" width="7.375" style="108" customWidth="1"/>
    <col min="3321" max="3321" width="12.625" style="108" customWidth="1"/>
    <col min="3322" max="3568" width="9" style="108"/>
    <col min="3569" max="3569" width="25.5" style="108" customWidth="1"/>
    <col min="3570" max="3570" width="8.5" style="108" customWidth="1"/>
    <col min="3571" max="3571" width="9.5" style="108" customWidth="1"/>
    <col min="3572" max="3572" width="6.75" style="108" customWidth="1"/>
    <col min="3573" max="3573" width="22.25" style="108" customWidth="1"/>
    <col min="3574" max="3575" width="9.5" style="108" customWidth="1"/>
    <col min="3576" max="3576" width="7.375" style="108" customWidth="1"/>
    <col min="3577" max="3577" width="12.625" style="108" customWidth="1"/>
    <col min="3578" max="3824" width="9" style="108"/>
    <col min="3825" max="3825" width="25.5" style="108" customWidth="1"/>
    <col min="3826" max="3826" width="8.5" style="108" customWidth="1"/>
    <col min="3827" max="3827" width="9.5" style="108" customWidth="1"/>
    <col min="3828" max="3828" width="6.75" style="108" customWidth="1"/>
    <col min="3829" max="3829" width="22.25" style="108" customWidth="1"/>
    <col min="3830" max="3831" width="9.5" style="108" customWidth="1"/>
    <col min="3832" max="3832" width="7.375" style="108" customWidth="1"/>
    <col min="3833" max="3833" width="12.625" style="108" customWidth="1"/>
    <col min="3834" max="4080" width="9" style="108"/>
    <col min="4081" max="4081" width="25.5" style="108" customWidth="1"/>
    <col min="4082" max="4082" width="8.5" style="108" customWidth="1"/>
    <col min="4083" max="4083" width="9.5" style="108" customWidth="1"/>
    <col min="4084" max="4084" width="6.75" style="108" customWidth="1"/>
    <col min="4085" max="4085" width="22.25" style="108" customWidth="1"/>
    <col min="4086" max="4087" width="9.5" style="108" customWidth="1"/>
    <col min="4088" max="4088" width="7.375" style="108" customWidth="1"/>
    <col min="4089" max="4089" width="12.625" style="108" customWidth="1"/>
    <col min="4090" max="4336" width="9" style="108"/>
    <col min="4337" max="4337" width="25.5" style="108" customWidth="1"/>
    <col min="4338" max="4338" width="8.5" style="108" customWidth="1"/>
    <col min="4339" max="4339" width="9.5" style="108" customWidth="1"/>
    <col min="4340" max="4340" width="6.75" style="108" customWidth="1"/>
    <col min="4341" max="4341" width="22.25" style="108" customWidth="1"/>
    <col min="4342" max="4343" width="9.5" style="108" customWidth="1"/>
    <col min="4344" max="4344" width="7.375" style="108" customWidth="1"/>
    <col min="4345" max="4345" width="12.625" style="108" customWidth="1"/>
    <col min="4346" max="4592" width="9" style="108"/>
    <col min="4593" max="4593" width="25.5" style="108" customWidth="1"/>
    <col min="4594" max="4594" width="8.5" style="108" customWidth="1"/>
    <col min="4595" max="4595" width="9.5" style="108" customWidth="1"/>
    <col min="4596" max="4596" width="6.75" style="108" customWidth="1"/>
    <col min="4597" max="4597" width="22.25" style="108" customWidth="1"/>
    <col min="4598" max="4599" width="9.5" style="108" customWidth="1"/>
    <col min="4600" max="4600" width="7.375" style="108" customWidth="1"/>
    <col min="4601" max="4601" width="12.625" style="108" customWidth="1"/>
    <col min="4602" max="4848" width="9" style="108"/>
    <col min="4849" max="4849" width="25.5" style="108" customWidth="1"/>
    <col min="4850" max="4850" width="8.5" style="108" customWidth="1"/>
    <col min="4851" max="4851" width="9.5" style="108" customWidth="1"/>
    <col min="4852" max="4852" width="6.75" style="108" customWidth="1"/>
    <col min="4853" max="4853" width="22.25" style="108" customWidth="1"/>
    <col min="4854" max="4855" width="9.5" style="108" customWidth="1"/>
    <col min="4856" max="4856" width="7.375" style="108" customWidth="1"/>
    <col min="4857" max="4857" width="12.625" style="108" customWidth="1"/>
    <col min="4858" max="5104" width="9" style="108"/>
    <col min="5105" max="5105" width="25.5" style="108" customWidth="1"/>
    <col min="5106" max="5106" width="8.5" style="108" customWidth="1"/>
    <col min="5107" max="5107" width="9.5" style="108" customWidth="1"/>
    <col min="5108" max="5108" width="6.75" style="108" customWidth="1"/>
    <col min="5109" max="5109" width="22.25" style="108" customWidth="1"/>
    <col min="5110" max="5111" width="9.5" style="108" customWidth="1"/>
    <col min="5112" max="5112" width="7.375" style="108" customWidth="1"/>
    <col min="5113" max="5113" width="12.625" style="108" customWidth="1"/>
    <col min="5114" max="5360" width="9" style="108"/>
    <col min="5361" max="5361" width="25.5" style="108" customWidth="1"/>
    <col min="5362" max="5362" width="8.5" style="108" customWidth="1"/>
    <col min="5363" max="5363" width="9.5" style="108" customWidth="1"/>
    <col min="5364" max="5364" width="6.75" style="108" customWidth="1"/>
    <col min="5365" max="5365" width="22.25" style="108" customWidth="1"/>
    <col min="5366" max="5367" width="9.5" style="108" customWidth="1"/>
    <col min="5368" max="5368" width="7.375" style="108" customWidth="1"/>
    <col min="5369" max="5369" width="12.625" style="108" customWidth="1"/>
    <col min="5370" max="5616" width="9" style="108"/>
    <col min="5617" max="5617" width="25.5" style="108" customWidth="1"/>
    <col min="5618" max="5618" width="8.5" style="108" customWidth="1"/>
    <col min="5619" max="5619" width="9.5" style="108" customWidth="1"/>
    <col min="5620" max="5620" width="6.75" style="108" customWidth="1"/>
    <col min="5621" max="5621" width="22.25" style="108" customWidth="1"/>
    <col min="5622" max="5623" width="9.5" style="108" customWidth="1"/>
    <col min="5624" max="5624" width="7.375" style="108" customWidth="1"/>
    <col min="5625" max="5625" width="12.625" style="108" customWidth="1"/>
    <col min="5626" max="5872" width="9" style="108"/>
    <col min="5873" max="5873" width="25.5" style="108" customWidth="1"/>
    <col min="5874" max="5874" width="8.5" style="108" customWidth="1"/>
    <col min="5875" max="5875" width="9.5" style="108" customWidth="1"/>
    <col min="5876" max="5876" width="6.75" style="108" customWidth="1"/>
    <col min="5877" max="5877" width="22.25" style="108" customWidth="1"/>
    <col min="5878" max="5879" width="9.5" style="108" customWidth="1"/>
    <col min="5880" max="5880" width="7.375" style="108" customWidth="1"/>
    <col min="5881" max="5881" width="12.625" style="108" customWidth="1"/>
    <col min="5882" max="6128" width="9" style="108"/>
    <col min="6129" max="6129" width="25.5" style="108" customWidth="1"/>
    <col min="6130" max="6130" width="8.5" style="108" customWidth="1"/>
    <col min="6131" max="6131" width="9.5" style="108" customWidth="1"/>
    <col min="6132" max="6132" width="6.75" style="108" customWidth="1"/>
    <col min="6133" max="6133" width="22.25" style="108" customWidth="1"/>
    <col min="6134" max="6135" width="9.5" style="108" customWidth="1"/>
    <col min="6136" max="6136" width="7.375" style="108" customWidth="1"/>
    <col min="6137" max="6137" width="12.625" style="108" customWidth="1"/>
    <col min="6138" max="6384" width="9" style="108"/>
    <col min="6385" max="6385" width="25.5" style="108" customWidth="1"/>
    <col min="6386" max="6386" width="8.5" style="108" customWidth="1"/>
    <col min="6387" max="6387" width="9.5" style="108" customWidth="1"/>
    <col min="6388" max="6388" width="6.75" style="108" customWidth="1"/>
    <col min="6389" max="6389" width="22.25" style="108" customWidth="1"/>
    <col min="6390" max="6391" width="9.5" style="108" customWidth="1"/>
    <col min="6392" max="6392" width="7.375" style="108" customWidth="1"/>
    <col min="6393" max="6393" width="12.625" style="108" customWidth="1"/>
    <col min="6394" max="6640" width="9" style="108"/>
    <col min="6641" max="6641" width="25.5" style="108" customWidth="1"/>
    <col min="6642" max="6642" width="8.5" style="108" customWidth="1"/>
    <col min="6643" max="6643" width="9.5" style="108" customWidth="1"/>
    <col min="6644" max="6644" width="6.75" style="108" customWidth="1"/>
    <col min="6645" max="6645" width="22.25" style="108" customWidth="1"/>
    <col min="6646" max="6647" width="9.5" style="108" customWidth="1"/>
    <col min="6648" max="6648" width="7.375" style="108" customWidth="1"/>
    <col min="6649" max="6649" width="12.625" style="108" customWidth="1"/>
    <col min="6650" max="6896" width="9" style="108"/>
    <col min="6897" max="6897" width="25.5" style="108" customWidth="1"/>
    <col min="6898" max="6898" width="8.5" style="108" customWidth="1"/>
    <col min="6899" max="6899" width="9.5" style="108" customWidth="1"/>
    <col min="6900" max="6900" width="6.75" style="108" customWidth="1"/>
    <col min="6901" max="6901" width="22.25" style="108" customWidth="1"/>
    <col min="6902" max="6903" width="9.5" style="108" customWidth="1"/>
    <col min="6904" max="6904" width="7.375" style="108" customWidth="1"/>
    <col min="6905" max="6905" width="12.625" style="108" customWidth="1"/>
    <col min="6906" max="7152" width="9" style="108"/>
    <col min="7153" max="7153" width="25.5" style="108" customWidth="1"/>
    <col min="7154" max="7154" width="8.5" style="108" customWidth="1"/>
    <col min="7155" max="7155" width="9.5" style="108" customWidth="1"/>
    <col min="7156" max="7156" width="6.75" style="108" customWidth="1"/>
    <col min="7157" max="7157" width="22.25" style="108" customWidth="1"/>
    <col min="7158" max="7159" width="9.5" style="108" customWidth="1"/>
    <col min="7160" max="7160" width="7.375" style="108" customWidth="1"/>
    <col min="7161" max="7161" width="12.625" style="108" customWidth="1"/>
    <col min="7162" max="7408" width="9" style="108"/>
    <col min="7409" max="7409" width="25.5" style="108" customWidth="1"/>
    <col min="7410" max="7410" width="8.5" style="108" customWidth="1"/>
    <col min="7411" max="7411" width="9.5" style="108" customWidth="1"/>
    <col min="7412" max="7412" width="6.75" style="108" customWidth="1"/>
    <col min="7413" max="7413" width="22.25" style="108" customWidth="1"/>
    <col min="7414" max="7415" width="9.5" style="108" customWidth="1"/>
    <col min="7416" max="7416" width="7.375" style="108" customWidth="1"/>
    <col min="7417" max="7417" width="12.625" style="108" customWidth="1"/>
    <col min="7418" max="7664" width="9" style="108"/>
    <col min="7665" max="7665" width="25.5" style="108" customWidth="1"/>
    <col min="7666" max="7666" width="8.5" style="108" customWidth="1"/>
    <col min="7667" max="7667" width="9.5" style="108" customWidth="1"/>
    <col min="7668" max="7668" width="6.75" style="108" customWidth="1"/>
    <col min="7669" max="7669" width="22.25" style="108" customWidth="1"/>
    <col min="7670" max="7671" width="9.5" style="108" customWidth="1"/>
    <col min="7672" max="7672" width="7.375" style="108" customWidth="1"/>
    <col min="7673" max="7673" width="12.625" style="108" customWidth="1"/>
    <col min="7674" max="7920" width="9" style="108"/>
    <col min="7921" max="7921" width="25.5" style="108" customWidth="1"/>
    <col min="7922" max="7922" width="8.5" style="108" customWidth="1"/>
    <col min="7923" max="7923" width="9.5" style="108" customWidth="1"/>
    <col min="7924" max="7924" width="6.75" style="108" customWidth="1"/>
    <col min="7925" max="7925" width="22.25" style="108" customWidth="1"/>
    <col min="7926" max="7927" width="9.5" style="108" customWidth="1"/>
    <col min="7928" max="7928" width="7.375" style="108" customWidth="1"/>
    <col min="7929" max="7929" width="12.625" style="108" customWidth="1"/>
    <col min="7930" max="8176" width="9" style="108"/>
    <col min="8177" max="8177" width="25.5" style="108" customWidth="1"/>
    <col min="8178" max="8178" width="8.5" style="108" customWidth="1"/>
    <col min="8179" max="8179" width="9.5" style="108" customWidth="1"/>
    <col min="8180" max="8180" width="6.75" style="108" customWidth="1"/>
    <col min="8181" max="8181" width="22.25" style="108" customWidth="1"/>
    <col min="8182" max="8183" width="9.5" style="108" customWidth="1"/>
    <col min="8184" max="8184" width="7.375" style="108" customWidth="1"/>
    <col min="8185" max="8185" width="12.625" style="108" customWidth="1"/>
    <col min="8186" max="8432" width="9" style="108"/>
    <col min="8433" max="8433" width="25.5" style="108" customWidth="1"/>
    <col min="8434" max="8434" width="8.5" style="108" customWidth="1"/>
    <col min="8435" max="8435" width="9.5" style="108" customWidth="1"/>
    <col min="8436" max="8436" width="6.75" style="108" customWidth="1"/>
    <col min="8437" max="8437" width="22.25" style="108" customWidth="1"/>
    <col min="8438" max="8439" width="9.5" style="108" customWidth="1"/>
    <col min="8440" max="8440" width="7.375" style="108" customWidth="1"/>
    <col min="8441" max="8441" width="12.625" style="108" customWidth="1"/>
    <col min="8442" max="8688" width="9" style="108"/>
    <col min="8689" max="8689" width="25.5" style="108" customWidth="1"/>
    <col min="8690" max="8690" width="8.5" style="108" customWidth="1"/>
    <col min="8691" max="8691" width="9.5" style="108" customWidth="1"/>
    <col min="8692" max="8692" width="6.75" style="108" customWidth="1"/>
    <col min="8693" max="8693" width="22.25" style="108" customWidth="1"/>
    <col min="8694" max="8695" width="9.5" style="108" customWidth="1"/>
    <col min="8696" max="8696" width="7.375" style="108" customWidth="1"/>
    <col min="8697" max="8697" width="12.625" style="108" customWidth="1"/>
    <col min="8698" max="8944" width="9" style="108"/>
    <col min="8945" max="8945" width="25.5" style="108" customWidth="1"/>
    <col min="8946" max="8946" width="8.5" style="108" customWidth="1"/>
    <col min="8947" max="8947" width="9.5" style="108" customWidth="1"/>
    <col min="8948" max="8948" width="6.75" style="108" customWidth="1"/>
    <col min="8949" max="8949" width="22.25" style="108" customWidth="1"/>
    <col min="8950" max="8951" width="9.5" style="108" customWidth="1"/>
    <col min="8952" max="8952" width="7.375" style="108" customWidth="1"/>
    <col min="8953" max="8953" width="12.625" style="108" customWidth="1"/>
    <col min="8954" max="9200" width="9" style="108"/>
    <col min="9201" max="9201" width="25.5" style="108" customWidth="1"/>
    <col min="9202" max="9202" width="8.5" style="108" customWidth="1"/>
    <col min="9203" max="9203" width="9.5" style="108" customWidth="1"/>
    <col min="9204" max="9204" width="6.75" style="108" customWidth="1"/>
    <col min="9205" max="9205" width="22.25" style="108" customWidth="1"/>
    <col min="9206" max="9207" width="9.5" style="108" customWidth="1"/>
    <col min="9208" max="9208" width="7.375" style="108" customWidth="1"/>
    <col min="9209" max="9209" width="12.625" style="108" customWidth="1"/>
    <col min="9210" max="9456" width="9" style="108"/>
    <col min="9457" max="9457" width="25.5" style="108" customWidth="1"/>
    <col min="9458" max="9458" width="8.5" style="108" customWidth="1"/>
    <col min="9459" max="9459" width="9.5" style="108" customWidth="1"/>
    <col min="9460" max="9460" width="6.75" style="108" customWidth="1"/>
    <col min="9461" max="9461" width="22.25" style="108" customWidth="1"/>
    <col min="9462" max="9463" width="9.5" style="108" customWidth="1"/>
    <col min="9464" max="9464" width="7.375" style="108" customWidth="1"/>
    <col min="9465" max="9465" width="12.625" style="108" customWidth="1"/>
    <col min="9466" max="9712" width="9" style="108"/>
    <col min="9713" max="9713" width="25.5" style="108" customWidth="1"/>
    <col min="9714" max="9714" width="8.5" style="108" customWidth="1"/>
    <col min="9715" max="9715" width="9.5" style="108" customWidth="1"/>
    <col min="9716" max="9716" width="6.75" style="108" customWidth="1"/>
    <col min="9717" max="9717" width="22.25" style="108" customWidth="1"/>
    <col min="9718" max="9719" width="9.5" style="108" customWidth="1"/>
    <col min="9720" max="9720" width="7.375" style="108" customWidth="1"/>
    <col min="9721" max="9721" width="12.625" style="108" customWidth="1"/>
    <col min="9722" max="9968" width="9" style="108"/>
    <col min="9969" max="9969" width="25.5" style="108" customWidth="1"/>
    <col min="9970" max="9970" width="8.5" style="108" customWidth="1"/>
    <col min="9971" max="9971" width="9.5" style="108" customWidth="1"/>
    <col min="9972" max="9972" width="6.75" style="108" customWidth="1"/>
    <col min="9973" max="9973" width="22.25" style="108" customWidth="1"/>
    <col min="9974" max="9975" width="9.5" style="108" customWidth="1"/>
    <col min="9976" max="9976" width="7.375" style="108" customWidth="1"/>
    <col min="9977" max="9977" width="12.625" style="108" customWidth="1"/>
    <col min="9978" max="10224" width="9" style="108"/>
    <col min="10225" max="10225" width="25.5" style="108" customWidth="1"/>
    <col min="10226" max="10226" width="8.5" style="108" customWidth="1"/>
    <col min="10227" max="10227" width="9.5" style="108" customWidth="1"/>
    <col min="10228" max="10228" width="6.75" style="108" customWidth="1"/>
    <col min="10229" max="10229" width="22.25" style="108" customWidth="1"/>
    <col min="10230" max="10231" width="9.5" style="108" customWidth="1"/>
    <col min="10232" max="10232" width="7.375" style="108" customWidth="1"/>
    <col min="10233" max="10233" width="12.625" style="108" customWidth="1"/>
    <col min="10234" max="10480" width="9" style="108"/>
    <col min="10481" max="10481" width="25.5" style="108" customWidth="1"/>
    <col min="10482" max="10482" width="8.5" style="108" customWidth="1"/>
    <col min="10483" max="10483" width="9.5" style="108" customWidth="1"/>
    <col min="10484" max="10484" width="6.75" style="108" customWidth="1"/>
    <col min="10485" max="10485" width="22.25" style="108" customWidth="1"/>
    <col min="10486" max="10487" width="9.5" style="108" customWidth="1"/>
    <col min="10488" max="10488" width="7.375" style="108" customWidth="1"/>
    <col min="10489" max="10489" width="12.625" style="108" customWidth="1"/>
    <col min="10490" max="10736" width="9" style="108"/>
    <col min="10737" max="10737" width="25.5" style="108" customWidth="1"/>
    <col min="10738" max="10738" width="8.5" style="108" customWidth="1"/>
    <col min="10739" max="10739" width="9.5" style="108" customWidth="1"/>
    <col min="10740" max="10740" width="6.75" style="108" customWidth="1"/>
    <col min="10741" max="10741" width="22.25" style="108" customWidth="1"/>
    <col min="10742" max="10743" width="9.5" style="108" customWidth="1"/>
    <col min="10744" max="10744" width="7.375" style="108" customWidth="1"/>
    <col min="10745" max="10745" width="12.625" style="108" customWidth="1"/>
    <col min="10746" max="10992" width="9" style="108"/>
    <col min="10993" max="10993" width="25.5" style="108" customWidth="1"/>
    <col min="10994" max="10994" width="8.5" style="108" customWidth="1"/>
    <col min="10995" max="10995" width="9.5" style="108" customWidth="1"/>
    <col min="10996" max="10996" width="6.75" style="108" customWidth="1"/>
    <col min="10997" max="10997" width="22.25" style="108" customWidth="1"/>
    <col min="10998" max="10999" width="9.5" style="108" customWidth="1"/>
    <col min="11000" max="11000" width="7.375" style="108" customWidth="1"/>
    <col min="11001" max="11001" width="12.625" style="108" customWidth="1"/>
    <col min="11002" max="11248" width="9" style="108"/>
    <col min="11249" max="11249" width="25.5" style="108" customWidth="1"/>
    <col min="11250" max="11250" width="8.5" style="108" customWidth="1"/>
    <col min="11251" max="11251" width="9.5" style="108" customWidth="1"/>
    <col min="11252" max="11252" width="6.75" style="108" customWidth="1"/>
    <col min="11253" max="11253" width="22.25" style="108" customWidth="1"/>
    <col min="11254" max="11255" width="9.5" style="108" customWidth="1"/>
    <col min="11256" max="11256" width="7.375" style="108" customWidth="1"/>
    <col min="11257" max="11257" width="12.625" style="108" customWidth="1"/>
    <col min="11258" max="11504" width="9" style="108"/>
    <col min="11505" max="11505" width="25.5" style="108" customWidth="1"/>
    <col min="11506" max="11506" width="8.5" style="108" customWidth="1"/>
    <col min="11507" max="11507" width="9.5" style="108" customWidth="1"/>
    <col min="11508" max="11508" width="6.75" style="108" customWidth="1"/>
    <col min="11509" max="11509" width="22.25" style="108" customWidth="1"/>
    <col min="11510" max="11511" width="9.5" style="108" customWidth="1"/>
    <col min="11512" max="11512" width="7.375" style="108" customWidth="1"/>
    <col min="11513" max="11513" width="12.625" style="108" customWidth="1"/>
    <col min="11514" max="11760" width="9" style="108"/>
    <col min="11761" max="11761" width="25.5" style="108" customWidth="1"/>
    <col min="11762" max="11762" width="8.5" style="108" customWidth="1"/>
    <col min="11763" max="11763" width="9.5" style="108" customWidth="1"/>
    <col min="11764" max="11764" width="6.75" style="108" customWidth="1"/>
    <col min="11765" max="11765" width="22.25" style="108" customWidth="1"/>
    <col min="11766" max="11767" width="9.5" style="108" customWidth="1"/>
    <col min="11768" max="11768" width="7.375" style="108" customWidth="1"/>
    <col min="11769" max="11769" width="12.625" style="108" customWidth="1"/>
    <col min="11770" max="12016" width="9" style="108"/>
    <col min="12017" max="12017" width="25.5" style="108" customWidth="1"/>
    <col min="12018" max="12018" width="8.5" style="108" customWidth="1"/>
    <col min="12019" max="12019" width="9.5" style="108" customWidth="1"/>
    <col min="12020" max="12020" width="6.75" style="108" customWidth="1"/>
    <col min="12021" max="12021" width="22.25" style="108" customWidth="1"/>
    <col min="12022" max="12023" width="9.5" style="108" customWidth="1"/>
    <col min="12024" max="12024" width="7.375" style="108" customWidth="1"/>
    <col min="12025" max="12025" width="12.625" style="108" customWidth="1"/>
    <col min="12026" max="12272" width="9" style="108"/>
    <col min="12273" max="12273" width="25.5" style="108" customWidth="1"/>
    <col min="12274" max="12274" width="8.5" style="108" customWidth="1"/>
    <col min="12275" max="12275" width="9.5" style="108" customWidth="1"/>
    <col min="12276" max="12276" width="6.75" style="108" customWidth="1"/>
    <col min="12277" max="12277" width="22.25" style="108" customWidth="1"/>
    <col min="12278" max="12279" width="9.5" style="108" customWidth="1"/>
    <col min="12280" max="12280" width="7.375" style="108" customWidth="1"/>
    <col min="12281" max="12281" width="12.625" style="108" customWidth="1"/>
    <col min="12282" max="12528" width="9" style="108"/>
    <col min="12529" max="12529" width="25.5" style="108" customWidth="1"/>
    <col min="12530" max="12530" width="8.5" style="108" customWidth="1"/>
    <col min="12531" max="12531" width="9.5" style="108" customWidth="1"/>
    <col min="12532" max="12532" width="6.75" style="108" customWidth="1"/>
    <col min="12533" max="12533" width="22.25" style="108" customWidth="1"/>
    <col min="12534" max="12535" width="9.5" style="108" customWidth="1"/>
    <col min="12536" max="12536" width="7.375" style="108" customWidth="1"/>
    <col min="12537" max="12537" width="12.625" style="108" customWidth="1"/>
    <col min="12538" max="12784" width="9" style="108"/>
    <col min="12785" max="12785" width="25.5" style="108" customWidth="1"/>
    <col min="12786" max="12786" width="8.5" style="108" customWidth="1"/>
    <col min="12787" max="12787" width="9.5" style="108" customWidth="1"/>
    <col min="12788" max="12788" width="6.75" style="108" customWidth="1"/>
    <col min="12789" max="12789" width="22.25" style="108" customWidth="1"/>
    <col min="12790" max="12791" width="9.5" style="108" customWidth="1"/>
    <col min="12792" max="12792" width="7.375" style="108" customWidth="1"/>
    <col min="12793" max="12793" width="12.625" style="108" customWidth="1"/>
    <col min="12794" max="13040" width="9" style="108"/>
    <col min="13041" max="13041" width="25.5" style="108" customWidth="1"/>
    <col min="13042" max="13042" width="8.5" style="108" customWidth="1"/>
    <col min="13043" max="13043" width="9.5" style="108" customWidth="1"/>
    <col min="13044" max="13044" width="6.75" style="108" customWidth="1"/>
    <col min="13045" max="13045" width="22.25" style="108" customWidth="1"/>
    <col min="13046" max="13047" width="9.5" style="108" customWidth="1"/>
    <col min="13048" max="13048" width="7.375" style="108" customWidth="1"/>
    <col min="13049" max="13049" width="12.625" style="108" customWidth="1"/>
    <col min="13050" max="13296" width="9" style="108"/>
    <col min="13297" max="13297" width="25.5" style="108" customWidth="1"/>
    <col min="13298" max="13298" width="8.5" style="108" customWidth="1"/>
    <col min="13299" max="13299" width="9.5" style="108" customWidth="1"/>
    <col min="13300" max="13300" width="6.75" style="108" customWidth="1"/>
    <col min="13301" max="13301" width="22.25" style="108" customWidth="1"/>
    <col min="13302" max="13303" width="9.5" style="108" customWidth="1"/>
    <col min="13304" max="13304" width="7.375" style="108" customWidth="1"/>
    <col min="13305" max="13305" width="12.625" style="108" customWidth="1"/>
    <col min="13306" max="13552" width="9" style="108"/>
    <col min="13553" max="13553" width="25.5" style="108" customWidth="1"/>
    <col min="13554" max="13554" width="8.5" style="108" customWidth="1"/>
    <col min="13555" max="13555" width="9.5" style="108" customWidth="1"/>
    <col min="13556" max="13556" width="6.75" style="108" customWidth="1"/>
    <col min="13557" max="13557" width="22.25" style="108" customWidth="1"/>
    <col min="13558" max="13559" width="9.5" style="108" customWidth="1"/>
    <col min="13560" max="13560" width="7.375" style="108" customWidth="1"/>
    <col min="13561" max="13561" width="12.625" style="108" customWidth="1"/>
    <col min="13562" max="13808" width="9" style="108"/>
    <col min="13809" max="13809" width="25.5" style="108" customWidth="1"/>
    <col min="13810" max="13810" width="8.5" style="108" customWidth="1"/>
    <col min="13811" max="13811" width="9.5" style="108" customWidth="1"/>
    <col min="13812" max="13812" width="6.75" style="108" customWidth="1"/>
    <col min="13813" max="13813" width="22.25" style="108" customWidth="1"/>
    <col min="13814" max="13815" width="9.5" style="108" customWidth="1"/>
    <col min="13816" max="13816" width="7.375" style="108" customWidth="1"/>
    <col min="13817" max="13817" width="12.625" style="108" customWidth="1"/>
    <col min="13818" max="14064" width="9" style="108"/>
    <col min="14065" max="14065" width="25.5" style="108" customWidth="1"/>
    <col min="14066" max="14066" width="8.5" style="108" customWidth="1"/>
    <col min="14067" max="14067" width="9.5" style="108" customWidth="1"/>
    <col min="14068" max="14068" width="6.75" style="108" customWidth="1"/>
    <col min="14069" max="14069" width="22.25" style="108" customWidth="1"/>
    <col min="14070" max="14071" width="9.5" style="108" customWidth="1"/>
    <col min="14072" max="14072" width="7.375" style="108" customWidth="1"/>
    <col min="14073" max="14073" width="12.625" style="108" customWidth="1"/>
    <col min="14074" max="14320" width="9" style="108"/>
    <col min="14321" max="14321" width="25.5" style="108" customWidth="1"/>
    <col min="14322" max="14322" width="8.5" style="108" customWidth="1"/>
    <col min="14323" max="14323" width="9.5" style="108" customWidth="1"/>
    <col min="14324" max="14324" width="6.75" style="108" customWidth="1"/>
    <col min="14325" max="14325" width="22.25" style="108" customWidth="1"/>
    <col min="14326" max="14327" width="9.5" style="108" customWidth="1"/>
    <col min="14328" max="14328" width="7.375" style="108" customWidth="1"/>
    <col min="14329" max="14329" width="12.625" style="108" customWidth="1"/>
    <col min="14330" max="14576" width="9" style="108"/>
    <col min="14577" max="14577" width="25.5" style="108" customWidth="1"/>
    <col min="14578" max="14578" width="8.5" style="108" customWidth="1"/>
    <col min="14579" max="14579" width="9.5" style="108" customWidth="1"/>
    <col min="14580" max="14580" width="6.75" style="108" customWidth="1"/>
    <col min="14581" max="14581" width="22.25" style="108" customWidth="1"/>
    <col min="14582" max="14583" width="9.5" style="108" customWidth="1"/>
    <col min="14584" max="14584" width="7.375" style="108" customWidth="1"/>
    <col min="14585" max="14585" width="12.625" style="108" customWidth="1"/>
    <col min="14586" max="14832" width="9" style="108"/>
    <col min="14833" max="14833" width="25.5" style="108" customWidth="1"/>
    <col min="14834" max="14834" width="8.5" style="108" customWidth="1"/>
    <col min="14835" max="14835" width="9.5" style="108" customWidth="1"/>
    <col min="14836" max="14836" width="6.75" style="108" customWidth="1"/>
    <col min="14837" max="14837" width="22.25" style="108" customWidth="1"/>
    <col min="14838" max="14839" width="9.5" style="108" customWidth="1"/>
    <col min="14840" max="14840" width="7.375" style="108" customWidth="1"/>
    <col min="14841" max="14841" width="12.625" style="108" customWidth="1"/>
    <col min="14842" max="15088" width="9" style="108"/>
    <col min="15089" max="15089" width="25.5" style="108" customWidth="1"/>
    <col min="15090" max="15090" width="8.5" style="108" customWidth="1"/>
    <col min="15091" max="15091" width="9.5" style="108" customWidth="1"/>
    <col min="15092" max="15092" width="6.75" style="108" customWidth="1"/>
    <col min="15093" max="15093" width="22.25" style="108" customWidth="1"/>
    <col min="15094" max="15095" width="9.5" style="108" customWidth="1"/>
    <col min="15096" max="15096" width="7.375" style="108" customWidth="1"/>
    <col min="15097" max="15097" width="12.625" style="108" customWidth="1"/>
    <col min="15098" max="15344" width="9" style="108"/>
    <col min="15345" max="15345" width="25.5" style="108" customWidth="1"/>
    <col min="15346" max="15346" width="8.5" style="108" customWidth="1"/>
    <col min="15347" max="15347" width="9.5" style="108" customWidth="1"/>
    <col min="15348" max="15348" width="6.75" style="108" customWidth="1"/>
    <col min="15349" max="15349" width="22.25" style="108" customWidth="1"/>
    <col min="15350" max="15351" width="9.5" style="108" customWidth="1"/>
    <col min="15352" max="15352" width="7.375" style="108" customWidth="1"/>
    <col min="15353" max="15353" width="12.625" style="108" customWidth="1"/>
    <col min="15354" max="15600" width="9" style="108"/>
    <col min="15601" max="15601" width="25.5" style="108" customWidth="1"/>
    <col min="15602" max="15602" width="8.5" style="108" customWidth="1"/>
    <col min="15603" max="15603" width="9.5" style="108" customWidth="1"/>
    <col min="15604" max="15604" width="6.75" style="108" customWidth="1"/>
    <col min="15605" max="15605" width="22.25" style="108" customWidth="1"/>
    <col min="15606" max="15607" width="9.5" style="108" customWidth="1"/>
    <col min="15608" max="15608" width="7.375" style="108" customWidth="1"/>
    <col min="15609" max="15609" width="12.625" style="108" customWidth="1"/>
    <col min="15610" max="15856" width="9" style="108"/>
    <col min="15857" max="15857" width="25.5" style="108" customWidth="1"/>
    <col min="15858" max="15858" width="8.5" style="108" customWidth="1"/>
    <col min="15859" max="15859" width="9.5" style="108" customWidth="1"/>
    <col min="15860" max="15860" width="6.75" style="108" customWidth="1"/>
    <col min="15861" max="15861" width="22.25" style="108" customWidth="1"/>
    <col min="15862" max="15863" width="9.5" style="108" customWidth="1"/>
    <col min="15864" max="15864" width="7.375" style="108" customWidth="1"/>
    <col min="15865" max="15865" width="12.625" style="108" customWidth="1"/>
    <col min="15866" max="16112" width="9" style="108"/>
    <col min="16113" max="16113" width="25.5" style="108" customWidth="1"/>
    <col min="16114" max="16114" width="8.5" style="108" customWidth="1"/>
    <col min="16115" max="16115" width="9.5" style="108" customWidth="1"/>
    <col min="16116" max="16116" width="6.75" style="108" customWidth="1"/>
    <col min="16117" max="16117" width="22.25" style="108" customWidth="1"/>
    <col min="16118" max="16119" width="9.5" style="108" customWidth="1"/>
    <col min="16120" max="16120" width="7.375" style="108" customWidth="1"/>
    <col min="16121" max="16121" width="12.625" style="108" customWidth="1"/>
    <col min="16122" max="16384" width="9" style="108"/>
  </cols>
  <sheetData>
    <row r="1" ht="24" spans="1:8">
      <c r="A1" s="109" t="s">
        <v>14</v>
      </c>
      <c r="B1" s="109"/>
      <c r="C1" s="109"/>
      <c r="D1" s="109"/>
      <c r="E1" s="109"/>
      <c r="F1" s="109"/>
      <c r="G1" s="109"/>
      <c r="H1" s="109"/>
    </row>
    <row r="2" s="123" customFormat="1" ht="18.75" customHeight="1" spans="1:8">
      <c r="A2" s="142" t="s">
        <v>15</v>
      </c>
      <c r="B2" s="66"/>
      <c r="C2" s="110"/>
      <c r="D2" s="110"/>
      <c r="E2" s="110"/>
      <c r="F2" s="111"/>
      <c r="G2" s="143" t="s">
        <v>16</v>
      </c>
      <c r="H2" s="143"/>
    </row>
    <row r="3" ht="18" customHeight="1" spans="1:8">
      <c r="A3" s="112" t="s">
        <v>17</v>
      </c>
      <c r="B3" s="112"/>
      <c r="C3" s="112"/>
      <c r="D3" s="112"/>
      <c r="E3" s="112" t="s">
        <v>18</v>
      </c>
      <c r="F3" s="112"/>
      <c r="G3" s="112"/>
      <c r="H3" s="112"/>
    </row>
    <row r="4" ht="18" customHeight="1" spans="1:8">
      <c r="A4" s="144" t="s">
        <v>19</v>
      </c>
      <c r="B4" s="113" t="s">
        <v>20</v>
      </c>
      <c r="C4" s="113" t="s">
        <v>21</v>
      </c>
      <c r="D4" s="113" t="s">
        <v>22</v>
      </c>
      <c r="E4" s="144" t="s">
        <v>19</v>
      </c>
      <c r="F4" s="113" t="s">
        <v>20</v>
      </c>
      <c r="G4" s="113" t="s">
        <v>21</v>
      </c>
      <c r="H4" s="113" t="s">
        <v>22</v>
      </c>
    </row>
    <row r="5" ht="18" customHeight="1" spans="1:8">
      <c r="A5" s="145" t="s">
        <v>23</v>
      </c>
      <c r="B5" s="114">
        <f>SUM(B6+B40+B45+B46+B44)</f>
        <v>132500773.47</v>
      </c>
      <c r="C5" s="114">
        <f>SUM(C6+C40+C45+C46+C44)</f>
        <v>132500773.47</v>
      </c>
      <c r="D5" s="146">
        <f>C5-B5</f>
        <v>0</v>
      </c>
      <c r="E5" s="145" t="s">
        <v>23</v>
      </c>
      <c r="F5" s="115">
        <f>F6+F41</f>
        <v>132500773.47</v>
      </c>
      <c r="G5" s="115">
        <f>G6+G41</f>
        <v>132500773.47</v>
      </c>
      <c r="H5" s="146">
        <f>G5-F5</f>
        <v>0</v>
      </c>
    </row>
    <row r="6" ht="18" customHeight="1" spans="1:8">
      <c r="A6" s="147" t="s">
        <v>24</v>
      </c>
      <c r="B6" s="114">
        <f>B31+B7+B30</f>
        <v>1078353</v>
      </c>
      <c r="C6" s="114">
        <f>C31+C7+C30</f>
        <v>1078353</v>
      </c>
      <c r="D6" s="146">
        <f t="shared" ref="D6:D46" si="0">C6-B6</f>
        <v>0</v>
      </c>
      <c r="E6" s="147" t="s">
        <v>25</v>
      </c>
      <c r="F6" s="115">
        <f>F32+F7+F31</f>
        <v>99082681.38</v>
      </c>
      <c r="G6" s="115">
        <f>G32+G7+G31</f>
        <v>99082681.38</v>
      </c>
      <c r="H6" s="146">
        <f t="shared" ref="H6:H36" si="1">G6-F6</f>
        <v>0</v>
      </c>
    </row>
    <row r="7" ht="18" customHeight="1" spans="1:8">
      <c r="A7" s="148" t="s">
        <v>26</v>
      </c>
      <c r="B7" s="114">
        <f>B8+B22</f>
        <v>1078353</v>
      </c>
      <c r="C7" s="114">
        <f>C8+C22</f>
        <v>1078353</v>
      </c>
      <c r="D7" s="146">
        <f t="shared" si="0"/>
        <v>0</v>
      </c>
      <c r="E7" s="115" t="s">
        <v>27</v>
      </c>
      <c r="F7" s="115">
        <f>SUM(F8:F30)</f>
        <v>96021303.43</v>
      </c>
      <c r="G7" s="115">
        <f>SUM(G8:G30)</f>
        <v>96021303.43</v>
      </c>
      <c r="H7" s="146">
        <f t="shared" si="1"/>
        <v>0</v>
      </c>
    </row>
    <row r="8" ht="18" customHeight="1" spans="1:8">
      <c r="A8" s="149" t="s">
        <v>28</v>
      </c>
      <c r="B8" s="116">
        <v>1078353</v>
      </c>
      <c r="C8" s="116">
        <v>1078353</v>
      </c>
      <c r="D8" s="150">
        <f t="shared" si="0"/>
        <v>0</v>
      </c>
      <c r="E8" s="149" t="s">
        <v>29</v>
      </c>
      <c r="F8" s="117">
        <v>14393260.69</v>
      </c>
      <c r="G8" s="117">
        <v>14393260.69</v>
      </c>
      <c r="H8" s="150">
        <f t="shared" si="1"/>
        <v>0</v>
      </c>
    </row>
    <row r="9" ht="18" customHeight="1" spans="1:8">
      <c r="A9" s="151" t="s">
        <v>30</v>
      </c>
      <c r="B9" s="116">
        <v>903325</v>
      </c>
      <c r="C9" s="116">
        <v>903325</v>
      </c>
      <c r="D9" s="150">
        <f t="shared" si="0"/>
        <v>0</v>
      </c>
      <c r="E9" s="149" t="s">
        <v>31</v>
      </c>
      <c r="F9" s="117"/>
      <c r="G9" s="117"/>
      <c r="H9" s="150">
        <f t="shared" si="1"/>
        <v>0</v>
      </c>
    </row>
    <row r="10" ht="18" customHeight="1" spans="1:8">
      <c r="A10" s="151" t="s">
        <v>32</v>
      </c>
      <c r="B10" s="116">
        <v>33309</v>
      </c>
      <c r="C10" s="116">
        <v>33309</v>
      </c>
      <c r="D10" s="150">
        <f t="shared" si="0"/>
        <v>0</v>
      </c>
      <c r="E10" s="149" t="s">
        <v>33</v>
      </c>
      <c r="F10" s="117">
        <v>2076597.5</v>
      </c>
      <c r="G10" s="117">
        <v>2076597.5</v>
      </c>
      <c r="H10" s="150">
        <f t="shared" si="1"/>
        <v>0</v>
      </c>
    </row>
    <row r="11" ht="18" customHeight="1" spans="1:8">
      <c r="A11" s="151" t="s">
        <v>34</v>
      </c>
      <c r="B11" s="116">
        <v>105635</v>
      </c>
      <c r="C11" s="116">
        <v>105635</v>
      </c>
      <c r="D11" s="150">
        <f t="shared" si="0"/>
        <v>0</v>
      </c>
      <c r="E11" s="149" t="s">
        <v>35</v>
      </c>
      <c r="F11" s="117">
        <v>29600</v>
      </c>
      <c r="G11" s="117">
        <v>29600</v>
      </c>
      <c r="H11" s="150">
        <f t="shared" si="1"/>
        <v>0</v>
      </c>
    </row>
    <row r="12" ht="18" customHeight="1" spans="1:8">
      <c r="A12" s="151" t="s">
        <v>36</v>
      </c>
      <c r="B12" s="116">
        <f>'F2'!D11</f>
        <v>0</v>
      </c>
      <c r="C12" s="116">
        <v>0</v>
      </c>
      <c r="D12" s="150">
        <f t="shared" si="0"/>
        <v>0</v>
      </c>
      <c r="E12" s="149" t="s">
        <v>37</v>
      </c>
      <c r="F12" s="117">
        <f>'F2'!J11</f>
        <v>0</v>
      </c>
      <c r="G12" s="117">
        <f>'F2'!K11</f>
        <v>0</v>
      </c>
      <c r="H12" s="150">
        <f t="shared" si="1"/>
        <v>0</v>
      </c>
    </row>
    <row r="13" ht="18" customHeight="1" spans="1:8">
      <c r="A13" s="151" t="s">
        <v>38</v>
      </c>
      <c r="B13" s="116">
        <f>'F2'!D12</f>
        <v>0</v>
      </c>
      <c r="C13" s="116">
        <v>0</v>
      </c>
      <c r="D13" s="150">
        <f t="shared" si="0"/>
        <v>0</v>
      </c>
      <c r="E13" s="149" t="s">
        <v>39</v>
      </c>
      <c r="F13" s="117">
        <v>984615.47</v>
      </c>
      <c r="G13" s="117">
        <v>984615.47</v>
      </c>
      <c r="H13" s="150">
        <f t="shared" si="1"/>
        <v>0</v>
      </c>
    </row>
    <row r="14" ht="18" customHeight="1" spans="1:8">
      <c r="A14" s="151" t="s">
        <v>40</v>
      </c>
      <c r="B14" s="116">
        <v>24656</v>
      </c>
      <c r="C14" s="116">
        <v>24656</v>
      </c>
      <c r="D14" s="150">
        <f t="shared" si="0"/>
        <v>0</v>
      </c>
      <c r="E14" s="149" t="s">
        <v>41</v>
      </c>
      <c r="F14" s="117">
        <v>25375342.81</v>
      </c>
      <c r="G14" s="117">
        <v>25375342.81</v>
      </c>
      <c r="H14" s="150">
        <f t="shared" si="1"/>
        <v>0</v>
      </c>
    </row>
    <row r="15" ht="18" customHeight="1" spans="1:8">
      <c r="A15" s="151" t="s">
        <v>42</v>
      </c>
      <c r="B15" s="116">
        <f>'F2'!D14</f>
        <v>0</v>
      </c>
      <c r="C15" s="116">
        <v>0</v>
      </c>
      <c r="D15" s="150">
        <f t="shared" si="0"/>
        <v>0</v>
      </c>
      <c r="E15" s="149" t="s">
        <v>43</v>
      </c>
      <c r="F15" s="117">
        <v>8199821.8</v>
      </c>
      <c r="G15" s="117">
        <v>8199821.8</v>
      </c>
      <c r="H15" s="150">
        <f t="shared" si="1"/>
        <v>0</v>
      </c>
    </row>
    <row r="16" ht="18" customHeight="1" spans="1:8">
      <c r="A16" s="151" t="s">
        <v>44</v>
      </c>
      <c r="B16" s="116">
        <v>11428</v>
      </c>
      <c r="C16" s="116">
        <v>11428</v>
      </c>
      <c r="D16" s="150">
        <f t="shared" si="0"/>
        <v>0</v>
      </c>
      <c r="E16" s="149" t="s">
        <v>45</v>
      </c>
      <c r="F16" s="117">
        <v>2439864.52</v>
      </c>
      <c r="G16" s="117">
        <v>2439864.52</v>
      </c>
      <c r="H16" s="150">
        <f t="shared" si="1"/>
        <v>0</v>
      </c>
    </row>
    <row r="17" ht="18" customHeight="1" spans="1:8">
      <c r="A17" s="151" t="s">
        <v>46</v>
      </c>
      <c r="B17" s="116">
        <f>'F2'!D16</f>
        <v>0</v>
      </c>
      <c r="C17" s="116">
        <f>'F2'!E16</f>
        <v>0</v>
      </c>
      <c r="D17" s="150">
        <f t="shared" si="0"/>
        <v>0</v>
      </c>
      <c r="E17" s="149" t="s">
        <v>47</v>
      </c>
      <c r="F17" s="117">
        <v>5421997.4</v>
      </c>
      <c r="G17" s="117">
        <v>5421997.4</v>
      </c>
      <c r="H17" s="150">
        <f t="shared" si="1"/>
        <v>0</v>
      </c>
    </row>
    <row r="18" ht="18" customHeight="1" spans="1:8">
      <c r="A18" s="151" t="s">
        <v>48</v>
      </c>
      <c r="B18" s="116">
        <f>'F2'!D17</f>
        <v>0</v>
      </c>
      <c r="C18" s="116">
        <f>'F2'!E17</f>
        <v>0</v>
      </c>
      <c r="D18" s="150">
        <f t="shared" si="0"/>
        <v>0</v>
      </c>
      <c r="E18" s="149" t="s">
        <v>49</v>
      </c>
      <c r="F18" s="117">
        <v>27148303.15</v>
      </c>
      <c r="G18" s="117">
        <v>27148303.15</v>
      </c>
      <c r="H18" s="150">
        <f t="shared" si="1"/>
        <v>0</v>
      </c>
    </row>
    <row r="19" ht="18" customHeight="1" spans="1:8">
      <c r="A19" s="151" t="s">
        <v>50</v>
      </c>
      <c r="B19" s="116">
        <f>'F2'!D18</f>
        <v>0</v>
      </c>
      <c r="C19" s="116">
        <f>'F2'!E18</f>
        <v>0</v>
      </c>
      <c r="D19" s="150">
        <f t="shared" si="0"/>
        <v>0</v>
      </c>
      <c r="E19" s="149" t="s">
        <v>51</v>
      </c>
      <c r="F19" s="117">
        <v>3557460.09</v>
      </c>
      <c r="G19" s="117">
        <v>3557460.09</v>
      </c>
      <c r="H19" s="150">
        <f t="shared" si="1"/>
        <v>0</v>
      </c>
    </row>
    <row r="20" ht="18" customHeight="1" spans="1:8">
      <c r="A20" s="152" t="s">
        <v>52</v>
      </c>
      <c r="B20" s="116">
        <f>'F2'!D19</f>
        <v>0</v>
      </c>
      <c r="C20" s="116">
        <f>'F2'!E19</f>
        <v>0</v>
      </c>
      <c r="D20" s="150">
        <f t="shared" si="0"/>
        <v>0</v>
      </c>
      <c r="E20" s="149" t="s">
        <v>53</v>
      </c>
      <c r="F20" s="117">
        <f>'F2'!J19</f>
        <v>0</v>
      </c>
      <c r="G20" s="117">
        <f>'F2'!K19</f>
        <v>0</v>
      </c>
      <c r="H20" s="150">
        <f t="shared" si="1"/>
        <v>0</v>
      </c>
    </row>
    <row r="21" ht="18" customHeight="1" spans="1:8">
      <c r="A21" s="152" t="s">
        <v>54</v>
      </c>
      <c r="B21" s="116">
        <f>'F2'!D20</f>
        <v>0</v>
      </c>
      <c r="C21" s="116">
        <f>'F2'!E20</f>
        <v>0</v>
      </c>
      <c r="D21" s="150">
        <f t="shared" si="0"/>
        <v>0</v>
      </c>
      <c r="E21" s="149" t="s">
        <v>55</v>
      </c>
      <c r="F21" s="117">
        <f>'F2'!J20</f>
        <v>0</v>
      </c>
      <c r="G21" s="117">
        <f>'F2'!K20</f>
        <v>0</v>
      </c>
      <c r="H21" s="150">
        <f t="shared" si="1"/>
        <v>0</v>
      </c>
    </row>
    <row r="22" ht="18" customHeight="1" spans="1:8">
      <c r="A22" s="149" t="s">
        <v>56</v>
      </c>
      <c r="B22" s="116"/>
      <c r="C22" s="116"/>
      <c r="D22" s="150">
        <f t="shared" si="0"/>
        <v>0</v>
      </c>
      <c r="E22" s="149" t="s">
        <v>57</v>
      </c>
      <c r="F22" s="117">
        <f>'F2'!J21</f>
        <v>0</v>
      </c>
      <c r="G22" s="117">
        <f>'F2'!K21</f>
        <v>0</v>
      </c>
      <c r="H22" s="150"/>
    </row>
    <row r="23" ht="18" customHeight="1" spans="1:8">
      <c r="A23" s="151" t="s">
        <v>58</v>
      </c>
      <c r="B23" s="116">
        <f>'F2'!D22</f>
        <v>0</v>
      </c>
      <c r="C23" s="116">
        <f>'F2'!E22</f>
        <v>0</v>
      </c>
      <c r="D23" s="150">
        <f t="shared" si="0"/>
        <v>0</v>
      </c>
      <c r="E23" s="149" t="s">
        <v>59</v>
      </c>
      <c r="F23" s="117">
        <f>'F2'!J22</f>
        <v>0</v>
      </c>
      <c r="G23" s="117">
        <f>'F2'!K22</f>
        <v>0</v>
      </c>
      <c r="H23" s="150">
        <f t="shared" si="1"/>
        <v>0</v>
      </c>
    </row>
    <row r="24" ht="18" customHeight="1" spans="1:8">
      <c r="A24" s="151" t="s">
        <v>60</v>
      </c>
      <c r="B24" s="116">
        <f>'F2'!D23</f>
        <v>0</v>
      </c>
      <c r="C24" s="116">
        <f>'F2'!E23</f>
        <v>0</v>
      </c>
      <c r="D24" s="150">
        <f t="shared" si="0"/>
        <v>0</v>
      </c>
      <c r="E24" s="149" t="s">
        <v>61</v>
      </c>
      <c r="F24" s="117">
        <v>2725231.23</v>
      </c>
      <c r="G24" s="117">
        <v>2725231.23</v>
      </c>
      <c r="H24" s="150">
        <f t="shared" si="1"/>
        <v>0</v>
      </c>
    </row>
    <row r="25" ht="18" customHeight="1" spans="1:8">
      <c r="A25" s="151" t="s">
        <v>62</v>
      </c>
      <c r="B25" s="116">
        <f>'F2'!D24</f>
        <v>0</v>
      </c>
      <c r="C25" s="116">
        <f>'F2'!E24</f>
        <v>0</v>
      </c>
      <c r="D25" s="150">
        <f t="shared" si="0"/>
        <v>0</v>
      </c>
      <c r="E25" s="149" t="s">
        <v>63</v>
      </c>
      <c r="F25" s="117">
        <v>1834321</v>
      </c>
      <c r="G25" s="117">
        <v>1834321</v>
      </c>
      <c r="H25" s="150">
        <f t="shared" si="1"/>
        <v>0</v>
      </c>
    </row>
    <row r="26" ht="18" customHeight="1" spans="1:8">
      <c r="A26" s="153" t="s">
        <v>64</v>
      </c>
      <c r="B26" s="116"/>
      <c r="C26" s="116"/>
      <c r="D26" s="150">
        <f t="shared" si="0"/>
        <v>0</v>
      </c>
      <c r="E26" s="149" t="s">
        <v>65</v>
      </c>
      <c r="F26" s="117">
        <f>'F2'!J25</f>
        <v>0</v>
      </c>
      <c r="G26" s="117">
        <f>'F2'!K25</f>
        <v>0</v>
      </c>
      <c r="H26" s="150">
        <f t="shared" si="1"/>
        <v>0</v>
      </c>
    </row>
    <row r="27" ht="18" customHeight="1" spans="1:8">
      <c r="A27" s="151" t="s">
        <v>66</v>
      </c>
      <c r="B27" s="116">
        <f>'F2'!D26</f>
        <v>0</v>
      </c>
      <c r="C27" s="116">
        <f>'F2'!E26</f>
        <v>0</v>
      </c>
      <c r="D27" s="150">
        <f t="shared" si="0"/>
        <v>0</v>
      </c>
      <c r="E27" s="149" t="s">
        <v>67</v>
      </c>
      <c r="F27" s="117">
        <v>1834887.77</v>
      </c>
      <c r="G27" s="117">
        <v>1834887.77</v>
      </c>
      <c r="H27" s="150">
        <f t="shared" si="1"/>
        <v>0</v>
      </c>
    </row>
    <row r="28" ht="18" customHeight="1" spans="1:8">
      <c r="A28" s="151" t="s">
        <v>68</v>
      </c>
      <c r="B28" s="116">
        <f>'F2'!D27</f>
        <v>0</v>
      </c>
      <c r="C28" s="116">
        <f>'F2'!E27</f>
        <v>0</v>
      </c>
      <c r="D28" s="150">
        <f t="shared" si="0"/>
        <v>0</v>
      </c>
      <c r="E28" s="149" t="s">
        <v>69</v>
      </c>
      <c r="F28" s="117">
        <f>'F2'!J28</f>
        <v>0</v>
      </c>
      <c r="G28" s="117">
        <f>'F2'!K28</f>
        <v>0</v>
      </c>
      <c r="H28" s="150">
        <f t="shared" si="1"/>
        <v>0</v>
      </c>
    </row>
    <row r="29" ht="18" customHeight="1" spans="1:8">
      <c r="A29" s="151" t="s">
        <v>70</v>
      </c>
      <c r="B29" s="116">
        <f>'F2'!D28</f>
        <v>0</v>
      </c>
      <c r="C29" s="116">
        <f>'F2'!E28</f>
        <v>0</v>
      </c>
      <c r="D29" s="150">
        <f t="shared" si="0"/>
        <v>0</v>
      </c>
      <c r="E29" s="149" t="s">
        <v>71</v>
      </c>
      <c r="F29" s="117">
        <f>'F2'!J29</f>
        <v>0</v>
      </c>
      <c r="G29" s="117">
        <f>'F2'!K29</f>
        <v>0</v>
      </c>
      <c r="H29" s="150">
        <f t="shared" si="1"/>
        <v>0</v>
      </c>
    </row>
    <row r="30" ht="18" customHeight="1" spans="1:8">
      <c r="A30" s="115" t="s">
        <v>72</v>
      </c>
      <c r="B30" s="114">
        <f>'F4'!D6</f>
        <v>0</v>
      </c>
      <c r="C30" s="114">
        <f>'F4'!E6</f>
        <v>0</v>
      </c>
      <c r="D30" s="146">
        <f t="shared" si="0"/>
        <v>0</v>
      </c>
      <c r="E30" s="149" t="s">
        <v>73</v>
      </c>
      <c r="F30" s="117">
        <f>'F2'!J30</f>
        <v>0</v>
      </c>
      <c r="G30" s="117">
        <f>'F2'!K30</f>
        <v>0</v>
      </c>
      <c r="H30" s="150">
        <f t="shared" si="1"/>
        <v>0</v>
      </c>
    </row>
    <row r="31" ht="18" customHeight="1" spans="1:8">
      <c r="A31" s="115" t="s">
        <v>74</v>
      </c>
      <c r="B31" s="114">
        <f>'F3'!D6</f>
        <v>0</v>
      </c>
      <c r="C31" s="114">
        <f>'F3'!E6</f>
        <v>0</v>
      </c>
      <c r="D31" s="146">
        <f t="shared" si="0"/>
        <v>0</v>
      </c>
      <c r="E31" s="115" t="s">
        <v>75</v>
      </c>
      <c r="F31" s="118">
        <f>'F4'!J6</f>
        <v>0</v>
      </c>
      <c r="G31" s="118">
        <f>'F4'!K6</f>
        <v>0</v>
      </c>
      <c r="H31" s="146">
        <f t="shared" si="1"/>
        <v>0</v>
      </c>
    </row>
    <row r="32" ht="18" customHeight="1" spans="1:8">
      <c r="A32" s="115"/>
      <c r="B32" s="114"/>
      <c r="C32" s="114"/>
      <c r="D32" s="146"/>
      <c r="E32" s="115" t="s">
        <v>76</v>
      </c>
      <c r="F32" s="115">
        <f>SUM(F33:F40)</f>
        <v>3061377.95</v>
      </c>
      <c r="G32" s="115">
        <f>SUM(G33:G40)</f>
        <v>3061377.95</v>
      </c>
      <c r="H32" s="146">
        <f t="shared" si="1"/>
        <v>0</v>
      </c>
    </row>
    <row r="33" ht="18" customHeight="1" spans="1:8">
      <c r="A33" s="115"/>
      <c r="B33" s="114"/>
      <c r="C33" s="114"/>
      <c r="D33" s="146"/>
      <c r="E33" s="149" t="s">
        <v>77</v>
      </c>
      <c r="F33" s="119">
        <f>'F3'!J7</f>
        <v>0</v>
      </c>
      <c r="G33" s="119">
        <f>'F3'!K7</f>
        <v>0</v>
      </c>
      <c r="H33" s="150">
        <f t="shared" si="1"/>
        <v>0</v>
      </c>
    </row>
    <row r="34" ht="18" customHeight="1" spans="1:8">
      <c r="A34" s="154"/>
      <c r="B34" s="116"/>
      <c r="C34" s="116"/>
      <c r="D34" s="150">
        <f t="shared" si="0"/>
        <v>0</v>
      </c>
      <c r="E34" s="149" t="s">
        <v>41</v>
      </c>
      <c r="F34" s="119">
        <v>1222350</v>
      </c>
      <c r="G34" s="119">
        <v>1222350</v>
      </c>
      <c r="H34" s="150">
        <f t="shared" si="1"/>
        <v>0</v>
      </c>
    </row>
    <row r="35" ht="18" customHeight="1" spans="1:8">
      <c r="A35" s="154"/>
      <c r="B35" s="116"/>
      <c r="C35" s="116"/>
      <c r="D35" s="150"/>
      <c r="E35" s="149" t="s">
        <v>47</v>
      </c>
      <c r="F35" s="119">
        <v>1503159.12</v>
      </c>
      <c r="G35" s="119">
        <v>1503159.12</v>
      </c>
      <c r="H35" s="150">
        <f t="shared" si="1"/>
        <v>0</v>
      </c>
    </row>
    <row r="36" ht="18" customHeight="1" spans="1:8">
      <c r="A36" s="154"/>
      <c r="B36" s="116"/>
      <c r="C36" s="116"/>
      <c r="D36" s="150"/>
      <c r="E36" s="149" t="s">
        <v>49</v>
      </c>
      <c r="F36" s="119"/>
      <c r="G36" s="119"/>
      <c r="H36" s="150">
        <f t="shared" si="1"/>
        <v>0</v>
      </c>
    </row>
    <row r="37" ht="18" customHeight="1" spans="1:8">
      <c r="A37" s="154"/>
      <c r="B37" s="116"/>
      <c r="C37" s="116"/>
      <c r="D37" s="150"/>
      <c r="E37" s="149" t="s">
        <v>69</v>
      </c>
      <c r="F37" s="119">
        <v>335868.83</v>
      </c>
      <c r="G37" s="119">
        <v>335868.83</v>
      </c>
      <c r="H37" s="150">
        <f t="shared" ref="H37:H46" si="2">G37-F37</f>
        <v>0</v>
      </c>
    </row>
    <row r="38" ht="18" customHeight="1" spans="1:8">
      <c r="A38" s="154"/>
      <c r="B38" s="116"/>
      <c r="C38" s="116"/>
      <c r="D38" s="150">
        <f t="shared" si="0"/>
        <v>0</v>
      </c>
      <c r="E38" s="149" t="s">
        <v>71</v>
      </c>
      <c r="F38" s="119">
        <f>'F3'!J12</f>
        <v>0</v>
      </c>
      <c r="G38" s="119">
        <f>'F3'!K12</f>
        <v>0</v>
      </c>
      <c r="H38" s="150">
        <f t="shared" si="2"/>
        <v>0</v>
      </c>
    </row>
    <row r="39" ht="18" customHeight="1" spans="1:8">
      <c r="A39" s="145" t="s">
        <v>78</v>
      </c>
      <c r="B39" s="114">
        <f>B40+B44+B45+B46</f>
        <v>131422420.47</v>
      </c>
      <c r="C39" s="114">
        <f>C40+C44+C45+C46</f>
        <v>131422420.47</v>
      </c>
      <c r="D39" s="146">
        <f t="shared" si="0"/>
        <v>0</v>
      </c>
      <c r="E39" s="149" t="s">
        <v>73</v>
      </c>
      <c r="F39" s="119">
        <f>'F3'!J13</f>
        <v>0</v>
      </c>
      <c r="G39" s="119">
        <f>'F3'!K13</f>
        <v>0</v>
      </c>
      <c r="H39" s="150">
        <f t="shared" si="2"/>
        <v>0</v>
      </c>
    </row>
    <row r="40" ht="18" customHeight="1" spans="1:8">
      <c r="A40" s="155" t="s">
        <v>79</v>
      </c>
      <c r="B40" s="116">
        <f>B42+B43</f>
        <v>104050871.35</v>
      </c>
      <c r="C40" s="116">
        <f>C42+C43</f>
        <v>104050871.35</v>
      </c>
      <c r="D40" s="150">
        <f t="shared" si="0"/>
        <v>0</v>
      </c>
      <c r="E40" s="149" t="s">
        <v>80</v>
      </c>
      <c r="F40" s="119">
        <f>'F3'!J14</f>
        <v>0</v>
      </c>
      <c r="G40" s="119">
        <f>'F3'!K14</f>
        <v>0</v>
      </c>
      <c r="H40" s="150"/>
    </row>
    <row r="41" ht="18" customHeight="1" spans="1:8">
      <c r="A41" s="149" t="s">
        <v>81</v>
      </c>
      <c r="B41" s="116">
        <f>'F2'!D31</f>
        <v>0</v>
      </c>
      <c r="C41" s="116">
        <v>0</v>
      </c>
      <c r="D41" s="150">
        <f t="shared" si="0"/>
        <v>0</v>
      </c>
      <c r="E41" s="145" t="s">
        <v>82</v>
      </c>
      <c r="F41" s="118">
        <f>F42+F44+F45+F46</f>
        <v>33418092.09</v>
      </c>
      <c r="G41" s="118">
        <f>G42+G44+G45+G46</f>
        <v>33418092.09</v>
      </c>
      <c r="H41" s="146">
        <f>G41-F41</f>
        <v>0</v>
      </c>
    </row>
    <row r="42" ht="18" customHeight="1" spans="1:8">
      <c r="A42" s="149" t="s">
        <v>83</v>
      </c>
      <c r="B42" s="116">
        <v>67911579.01</v>
      </c>
      <c r="C42" s="116">
        <v>67911579.01</v>
      </c>
      <c r="D42" s="150">
        <f t="shared" si="0"/>
        <v>0</v>
      </c>
      <c r="E42" s="156" t="s">
        <v>84</v>
      </c>
      <c r="F42" s="119">
        <f>F43</f>
        <v>2886043.34</v>
      </c>
      <c r="G42" s="119">
        <f>G43</f>
        <v>2886043.34</v>
      </c>
      <c r="H42" s="150">
        <f t="shared" si="2"/>
        <v>0</v>
      </c>
    </row>
    <row r="43" ht="18" customHeight="1" spans="1:8">
      <c r="A43" s="149" t="s">
        <v>85</v>
      </c>
      <c r="B43" s="116">
        <f>2779159.92+33360132.42</f>
        <v>36139292.34</v>
      </c>
      <c r="C43" s="116">
        <v>36139292.34</v>
      </c>
      <c r="D43" s="150">
        <f t="shared" si="0"/>
        <v>0</v>
      </c>
      <c r="E43" s="149" t="s">
        <v>86</v>
      </c>
      <c r="F43" s="119">
        <f>3554.47+2882488.87</f>
        <v>2886043.34</v>
      </c>
      <c r="G43" s="119">
        <v>2886043.34</v>
      </c>
      <c r="H43" s="150">
        <f t="shared" si="2"/>
        <v>0</v>
      </c>
    </row>
    <row r="44" ht="18" customHeight="1" spans="1:8">
      <c r="A44" s="156" t="s">
        <v>87</v>
      </c>
      <c r="B44" s="116">
        <f>'F2'!D34+'F3'!D18</f>
        <v>0</v>
      </c>
      <c r="C44" s="116">
        <v>0</v>
      </c>
      <c r="D44" s="150">
        <f t="shared" si="0"/>
        <v>0</v>
      </c>
      <c r="E44" s="156" t="s">
        <v>88</v>
      </c>
      <c r="F44" s="119">
        <f>'F2'!J34+'F3'!J18</f>
        <v>0</v>
      </c>
      <c r="G44" s="119">
        <f>'F2'!K34+'F3'!K18</f>
        <v>0</v>
      </c>
      <c r="H44" s="150">
        <f t="shared" si="2"/>
        <v>0</v>
      </c>
    </row>
    <row r="45" ht="18" customHeight="1" spans="1:8">
      <c r="A45" s="157" t="s">
        <v>89</v>
      </c>
      <c r="B45" s="158">
        <v>21040840.04</v>
      </c>
      <c r="C45" s="158">
        <v>21040840.04</v>
      </c>
      <c r="D45" s="150">
        <f t="shared" si="0"/>
        <v>0</v>
      </c>
      <c r="E45" s="156" t="s">
        <v>90</v>
      </c>
      <c r="F45" s="119">
        <v>23004139.23</v>
      </c>
      <c r="G45" s="119">
        <v>23004139.23</v>
      </c>
      <c r="H45" s="150">
        <f t="shared" si="2"/>
        <v>0</v>
      </c>
    </row>
    <row r="46" ht="13.5" spans="1:8">
      <c r="A46" s="156" t="s">
        <v>91</v>
      </c>
      <c r="B46" s="158">
        <f>505015.02+5825694.06</f>
        <v>6330709.08</v>
      </c>
      <c r="C46" s="158">
        <v>6330709.08</v>
      </c>
      <c r="D46" s="150">
        <f t="shared" si="0"/>
        <v>0</v>
      </c>
      <c r="E46" s="156" t="s">
        <v>92</v>
      </c>
      <c r="F46" s="159">
        <f>219242.52+7308667</f>
        <v>7527909.52</v>
      </c>
      <c r="G46" s="159">
        <v>7527909.52</v>
      </c>
      <c r="H46" s="150">
        <f t="shared" si="2"/>
        <v>0</v>
      </c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82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9"/>
  <sheetViews>
    <sheetView showZeros="0" topLeftCell="F17" workbookViewId="0">
      <selection activeCell="U25" sqref="U25"/>
    </sheetView>
  </sheetViews>
  <sheetFormatPr defaultColWidth="9" defaultRowHeight="14.25"/>
  <cols>
    <col min="1" max="1" width="25.375" style="81" customWidth="1"/>
    <col min="2" max="2" width="12.125" style="108" customWidth="1"/>
    <col min="3" max="5" width="13.125" style="108" customWidth="1"/>
    <col min="6" max="6" width="9.875" style="81" customWidth="1"/>
    <col min="7" max="7" width="22.25" style="81" customWidth="1"/>
    <col min="8" max="8" width="12.125" style="108" customWidth="1"/>
    <col min="9" max="11" width="13.125" style="108" customWidth="1"/>
    <col min="12" max="12" width="9.875" style="81" customWidth="1"/>
    <col min="13" max="13" width="12.75" style="108" hidden="1" customWidth="1"/>
    <col min="14" max="14" width="27.25" style="81" hidden="1" customWidth="1"/>
    <col min="15" max="16" width="13.125" style="108" hidden="1" customWidth="1"/>
    <col min="17" max="17" width="22.25" style="81" hidden="1" customWidth="1"/>
    <col min="18" max="18" width="9" style="81" customWidth="1"/>
    <col min="19" max="19" width="8.625" style="81" customWidth="1"/>
    <col min="20" max="219" width="9" style="81"/>
    <col min="220" max="220" width="25.5" style="81" customWidth="1"/>
    <col min="221" max="221" width="8.5" style="81" customWidth="1"/>
    <col min="222" max="222" width="9.5" style="81" customWidth="1"/>
    <col min="223" max="223" width="6.75" style="81" customWidth="1"/>
    <col min="224" max="224" width="22.25" style="81" customWidth="1"/>
    <col min="225" max="226" width="9.5" style="81" customWidth="1"/>
    <col min="227" max="227" width="7.375" style="81" customWidth="1"/>
    <col min="228" max="228" width="12.625" style="81" customWidth="1"/>
    <col min="229" max="475" width="9" style="81"/>
    <col min="476" max="476" width="25.5" style="81" customWidth="1"/>
    <col min="477" max="477" width="8.5" style="81" customWidth="1"/>
    <col min="478" max="478" width="9.5" style="81" customWidth="1"/>
    <col min="479" max="479" width="6.75" style="81" customWidth="1"/>
    <col min="480" max="480" width="22.25" style="81" customWidth="1"/>
    <col min="481" max="482" width="9.5" style="81" customWidth="1"/>
    <col min="483" max="483" width="7.375" style="81" customWidth="1"/>
    <col min="484" max="484" width="12.625" style="81" customWidth="1"/>
    <col min="485" max="731" width="9" style="81"/>
    <col min="732" max="732" width="25.5" style="81" customWidth="1"/>
    <col min="733" max="733" width="8.5" style="81" customWidth="1"/>
    <col min="734" max="734" width="9.5" style="81" customWidth="1"/>
    <col min="735" max="735" width="6.75" style="81" customWidth="1"/>
    <col min="736" max="736" width="22.25" style="81" customWidth="1"/>
    <col min="737" max="738" width="9.5" style="81" customWidth="1"/>
    <col min="739" max="739" width="7.375" style="81" customWidth="1"/>
    <col min="740" max="740" width="12.625" style="81" customWidth="1"/>
    <col min="741" max="987" width="9" style="81"/>
    <col min="988" max="988" width="25.5" style="81" customWidth="1"/>
    <col min="989" max="989" width="8.5" style="81" customWidth="1"/>
    <col min="990" max="990" width="9.5" style="81" customWidth="1"/>
    <col min="991" max="991" width="6.75" style="81" customWidth="1"/>
    <col min="992" max="992" width="22.25" style="81" customWidth="1"/>
    <col min="993" max="994" width="9.5" style="81" customWidth="1"/>
    <col min="995" max="995" width="7.375" style="81" customWidth="1"/>
    <col min="996" max="996" width="12.625" style="81" customWidth="1"/>
    <col min="997" max="1243" width="9" style="81"/>
    <col min="1244" max="1244" width="25.5" style="81" customWidth="1"/>
    <col min="1245" max="1245" width="8.5" style="81" customWidth="1"/>
    <col min="1246" max="1246" width="9.5" style="81" customWidth="1"/>
    <col min="1247" max="1247" width="6.75" style="81" customWidth="1"/>
    <col min="1248" max="1248" width="22.25" style="81" customWidth="1"/>
    <col min="1249" max="1250" width="9.5" style="81" customWidth="1"/>
    <col min="1251" max="1251" width="7.375" style="81" customWidth="1"/>
    <col min="1252" max="1252" width="12.625" style="81" customWidth="1"/>
    <col min="1253" max="1499" width="9" style="81"/>
    <col min="1500" max="1500" width="25.5" style="81" customWidth="1"/>
    <col min="1501" max="1501" width="8.5" style="81" customWidth="1"/>
    <col min="1502" max="1502" width="9.5" style="81" customWidth="1"/>
    <col min="1503" max="1503" width="6.75" style="81" customWidth="1"/>
    <col min="1504" max="1504" width="22.25" style="81" customWidth="1"/>
    <col min="1505" max="1506" width="9.5" style="81" customWidth="1"/>
    <col min="1507" max="1507" width="7.375" style="81" customWidth="1"/>
    <col min="1508" max="1508" width="12.625" style="81" customWidth="1"/>
    <col min="1509" max="1755" width="9" style="81"/>
    <col min="1756" max="1756" width="25.5" style="81" customWidth="1"/>
    <col min="1757" max="1757" width="8.5" style="81" customWidth="1"/>
    <col min="1758" max="1758" width="9.5" style="81" customWidth="1"/>
    <col min="1759" max="1759" width="6.75" style="81" customWidth="1"/>
    <col min="1760" max="1760" width="22.25" style="81" customWidth="1"/>
    <col min="1761" max="1762" width="9.5" style="81" customWidth="1"/>
    <col min="1763" max="1763" width="7.375" style="81" customWidth="1"/>
    <col min="1764" max="1764" width="12.625" style="81" customWidth="1"/>
    <col min="1765" max="2011" width="9" style="81"/>
    <col min="2012" max="2012" width="25.5" style="81" customWidth="1"/>
    <col min="2013" max="2013" width="8.5" style="81" customWidth="1"/>
    <col min="2014" max="2014" width="9.5" style="81" customWidth="1"/>
    <col min="2015" max="2015" width="6.75" style="81" customWidth="1"/>
    <col min="2016" max="2016" width="22.25" style="81" customWidth="1"/>
    <col min="2017" max="2018" width="9.5" style="81" customWidth="1"/>
    <col min="2019" max="2019" width="7.375" style="81" customWidth="1"/>
    <col min="2020" max="2020" width="12.625" style="81" customWidth="1"/>
    <col min="2021" max="2267" width="9" style="81"/>
    <col min="2268" max="2268" width="25.5" style="81" customWidth="1"/>
    <col min="2269" max="2269" width="8.5" style="81" customWidth="1"/>
    <col min="2270" max="2270" width="9.5" style="81" customWidth="1"/>
    <col min="2271" max="2271" width="6.75" style="81" customWidth="1"/>
    <col min="2272" max="2272" width="22.25" style="81" customWidth="1"/>
    <col min="2273" max="2274" width="9.5" style="81" customWidth="1"/>
    <col min="2275" max="2275" width="7.375" style="81" customWidth="1"/>
    <col min="2276" max="2276" width="12.625" style="81" customWidth="1"/>
    <col min="2277" max="2523" width="9" style="81"/>
    <col min="2524" max="2524" width="25.5" style="81" customWidth="1"/>
    <col min="2525" max="2525" width="8.5" style="81" customWidth="1"/>
    <col min="2526" max="2526" width="9.5" style="81" customWidth="1"/>
    <col min="2527" max="2527" width="6.75" style="81" customWidth="1"/>
    <col min="2528" max="2528" width="22.25" style="81" customWidth="1"/>
    <col min="2529" max="2530" width="9.5" style="81" customWidth="1"/>
    <col min="2531" max="2531" width="7.375" style="81" customWidth="1"/>
    <col min="2532" max="2532" width="12.625" style="81" customWidth="1"/>
    <col min="2533" max="2779" width="9" style="81"/>
    <col min="2780" max="2780" width="25.5" style="81" customWidth="1"/>
    <col min="2781" max="2781" width="8.5" style="81" customWidth="1"/>
    <col min="2782" max="2782" width="9.5" style="81" customWidth="1"/>
    <col min="2783" max="2783" width="6.75" style="81" customWidth="1"/>
    <col min="2784" max="2784" width="22.25" style="81" customWidth="1"/>
    <col min="2785" max="2786" width="9.5" style="81" customWidth="1"/>
    <col min="2787" max="2787" width="7.375" style="81" customWidth="1"/>
    <col min="2788" max="2788" width="12.625" style="81" customWidth="1"/>
    <col min="2789" max="3035" width="9" style="81"/>
    <col min="3036" max="3036" width="25.5" style="81" customWidth="1"/>
    <col min="3037" max="3037" width="8.5" style="81" customWidth="1"/>
    <col min="3038" max="3038" width="9.5" style="81" customWidth="1"/>
    <col min="3039" max="3039" width="6.75" style="81" customWidth="1"/>
    <col min="3040" max="3040" width="22.25" style="81" customWidth="1"/>
    <col min="3041" max="3042" width="9.5" style="81" customWidth="1"/>
    <col min="3043" max="3043" width="7.375" style="81" customWidth="1"/>
    <col min="3044" max="3044" width="12.625" style="81" customWidth="1"/>
    <col min="3045" max="3291" width="9" style="81"/>
    <col min="3292" max="3292" width="25.5" style="81" customWidth="1"/>
    <col min="3293" max="3293" width="8.5" style="81" customWidth="1"/>
    <col min="3294" max="3294" width="9.5" style="81" customWidth="1"/>
    <col min="3295" max="3295" width="6.75" style="81" customWidth="1"/>
    <col min="3296" max="3296" width="22.25" style="81" customWidth="1"/>
    <col min="3297" max="3298" width="9.5" style="81" customWidth="1"/>
    <col min="3299" max="3299" width="7.375" style="81" customWidth="1"/>
    <col min="3300" max="3300" width="12.625" style="81" customWidth="1"/>
    <col min="3301" max="3547" width="9" style="81"/>
    <col min="3548" max="3548" width="25.5" style="81" customWidth="1"/>
    <col min="3549" max="3549" width="8.5" style="81" customWidth="1"/>
    <col min="3550" max="3550" width="9.5" style="81" customWidth="1"/>
    <col min="3551" max="3551" width="6.75" style="81" customWidth="1"/>
    <col min="3552" max="3552" width="22.25" style="81" customWidth="1"/>
    <col min="3553" max="3554" width="9.5" style="81" customWidth="1"/>
    <col min="3555" max="3555" width="7.375" style="81" customWidth="1"/>
    <col min="3556" max="3556" width="12.625" style="81" customWidth="1"/>
    <col min="3557" max="3803" width="9" style="81"/>
    <col min="3804" max="3804" width="25.5" style="81" customWidth="1"/>
    <col min="3805" max="3805" width="8.5" style="81" customWidth="1"/>
    <col min="3806" max="3806" width="9.5" style="81" customWidth="1"/>
    <col min="3807" max="3807" width="6.75" style="81" customWidth="1"/>
    <col min="3808" max="3808" width="22.25" style="81" customWidth="1"/>
    <col min="3809" max="3810" width="9.5" style="81" customWidth="1"/>
    <col min="3811" max="3811" width="7.375" style="81" customWidth="1"/>
    <col min="3812" max="3812" width="12.625" style="81" customWidth="1"/>
    <col min="3813" max="4059" width="9" style="81"/>
    <col min="4060" max="4060" width="25.5" style="81" customWidth="1"/>
    <col min="4061" max="4061" width="8.5" style="81" customWidth="1"/>
    <col min="4062" max="4062" width="9.5" style="81" customWidth="1"/>
    <col min="4063" max="4063" width="6.75" style="81" customWidth="1"/>
    <col min="4064" max="4064" width="22.25" style="81" customWidth="1"/>
    <col min="4065" max="4066" width="9.5" style="81" customWidth="1"/>
    <col min="4067" max="4067" width="7.375" style="81" customWidth="1"/>
    <col min="4068" max="4068" width="12.625" style="81" customWidth="1"/>
    <col min="4069" max="4315" width="9" style="81"/>
    <col min="4316" max="4316" width="25.5" style="81" customWidth="1"/>
    <col min="4317" max="4317" width="8.5" style="81" customWidth="1"/>
    <col min="4318" max="4318" width="9.5" style="81" customWidth="1"/>
    <col min="4319" max="4319" width="6.75" style="81" customWidth="1"/>
    <col min="4320" max="4320" width="22.25" style="81" customWidth="1"/>
    <col min="4321" max="4322" width="9.5" style="81" customWidth="1"/>
    <col min="4323" max="4323" width="7.375" style="81" customWidth="1"/>
    <col min="4324" max="4324" width="12.625" style="81" customWidth="1"/>
    <col min="4325" max="4571" width="9" style="81"/>
    <col min="4572" max="4572" width="25.5" style="81" customWidth="1"/>
    <col min="4573" max="4573" width="8.5" style="81" customWidth="1"/>
    <col min="4574" max="4574" width="9.5" style="81" customWidth="1"/>
    <col min="4575" max="4575" width="6.75" style="81" customWidth="1"/>
    <col min="4576" max="4576" width="22.25" style="81" customWidth="1"/>
    <col min="4577" max="4578" width="9.5" style="81" customWidth="1"/>
    <col min="4579" max="4579" width="7.375" style="81" customWidth="1"/>
    <col min="4580" max="4580" width="12.625" style="81" customWidth="1"/>
    <col min="4581" max="4827" width="9" style="81"/>
    <col min="4828" max="4828" width="25.5" style="81" customWidth="1"/>
    <col min="4829" max="4829" width="8.5" style="81" customWidth="1"/>
    <col min="4830" max="4830" width="9.5" style="81" customWidth="1"/>
    <col min="4831" max="4831" width="6.75" style="81" customWidth="1"/>
    <col min="4832" max="4832" width="22.25" style="81" customWidth="1"/>
    <col min="4833" max="4834" width="9.5" style="81" customWidth="1"/>
    <col min="4835" max="4835" width="7.375" style="81" customWidth="1"/>
    <col min="4836" max="4836" width="12.625" style="81" customWidth="1"/>
    <col min="4837" max="5083" width="9" style="81"/>
    <col min="5084" max="5084" width="25.5" style="81" customWidth="1"/>
    <col min="5085" max="5085" width="8.5" style="81" customWidth="1"/>
    <col min="5086" max="5086" width="9.5" style="81" customWidth="1"/>
    <col min="5087" max="5087" width="6.75" style="81" customWidth="1"/>
    <col min="5088" max="5088" width="22.25" style="81" customWidth="1"/>
    <col min="5089" max="5090" width="9.5" style="81" customWidth="1"/>
    <col min="5091" max="5091" width="7.375" style="81" customWidth="1"/>
    <col min="5092" max="5092" width="12.625" style="81" customWidth="1"/>
    <col min="5093" max="5339" width="9" style="81"/>
    <col min="5340" max="5340" width="25.5" style="81" customWidth="1"/>
    <col min="5341" max="5341" width="8.5" style="81" customWidth="1"/>
    <col min="5342" max="5342" width="9.5" style="81" customWidth="1"/>
    <col min="5343" max="5343" width="6.75" style="81" customWidth="1"/>
    <col min="5344" max="5344" width="22.25" style="81" customWidth="1"/>
    <col min="5345" max="5346" width="9.5" style="81" customWidth="1"/>
    <col min="5347" max="5347" width="7.375" style="81" customWidth="1"/>
    <col min="5348" max="5348" width="12.625" style="81" customWidth="1"/>
    <col min="5349" max="5595" width="9" style="81"/>
    <col min="5596" max="5596" width="25.5" style="81" customWidth="1"/>
    <col min="5597" max="5597" width="8.5" style="81" customWidth="1"/>
    <col min="5598" max="5598" width="9.5" style="81" customWidth="1"/>
    <col min="5599" max="5599" width="6.75" style="81" customWidth="1"/>
    <col min="5600" max="5600" width="22.25" style="81" customWidth="1"/>
    <col min="5601" max="5602" width="9.5" style="81" customWidth="1"/>
    <col min="5603" max="5603" width="7.375" style="81" customWidth="1"/>
    <col min="5604" max="5604" width="12.625" style="81" customWidth="1"/>
    <col min="5605" max="5851" width="9" style="81"/>
    <col min="5852" max="5852" width="25.5" style="81" customWidth="1"/>
    <col min="5853" max="5853" width="8.5" style="81" customWidth="1"/>
    <col min="5854" max="5854" width="9.5" style="81" customWidth="1"/>
    <col min="5855" max="5855" width="6.75" style="81" customWidth="1"/>
    <col min="5856" max="5856" width="22.25" style="81" customWidth="1"/>
    <col min="5857" max="5858" width="9.5" style="81" customWidth="1"/>
    <col min="5859" max="5859" width="7.375" style="81" customWidth="1"/>
    <col min="5860" max="5860" width="12.625" style="81" customWidth="1"/>
    <col min="5861" max="6107" width="9" style="81"/>
    <col min="6108" max="6108" width="25.5" style="81" customWidth="1"/>
    <col min="6109" max="6109" width="8.5" style="81" customWidth="1"/>
    <col min="6110" max="6110" width="9.5" style="81" customWidth="1"/>
    <col min="6111" max="6111" width="6.75" style="81" customWidth="1"/>
    <col min="6112" max="6112" width="22.25" style="81" customWidth="1"/>
    <col min="6113" max="6114" width="9.5" style="81" customWidth="1"/>
    <col min="6115" max="6115" width="7.375" style="81" customWidth="1"/>
    <col min="6116" max="6116" width="12.625" style="81" customWidth="1"/>
    <col min="6117" max="6363" width="9" style="81"/>
    <col min="6364" max="6364" width="25.5" style="81" customWidth="1"/>
    <col min="6365" max="6365" width="8.5" style="81" customWidth="1"/>
    <col min="6366" max="6366" width="9.5" style="81" customWidth="1"/>
    <col min="6367" max="6367" width="6.75" style="81" customWidth="1"/>
    <col min="6368" max="6368" width="22.25" style="81" customWidth="1"/>
    <col min="6369" max="6370" width="9.5" style="81" customWidth="1"/>
    <col min="6371" max="6371" width="7.375" style="81" customWidth="1"/>
    <col min="6372" max="6372" width="12.625" style="81" customWidth="1"/>
    <col min="6373" max="6619" width="9" style="81"/>
    <col min="6620" max="6620" width="25.5" style="81" customWidth="1"/>
    <col min="6621" max="6621" width="8.5" style="81" customWidth="1"/>
    <col min="6622" max="6622" width="9.5" style="81" customWidth="1"/>
    <col min="6623" max="6623" width="6.75" style="81" customWidth="1"/>
    <col min="6624" max="6624" width="22.25" style="81" customWidth="1"/>
    <col min="6625" max="6626" width="9.5" style="81" customWidth="1"/>
    <col min="6627" max="6627" width="7.375" style="81" customWidth="1"/>
    <col min="6628" max="6628" width="12.625" style="81" customWidth="1"/>
    <col min="6629" max="6875" width="9" style="81"/>
    <col min="6876" max="6876" width="25.5" style="81" customWidth="1"/>
    <col min="6877" max="6877" width="8.5" style="81" customWidth="1"/>
    <col min="6878" max="6878" width="9.5" style="81" customWidth="1"/>
    <col min="6879" max="6879" width="6.75" style="81" customWidth="1"/>
    <col min="6880" max="6880" width="22.25" style="81" customWidth="1"/>
    <col min="6881" max="6882" width="9.5" style="81" customWidth="1"/>
    <col min="6883" max="6883" width="7.375" style="81" customWidth="1"/>
    <col min="6884" max="6884" width="12.625" style="81" customWidth="1"/>
    <col min="6885" max="7131" width="9" style="81"/>
    <col min="7132" max="7132" width="25.5" style="81" customWidth="1"/>
    <col min="7133" max="7133" width="8.5" style="81" customWidth="1"/>
    <col min="7134" max="7134" width="9.5" style="81" customWidth="1"/>
    <col min="7135" max="7135" width="6.75" style="81" customWidth="1"/>
    <col min="7136" max="7136" width="22.25" style="81" customWidth="1"/>
    <col min="7137" max="7138" width="9.5" style="81" customWidth="1"/>
    <col min="7139" max="7139" width="7.375" style="81" customWidth="1"/>
    <col min="7140" max="7140" width="12.625" style="81" customWidth="1"/>
    <col min="7141" max="7387" width="9" style="81"/>
    <col min="7388" max="7388" width="25.5" style="81" customWidth="1"/>
    <col min="7389" max="7389" width="8.5" style="81" customWidth="1"/>
    <col min="7390" max="7390" width="9.5" style="81" customWidth="1"/>
    <col min="7391" max="7391" width="6.75" style="81" customWidth="1"/>
    <col min="7392" max="7392" width="22.25" style="81" customWidth="1"/>
    <col min="7393" max="7394" width="9.5" style="81" customWidth="1"/>
    <col min="7395" max="7395" width="7.375" style="81" customWidth="1"/>
    <col min="7396" max="7396" width="12.625" style="81" customWidth="1"/>
    <col min="7397" max="7643" width="9" style="81"/>
    <col min="7644" max="7644" width="25.5" style="81" customWidth="1"/>
    <col min="7645" max="7645" width="8.5" style="81" customWidth="1"/>
    <col min="7646" max="7646" width="9.5" style="81" customWidth="1"/>
    <col min="7647" max="7647" width="6.75" style="81" customWidth="1"/>
    <col min="7648" max="7648" width="22.25" style="81" customWidth="1"/>
    <col min="7649" max="7650" width="9.5" style="81" customWidth="1"/>
    <col min="7651" max="7651" width="7.375" style="81" customWidth="1"/>
    <col min="7652" max="7652" width="12.625" style="81" customWidth="1"/>
    <col min="7653" max="7899" width="9" style="81"/>
    <col min="7900" max="7900" width="25.5" style="81" customWidth="1"/>
    <col min="7901" max="7901" width="8.5" style="81" customWidth="1"/>
    <col min="7902" max="7902" width="9.5" style="81" customWidth="1"/>
    <col min="7903" max="7903" width="6.75" style="81" customWidth="1"/>
    <col min="7904" max="7904" width="22.25" style="81" customWidth="1"/>
    <col min="7905" max="7906" width="9.5" style="81" customWidth="1"/>
    <col min="7907" max="7907" width="7.375" style="81" customWidth="1"/>
    <col min="7908" max="7908" width="12.625" style="81" customWidth="1"/>
    <col min="7909" max="8155" width="9" style="81"/>
    <col min="8156" max="8156" width="25.5" style="81" customWidth="1"/>
    <col min="8157" max="8157" width="8.5" style="81" customWidth="1"/>
    <col min="8158" max="8158" width="9.5" style="81" customWidth="1"/>
    <col min="8159" max="8159" width="6.75" style="81" customWidth="1"/>
    <col min="8160" max="8160" width="22.25" style="81" customWidth="1"/>
    <col min="8161" max="8162" width="9.5" style="81" customWidth="1"/>
    <col min="8163" max="8163" width="7.375" style="81" customWidth="1"/>
    <col min="8164" max="8164" width="12.625" style="81" customWidth="1"/>
    <col min="8165" max="8411" width="9" style="81"/>
    <col min="8412" max="8412" width="25.5" style="81" customWidth="1"/>
    <col min="8413" max="8413" width="8.5" style="81" customWidth="1"/>
    <col min="8414" max="8414" width="9.5" style="81" customWidth="1"/>
    <col min="8415" max="8415" width="6.75" style="81" customWidth="1"/>
    <col min="8416" max="8416" width="22.25" style="81" customWidth="1"/>
    <col min="8417" max="8418" width="9.5" style="81" customWidth="1"/>
    <col min="8419" max="8419" width="7.375" style="81" customWidth="1"/>
    <col min="8420" max="8420" width="12.625" style="81" customWidth="1"/>
    <col min="8421" max="8667" width="9" style="81"/>
    <col min="8668" max="8668" width="25.5" style="81" customWidth="1"/>
    <col min="8669" max="8669" width="8.5" style="81" customWidth="1"/>
    <col min="8670" max="8670" width="9.5" style="81" customWidth="1"/>
    <col min="8671" max="8671" width="6.75" style="81" customWidth="1"/>
    <col min="8672" max="8672" width="22.25" style="81" customWidth="1"/>
    <col min="8673" max="8674" width="9.5" style="81" customWidth="1"/>
    <col min="8675" max="8675" width="7.375" style="81" customWidth="1"/>
    <col min="8676" max="8676" width="12.625" style="81" customWidth="1"/>
    <col min="8677" max="8923" width="9" style="81"/>
    <col min="8924" max="8924" width="25.5" style="81" customWidth="1"/>
    <col min="8925" max="8925" width="8.5" style="81" customWidth="1"/>
    <col min="8926" max="8926" width="9.5" style="81" customWidth="1"/>
    <col min="8927" max="8927" width="6.75" style="81" customWidth="1"/>
    <col min="8928" max="8928" width="22.25" style="81" customWidth="1"/>
    <col min="8929" max="8930" width="9.5" style="81" customWidth="1"/>
    <col min="8931" max="8931" width="7.375" style="81" customWidth="1"/>
    <col min="8932" max="8932" width="12.625" style="81" customWidth="1"/>
    <col min="8933" max="9179" width="9" style="81"/>
    <col min="9180" max="9180" width="25.5" style="81" customWidth="1"/>
    <col min="9181" max="9181" width="8.5" style="81" customWidth="1"/>
    <col min="9182" max="9182" width="9.5" style="81" customWidth="1"/>
    <col min="9183" max="9183" width="6.75" style="81" customWidth="1"/>
    <col min="9184" max="9184" width="22.25" style="81" customWidth="1"/>
    <col min="9185" max="9186" width="9.5" style="81" customWidth="1"/>
    <col min="9187" max="9187" width="7.375" style="81" customWidth="1"/>
    <col min="9188" max="9188" width="12.625" style="81" customWidth="1"/>
    <col min="9189" max="9435" width="9" style="81"/>
    <col min="9436" max="9436" width="25.5" style="81" customWidth="1"/>
    <col min="9437" max="9437" width="8.5" style="81" customWidth="1"/>
    <col min="9438" max="9438" width="9.5" style="81" customWidth="1"/>
    <col min="9439" max="9439" width="6.75" style="81" customWidth="1"/>
    <col min="9440" max="9440" width="22.25" style="81" customWidth="1"/>
    <col min="9441" max="9442" width="9.5" style="81" customWidth="1"/>
    <col min="9443" max="9443" width="7.375" style="81" customWidth="1"/>
    <col min="9444" max="9444" width="12.625" style="81" customWidth="1"/>
    <col min="9445" max="9691" width="9" style="81"/>
    <col min="9692" max="9692" width="25.5" style="81" customWidth="1"/>
    <col min="9693" max="9693" width="8.5" style="81" customWidth="1"/>
    <col min="9694" max="9694" width="9.5" style="81" customWidth="1"/>
    <col min="9695" max="9695" width="6.75" style="81" customWidth="1"/>
    <col min="9696" max="9696" width="22.25" style="81" customWidth="1"/>
    <col min="9697" max="9698" width="9.5" style="81" customWidth="1"/>
    <col min="9699" max="9699" width="7.375" style="81" customWidth="1"/>
    <col min="9700" max="9700" width="12.625" style="81" customWidth="1"/>
    <col min="9701" max="9947" width="9" style="81"/>
    <col min="9948" max="9948" width="25.5" style="81" customWidth="1"/>
    <col min="9949" max="9949" width="8.5" style="81" customWidth="1"/>
    <col min="9950" max="9950" width="9.5" style="81" customWidth="1"/>
    <col min="9951" max="9951" width="6.75" style="81" customWidth="1"/>
    <col min="9952" max="9952" width="22.25" style="81" customWidth="1"/>
    <col min="9953" max="9954" width="9.5" style="81" customWidth="1"/>
    <col min="9955" max="9955" width="7.375" style="81" customWidth="1"/>
    <col min="9956" max="9956" width="12.625" style="81" customWidth="1"/>
    <col min="9957" max="10203" width="9" style="81"/>
    <col min="10204" max="10204" width="25.5" style="81" customWidth="1"/>
    <col min="10205" max="10205" width="8.5" style="81" customWidth="1"/>
    <col min="10206" max="10206" width="9.5" style="81" customWidth="1"/>
    <col min="10207" max="10207" width="6.75" style="81" customWidth="1"/>
    <col min="10208" max="10208" width="22.25" style="81" customWidth="1"/>
    <col min="10209" max="10210" width="9.5" style="81" customWidth="1"/>
    <col min="10211" max="10211" width="7.375" style="81" customWidth="1"/>
    <col min="10212" max="10212" width="12.625" style="81" customWidth="1"/>
    <col min="10213" max="10459" width="9" style="81"/>
    <col min="10460" max="10460" width="25.5" style="81" customWidth="1"/>
    <col min="10461" max="10461" width="8.5" style="81" customWidth="1"/>
    <col min="10462" max="10462" width="9.5" style="81" customWidth="1"/>
    <col min="10463" max="10463" width="6.75" style="81" customWidth="1"/>
    <col min="10464" max="10464" width="22.25" style="81" customWidth="1"/>
    <col min="10465" max="10466" width="9.5" style="81" customWidth="1"/>
    <col min="10467" max="10467" width="7.375" style="81" customWidth="1"/>
    <col min="10468" max="10468" width="12.625" style="81" customWidth="1"/>
    <col min="10469" max="10715" width="9" style="81"/>
    <col min="10716" max="10716" width="25.5" style="81" customWidth="1"/>
    <col min="10717" max="10717" width="8.5" style="81" customWidth="1"/>
    <col min="10718" max="10718" width="9.5" style="81" customWidth="1"/>
    <col min="10719" max="10719" width="6.75" style="81" customWidth="1"/>
    <col min="10720" max="10720" width="22.25" style="81" customWidth="1"/>
    <col min="10721" max="10722" width="9.5" style="81" customWidth="1"/>
    <col min="10723" max="10723" width="7.375" style="81" customWidth="1"/>
    <col min="10724" max="10724" width="12.625" style="81" customWidth="1"/>
    <col min="10725" max="10971" width="9" style="81"/>
    <col min="10972" max="10972" width="25.5" style="81" customWidth="1"/>
    <col min="10973" max="10973" width="8.5" style="81" customWidth="1"/>
    <col min="10974" max="10974" width="9.5" style="81" customWidth="1"/>
    <col min="10975" max="10975" width="6.75" style="81" customWidth="1"/>
    <col min="10976" max="10976" width="22.25" style="81" customWidth="1"/>
    <col min="10977" max="10978" width="9.5" style="81" customWidth="1"/>
    <col min="10979" max="10979" width="7.375" style="81" customWidth="1"/>
    <col min="10980" max="10980" width="12.625" style="81" customWidth="1"/>
    <col min="10981" max="11227" width="9" style="81"/>
    <col min="11228" max="11228" width="25.5" style="81" customWidth="1"/>
    <col min="11229" max="11229" width="8.5" style="81" customWidth="1"/>
    <col min="11230" max="11230" width="9.5" style="81" customWidth="1"/>
    <col min="11231" max="11231" width="6.75" style="81" customWidth="1"/>
    <col min="11232" max="11232" width="22.25" style="81" customWidth="1"/>
    <col min="11233" max="11234" width="9.5" style="81" customWidth="1"/>
    <col min="11235" max="11235" width="7.375" style="81" customWidth="1"/>
    <col min="11236" max="11236" width="12.625" style="81" customWidth="1"/>
    <col min="11237" max="11483" width="9" style="81"/>
    <col min="11484" max="11484" width="25.5" style="81" customWidth="1"/>
    <col min="11485" max="11485" width="8.5" style="81" customWidth="1"/>
    <col min="11486" max="11486" width="9.5" style="81" customWidth="1"/>
    <col min="11487" max="11487" width="6.75" style="81" customWidth="1"/>
    <col min="11488" max="11488" width="22.25" style="81" customWidth="1"/>
    <col min="11489" max="11490" width="9.5" style="81" customWidth="1"/>
    <col min="11491" max="11491" width="7.375" style="81" customWidth="1"/>
    <col min="11492" max="11492" width="12.625" style="81" customWidth="1"/>
    <col min="11493" max="11739" width="9" style="81"/>
    <col min="11740" max="11740" width="25.5" style="81" customWidth="1"/>
    <col min="11741" max="11741" width="8.5" style="81" customWidth="1"/>
    <col min="11742" max="11742" width="9.5" style="81" customWidth="1"/>
    <col min="11743" max="11743" width="6.75" style="81" customWidth="1"/>
    <col min="11744" max="11744" width="22.25" style="81" customWidth="1"/>
    <col min="11745" max="11746" width="9.5" style="81" customWidth="1"/>
    <col min="11747" max="11747" width="7.375" style="81" customWidth="1"/>
    <col min="11748" max="11748" width="12.625" style="81" customWidth="1"/>
    <col min="11749" max="11995" width="9" style="81"/>
    <col min="11996" max="11996" width="25.5" style="81" customWidth="1"/>
    <col min="11997" max="11997" width="8.5" style="81" customWidth="1"/>
    <col min="11998" max="11998" width="9.5" style="81" customWidth="1"/>
    <col min="11999" max="11999" width="6.75" style="81" customWidth="1"/>
    <col min="12000" max="12000" width="22.25" style="81" customWidth="1"/>
    <col min="12001" max="12002" width="9.5" style="81" customWidth="1"/>
    <col min="12003" max="12003" width="7.375" style="81" customWidth="1"/>
    <col min="12004" max="12004" width="12.625" style="81" customWidth="1"/>
    <col min="12005" max="12251" width="9" style="81"/>
    <col min="12252" max="12252" width="25.5" style="81" customWidth="1"/>
    <col min="12253" max="12253" width="8.5" style="81" customWidth="1"/>
    <col min="12254" max="12254" width="9.5" style="81" customWidth="1"/>
    <col min="12255" max="12255" width="6.75" style="81" customWidth="1"/>
    <col min="12256" max="12256" width="22.25" style="81" customWidth="1"/>
    <col min="12257" max="12258" width="9.5" style="81" customWidth="1"/>
    <col min="12259" max="12259" width="7.375" style="81" customWidth="1"/>
    <col min="12260" max="12260" width="12.625" style="81" customWidth="1"/>
    <col min="12261" max="12507" width="9" style="81"/>
    <col min="12508" max="12508" width="25.5" style="81" customWidth="1"/>
    <col min="12509" max="12509" width="8.5" style="81" customWidth="1"/>
    <col min="12510" max="12510" width="9.5" style="81" customWidth="1"/>
    <col min="12511" max="12511" width="6.75" style="81" customWidth="1"/>
    <col min="12512" max="12512" width="22.25" style="81" customWidth="1"/>
    <col min="12513" max="12514" width="9.5" style="81" customWidth="1"/>
    <col min="12515" max="12515" width="7.375" style="81" customWidth="1"/>
    <col min="12516" max="12516" width="12.625" style="81" customWidth="1"/>
    <col min="12517" max="12763" width="9" style="81"/>
    <col min="12764" max="12764" width="25.5" style="81" customWidth="1"/>
    <col min="12765" max="12765" width="8.5" style="81" customWidth="1"/>
    <col min="12766" max="12766" width="9.5" style="81" customWidth="1"/>
    <col min="12767" max="12767" width="6.75" style="81" customWidth="1"/>
    <col min="12768" max="12768" width="22.25" style="81" customWidth="1"/>
    <col min="12769" max="12770" width="9.5" style="81" customWidth="1"/>
    <col min="12771" max="12771" width="7.375" style="81" customWidth="1"/>
    <col min="12772" max="12772" width="12.625" style="81" customWidth="1"/>
    <col min="12773" max="13019" width="9" style="81"/>
    <col min="13020" max="13020" width="25.5" style="81" customWidth="1"/>
    <col min="13021" max="13021" width="8.5" style="81" customWidth="1"/>
    <col min="13022" max="13022" width="9.5" style="81" customWidth="1"/>
    <col min="13023" max="13023" width="6.75" style="81" customWidth="1"/>
    <col min="13024" max="13024" width="22.25" style="81" customWidth="1"/>
    <col min="13025" max="13026" width="9.5" style="81" customWidth="1"/>
    <col min="13027" max="13027" width="7.375" style="81" customWidth="1"/>
    <col min="13028" max="13028" width="12.625" style="81" customWidth="1"/>
    <col min="13029" max="13275" width="9" style="81"/>
    <col min="13276" max="13276" width="25.5" style="81" customWidth="1"/>
    <col min="13277" max="13277" width="8.5" style="81" customWidth="1"/>
    <col min="13278" max="13278" width="9.5" style="81" customWidth="1"/>
    <col min="13279" max="13279" width="6.75" style="81" customWidth="1"/>
    <col min="13280" max="13280" width="22.25" style="81" customWidth="1"/>
    <col min="13281" max="13282" width="9.5" style="81" customWidth="1"/>
    <col min="13283" max="13283" width="7.375" style="81" customWidth="1"/>
    <col min="13284" max="13284" width="12.625" style="81" customWidth="1"/>
    <col min="13285" max="13531" width="9" style="81"/>
    <col min="13532" max="13532" width="25.5" style="81" customWidth="1"/>
    <col min="13533" max="13533" width="8.5" style="81" customWidth="1"/>
    <col min="13534" max="13534" width="9.5" style="81" customWidth="1"/>
    <col min="13535" max="13535" width="6.75" style="81" customWidth="1"/>
    <col min="13536" max="13536" width="22.25" style="81" customWidth="1"/>
    <col min="13537" max="13538" width="9.5" style="81" customWidth="1"/>
    <col min="13539" max="13539" width="7.375" style="81" customWidth="1"/>
    <col min="13540" max="13540" width="12.625" style="81" customWidth="1"/>
    <col min="13541" max="13787" width="9" style="81"/>
    <col min="13788" max="13788" width="25.5" style="81" customWidth="1"/>
    <col min="13789" max="13789" width="8.5" style="81" customWidth="1"/>
    <col min="13790" max="13790" width="9.5" style="81" customWidth="1"/>
    <col min="13791" max="13791" width="6.75" style="81" customWidth="1"/>
    <col min="13792" max="13792" width="22.25" style="81" customWidth="1"/>
    <col min="13793" max="13794" width="9.5" style="81" customWidth="1"/>
    <col min="13795" max="13795" width="7.375" style="81" customWidth="1"/>
    <col min="13796" max="13796" width="12.625" style="81" customWidth="1"/>
    <col min="13797" max="14043" width="9" style="81"/>
    <col min="14044" max="14044" width="25.5" style="81" customWidth="1"/>
    <col min="14045" max="14045" width="8.5" style="81" customWidth="1"/>
    <col min="14046" max="14046" width="9.5" style="81" customWidth="1"/>
    <col min="14047" max="14047" width="6.75" style="81" customWidth="1"/>
    <col min="14048" max="14048" width="22.25" style="81" customWidth="1"/>
    <col min="14049" max="14050" width="9.5" style="81" customWidth="1"/>
    <col min="14051" max="14051" width="7.375" style="81" customWidth="1"/>
    <col min="14052" max="14052" width="12.625" style="81" customWidth="1"/>
    <col min="14053" max="14299" width="9" style="81"/>
    <col min="14300" max="14300" width="25.5" style="81" customWidth="1"/>
    <col min="14301" max="14301" width="8.5" style="81" customWidth="1"/>
    <col min="14302" max="14302" width="9.5" style="81" customWidth="1"/>
    <col min="14303" max="14303" width="6.75" style="81" customWidth="1"/>
    <col min="14304" max="14304" width="22.25" style="81" customWidth="1"/>
    <col min="14305" max="14306" width="9.5" style="81" customWidth="1"/>
    <col min="14307" max="14307" width="7.375" style="81" customWidth="1"/>
    <col min="14308" max="14308" width="12.625" style="81" customWidth="1"/>
    <col min="14309" max="14555" width="9" style="81"/>
    <col min="14556" max="14556" width="25.5" style="81" customWidth="1"/>
    <col min="14557" max="14557" width="8.5" style="81" customWidth="1"/>
    <col min="14558" max="14558" width="9.5" style="81" customWidth="1"/>
    <col min="14559" max="14559" width="6.75" style="81" customWidth="1"/>
    <col min="14560" max="14560" width="22.25" style="81" customWidth="1"/>
    <col min="14561" max="14562" width="9.5" style="81" customWidth="1"/>
    <col min="14563" max="14563" width="7.375" style="81" customWidth="1"/>
    <col min="14564" max="14564" width="12.625" style="81" customWidth="1"/>
    <col min="14565" max="14811" width="9" style="81"/>
    <col min="14812" max="14812" width="25.5" style="81" customWidth="1"/>
    <col min="14813" max="14813" width="8.5" style="81" customWidth="1"/>
    <col min="14814" max="14814" width="9.5" style="81" customWidth="1"/>
    <col min="14815" max="14815" width="6.75" style="81" customWidth="1"/>
    <col min="14816" max="14816" width="22.25" style="81" customWidth="1"/>
    <col min="14817" max="14818" width="9.5" style="81" customWidth="1"/>
    <col min="14819" max="14819" width="7.375" style="81" customWidth="1"/>
    <col min="14820" max="14820" width="12.625" style="81" customWidth="1"/>
    <col min="14821" max="15067" width="9" style="81"/>
    <col min="15068" max="15068" width="25.5" style="81" customWidth="1"/>
    <col min="15069" max="15069" width="8.5" style="81" customWidth="1"/>
    <col min="15070" max="15070" width="9.5" style="81" customWidth="1"/>
    <col min="15071" max="15071" width="6.75" style="81" customWidth="1"/>
    <col min="15072" max="15072" width="22.25" style="81" customWidth="1"/>
    <col min="15073" max="15074" width="9.5" style="81" customWidth="1"/>
    <col min="15075" max="15075" width="7.375" style="81" customWidth="1"/>
    <col min="15076" max="15076" width="12.625" style="81" customWidth="1"/>
    <col min="15077" max="15323" width="9" style="81"/>
    <col min="15324" max="15324" width="25.5" style="81" customWidth="1"/>
    <col min="15325" max="15325" width="8.5" style="81" customWidth="1"/>
    <col min="15326" max="15326" width="9.5" style="81" customWidth="1"/>
    <col min="15327" max="15327" width="6.75" style="81" customWidth="1"/>
    <col min="15328" max="15328" width="22.25" style="81" customWidth="1"/>
    <col min="15329" max="15330" width="9.5" style="81" customWidth="1"/>
    <col min="15331" max="15331" width="7.375" style="81" customWidth="1"/>
    <col min="15332" max="15332" width="12.625" style="81" customWidth="1"/>
    <col min="15333" max="15579" width="9" style="81"/>
    <col min="15580" max="15580" width="25.5" style="81" customWidth="1"/>
    <col min="15581" max="15581" width="8.5" style="81" customWidth="1"/>
    <col min="15582" max="15582" width="9.5" style="81" customWidth="1"/>
    <col min="15583" max="15583" width="6.75" style="81" customWidth="1"/>
    <col min="15584" max="15584" width="22.25" style="81" customWidth="1"/>
    <col min="15585" max="15586" width="9.5" style="81" customWidth="1"/>
    <col min="15587" max="15587" width="7.375" style="81" customWidth="1"/>
    <col min="15588" max="15588" width="12.625" style="81" customWidth="1"/>
    <col min="15589" max="15835" width="9" style="81"/>
    <col min="15836" max="15836" width="25.5" style="81" customWidth="1"/>
    <col min="15837" max="15837" width="8.5" style="81" customWidth="1"/>
    <col min="15838" max="15838" width="9.5" style="81" customWidth="1"/>
    <col min="15839" max="15839" width="6.75" style="81" customWidth="1"/>
    <col min="15840" max="15840" width="22.25" style="81" customWidth="1"/>
    <col min="15841" max="15842" width="9.5" style="81" customWidth="1"/>
    <col min="15843" max="15843" width="7.375" style="81" customWidth="1"/>
    <col min="15844" max="15844" width="12.625" style="81" customWidth="1"/>
    <col min="15845" max="16091" width="9" style="81"/>
    <col min="16092" max="16092" width="25.5" style="81" customWidth="1"/>
    <col min="16093" max="16093" width="8.5" style="81" customWidth="1"/>
    <col min="16094" max="16094" width="9.5" style="81" customWidth="1"/>
    <col min="16095" max="16095" width="6.75" style="81" customWidth="1"/>
    <col min="16096" max="16096" width="22.25" style="81" customWidth="1"/>
    <col min="16097" max="16098" width="9.5" style="81" customWidth="1"/>
    <col min="16099" max="16099" width="7.375" style="81" customWidth="1"/>
    <col min="16100" max="16100" width="12.625" style="81" customWidth="1"/>
    <col min="16101" max="16384" width="9" style="81"/>
  </cols>
  <sheetData>
    <row r="1" ht="24" spans="1:17">
      <c r="A1" s="82" t="s">
        <v>93</v>
      </c>
      <c r="B1" s="109"/>
      <c r="C1" s="109"/>
      <c r="D1" s="109"/>
      <c r="E1" s="109"/>
      <c r="F1" s="82"/>
      <c r="G1" s="82"/>
      <c r="H1" s="109"/>
      <c r="I1" s="109"/>
      <c r="J1" s="109"/>
      <c r="K1" s="109"/>
      <c r="L1" s="82"/>
      <c r="N1" s="82"/>
      <c r="O1" s="109"/>
      <c r="P1" s="109"/>
      <c r="Q1" s="82"/>
    </row>
    <row r="2" s="80" customFormat="1" ht="18.75" customHeight="1" spans="1:17">
      <c r="A2" s="64" t="s">
        <v>15</v>
      </c>
      <c r="B2" s="66"/>
      <c r="C2" s="66"/>
      <c r="D2" s="110"/>
      <c r="E2" s="110"/>
      <c r="F2" s="84"/>
      <c r="G2" s="84"/>
      <c r="H2" s="111"/>
      <c r="I2" s="111"/>
      <c r="J2" s="122" t="s">
        <v>16</v>
      </c>
      <c r="K2" s="122"/>
      <c r="L2" s="107"/>
      <c r="M2" s="123"/>
      <c r="N2" s="64"/>
      <c r="O2" s="110"/>
      <c r="P2" s="122" t="s">
        <v>16</v>
      </c>
      <c r="Q2" s="84"/>
    </row>
    <row r="3" ht="20.25" customHeight="1" spans="1:17">
      <c r="A3" s="86" t="s">
        <v>17</v>
      </c>
      <c r="B3" s="112"/>
      <c r="C3" s="112"/>
      <c r="D3" s="112"/>
      <c r="E3" s="112"/>
      <c r="F3" s="86"/>
      <c r="G3" s="86" t="s">
        <v>18</v>
      </c>
      <c r="H3" s="112"/>
      <c r="I3" s="112"/>
      <c r="J3" s="112"/>
      <c r="K3" s="112"/>
      <c r="L3" s="86"/>
      <c r="N3" s="86" t="s">
        <v>17</v>
      </c>
      <c r="O3" s="112"/>
      <c r="P3" s="112"/>
      <c r="Q3" s="86" t="s">
        <v>18</v>
      </c>
    </row>
    <row r="4" ht="20.25" customHeight="1" spans="1:17">
      <c r="A4" s="87" t="s">
        <v>19</v>
      </c>
      <c r="B4" s="113" t="s">
        <v>94</v>
      </c>
      <c r="C4" s="113" t="s">
        <v>95</v>
      </c>
      <c r="D4" s="113" t="s">
        <v>20</v>
      </c>
      <c r="E4" s="113" t="s">
        <v>21</v>
      </c>
      <c r="F4" s="88" t="s">
        <v>96</v>
      </c>
      <c r="G4" s="87" t="s">
        <v>19</v>
      </c>
      <c r="H4" s="113" t="s">
        <v>94</v>
      </c>
      <c r="I4" s="113" t="s">
        <v>95</v>
      </c>
      <c r="J4" s="113" t="s">
        <v>20</v>
      </c>
      <c r="K4" s="113" t="s">
        <v>21</v>
      </c>
      <c r="L4" s="88" t="s">
        <v>96</v>
      </c>
      <c r="N4" s="87" t="s">
        <v>19</v>
      </c>
      <c r="O4" s="113" t="s">
        <v>20</v>
      </c>
      <c r="P4" s="113" t="s">
        <v>20</v>
      </c>
      <c r="Q4" s="87" t="s">
        <v>19</v>
      </c>
    </row>
    <row r="5" ht="20.25" customHeight="1" spans="1:17">
      <c r="A5" s="89" t="s">
        <v>23</v>
      </c>
      <c r="B5" s="114">
        <f>B6+B29</f>
        <v>102730495.31</v>
      </c>
      <c r="C5" s="114">
        <f>C6+C29</f>
        <v>131428245.53</v>
      </c>
      <c r="D5" s="114">
        <f>D6+D29</f>
        <v>129216598.53</v>
      </c>
      <c r="E5" s="114">
        <f>E6+E29</f>
        <v>129216598.53</v>
      </c>
      <c r="F5" s="97">
        <f>(D5-O5)/O5*100</f>
        <v>6.60334373944684</v>
      </c>
      <c r="G5" s="89" t="s">
        <v>23</v>
      </c>
      <c r="H5" s="115">
        <f>H6+H31</f>
        <v>102730495.31</v>
      </c>
      <c r="I5" s="115">
        <f>I6+I31</f>
        <v>131428245.53</v>
      </c>
      <c r="J5" s="115">
        <f>J6+J31</f>
        <v>129216598.53</v>
      </c>
      <c r="K5" s="115">
        <f>K6+K31</f>
        <v>129216598.53</v>
      </c>
      <c r="L5" s="97">
        <f t="shared" ref="L5:L20" si="0">SUM(J5-P5)/P5*100</f>
        <v>6.60334373944682</v>
      </c>
      <c r="M5" s="108">
        <f>K6/H6</f>
        <v>0.934691331334924</v>
      </c>
      <c r="N5" s="89" t="s">
        <v>23</v>
      </c>
      <c r="O5" s="114">
        <f>O6+O29</f>
        <v>121212519.23</v>
      </c>
      <c r="P5" s="115">
        <f>P6+P31</f>
        <v>121212519.23</v>
      </c>
      <c r="Q5" s="89" t="s">
        <v>23</v>
      </c>
    </row>
    <row r="6" ht="20.25" customHeight="1" spans="1:17">
      <c r="A6" s="93" t="s">
        <v>26</v>
      </c>
      <c r="B6" s="114">
        <f>B7+B21</f>
        <v>3290000</v>
      </c>
      <c r="C6" s="114">
        <f>C7+C21</f>
        <v>3290000</v>
      </c>
      <c r="D6" s="114">
        <f>D7+D21</f>
        <v>1078353</v>
      </c>
      <c r="E6" s="114">
        <f>E7+E21</f>
        <v>1078353</v>
      </c>
      <c r="F6" s="97">
        <f t="shared" ref="F6:F10" si="1">(D6-O6)/O6*100</f>
        <v>-10.7606906880714</v>
      </c>
      <c r="G6" s="94" t="s">
        <v>27</v>
      </c>
      <c r="H6" s="115">
        <f>SUM(H7:H30)</f>
        <v>102730495.31</v>
      </c>
      <c r="I6" s="115">
        <f t="shared" ref="I6:K6" si="2">SUM(I7:I30)</f>
        <v>103329970.43</v>
      </c>
      <c r="J6" s="115">
        <f t="shared" si="2"/>
        <v>96021303.43</v>
      </c>
      <c r="K6" s="115">
        <f t="shared" si="2"/>
        <v>96021303.43</v>
      </c>
      <c r="L6" s="97">
        <f t="shared" si="0"/>
        <v>1.99843558193599</v>
      </c>
      <c r="M6" s="108">
        <f>E6/C6</f>
        <v>0.327766869300912</v>
      </c>
      <c r="N6" s="93" t="s">
        <v>26</v>
      </c>
      <c r="O6" s="114">
        <f>O7+O21</f>
        <v>1208383.4</v>
      </c>
      <c r="P6" s="115">
        <f>SUM(P7:P30)</f>
        <v>94139976.64</v>
      </c>
      <c r="Q6" s="94" t="s">
        <v>27</v>
      </c>
    </row>
    <row r="7" ht="20.25" customHeight="1" spans="1:17">
      <c r="A7" s="95" t="s">
        <v>28</v>
      </c>
      <c r="B7" s="116">
        <v>3240000</v>
      </c>
      <c r="C7" s="116">
        <v>3240000</v>
      </c>
      <c r="D7" s="116">
        <v>1078353</v>
      </c>
      <c r="E7" s="116">
        <v>1078353</v>
      </c>
      <c r="F7" s="97">
        <f t="shared" si="1"/>
        <v>-5.48236683730953</v>
      </c>
      <c r="G7" s="95" t="s">
        <v>29</v>
      </c>
      <c r="H7" s="126">
        <v>14812772.15</v>
      </c>
      <c r="I7" s="132">
        <v>14414400.69</v>
      </c>
      <c r="J7" s="126">
        <v>14393260.69</v>
      </c>
      <c r="K7" s="126">
        <v>14393260.69</v>
      </c>
      <c r="L7" s="97">
        <f t="shared" si="0"/>
        <v>12.3738590072204</v>
      </c>
      <c r="M7" s="108">
        <f>E7/B7</f>
        <v>0.332825</v>
      </c>
      <c r="N7" s="95" t="s">
        <v>28</v>
      </c>
      <c r="O7" s="116">
        <f>SUM(O8:O20)</f>
        <v>1140901.4</v>
      </c>
      <c r="P7" s="126">
        <v>12808370.93</v>
      </c>
      <c r="Q7" s="95" t="s">
        <v>29</v>
      </c>
    </row>
    <row r="8" ht="20.25" customHeight="1" spans="1:17">
      <c r="A8" s="99" t="s">
        <v>30</v>
      </c>
      <c r="B8" s="127">
        <v>2400000</v>
      </c>
      <c r="C8" s="127">
        <v>2400000</v>
      </c>
      <c r="D8" s="128">
        <v>903325</v>
      </c>
      <c r="E8" s="128">
        <v>903325</v>
      </c>
      <c r="F8" s="97">
        <f t="shared" si="1"/>
        <v>-3.39698888844805</v>
      </c>
      <c r="G8" s="95" t="s">
        <v>31</v>
      </c>
      <c r="H8" s="126"/>
      <c r="I8" s="132"/>
      <c r="J8" s="126"/>
      <c r="K8" s="126"/>
      <c r="L8" s="97"/>
      <c r="N8" s="99" t="s">
        <v>30</v>
      </c>
      <c r="O8" s="128">
        <v>935089.9</v>
      </c>
      <c r="P8" s="126"/>
      <c r="Q8" s="95" t="s">
        <v>31</v>
      </c>
    </row>
    <row r="9" ht="20.25" customHeight="1" spans="1:17">
      <c r="A9" s="99" t="s">
        <v>32</v>
      </c>
      <c r="B9" s="127">
        <v>500000</v>
      </c>
      <c r="C9" s="127">
        <v>500000</v>
      </c>
      <c r="D9" s="128">
        <v>33309</v>
      </c>
      <c r="E9" s="128">
        <v>33309</v>
      </c>
      <c r="F9" s="97">
        <f t="shared" si="1"/>
        <v>-24.4803132789406</v>
      </c>
      <c r="G9" s="95" t="s">
        <v>33</v>
      </c>
      <c r="H9" s="126">
        <v>3277773.59</v>
      </c>
      <c r="I9" s="132">
        <v>2076597.5</v>
      </c>
      <c r="J9" s="126">
        <v>2076597.5</v>
      </c>
      <c r="K9" s="126">
        <v>2076597.5</v>
      </c>
      <c r="L9" s="97">
        <f t="shared" si="0"/>
        <v>-24.8792293608211</v>
      </c>
      <c r="N9" s="99" t="s">
        <v>32</v>
      </c>
      <c r="O9" s="128">
        <v>44106.38</v>
      </c>
      <c r="P9" s="126">
        <v>2764345.31</v>
      </c>
      <c r="Q9" s="95" t="s">
        <v>33</v>
      </c>
    </row>
    <row r="10" ht="20.25" customHeight="1" spans="1:17">
      <c r="A10" s="99" t="s">
        <v>34</v>
      </c>
      <c r="B10" s="127">
        <v>250000</v>
      </c>
      <c r="C10" s="127">
        <v>250000</v>
      </c>
      <c r="D10" s="128">
        <v>105635</v>
      </c>
      <c r="E10" s="128">
        <v>105635</v>
      </c>
      <c r="F10" s="97">
        <f t="shared" si="1"/>
        <v>-14.4315051476778</v>
      </c>
      <c r="G10" s="95" t="s">
        <v>35</v>
      </c>
      <c r="H10" s="126"/>
      <c r="I10" s="132">
        <v>29600</v>
      </c>
      <c r="J10" s="126">
        <v>29600</v>
      </c>
      <c r="K10" s="126">
        <v>29600</v>
      </c>
      <c r="L10" s="97">
        <v>0</v>
      </c>
      <c r="N10" s="99" t="s">
        <v>34</v>
      </c>
      <c r="O10" s="128">
        <v>123450.81</v>
      </c>
      <c r="P10" s="126">
        <v>29600</v>
      </c>
      <c r="Q10" s="95" t="s">
        <v>35</v>
      </c>
    </row>
    <row r="11" ht="20.25" customHeight="1" spans="1:17">
      <c r="A11" s="99" t="s">
        <v>36</v>
      </c>
      <c r="B11" s="116"/>
      <c r="C11" s="116"/>
      <c r="D11" s="116"/>
      <c r="E11" s="116"/>
      <c r="F11" s="97"/>
      <c r="G11" s="95" t="s">
        <v>37</v>
      </c>
      <c r="H11" s="126"/>
      <c r="I11" s="132"/>
      <c r="J11" s="126"/>
      <c r="K11" s="126"/>
      <c r="L11" s="97"/>
      <c r="N11" s="99" t="s">
        <v>36</v>
      </c>
      <c r="O11" s="116"/>
      <c r="P11" s="126"/>
      <c r="Q11" s="95" t="s">
        <v>37</v>
      </c>
    </row>
    <row r="12" ht="20.25" customHeight="1" spans="1:17">
      <c r="A12" s="99" t="s">
        <v>38</v>
      </c>
      <c r="B12" s="116"/>
      <c r="C12" s="116"/>
      <c r="D12" s="116"/>
      <c r="E12" s="116"/>
      <c r="F12" s="97"/>
      <c r="G12" s="95" t="s">
        <v>77</v>
      </c>
      <c r="H12" s="126">
        <v>1729059.15</v>
      </c>
      <c r="I12" s="132">
        <v>1074620.27</v>
      </c>
      <c r="J12" s="126">
        <v>984615.47</v>
      </c>
      <c r="K12" s="126">
        <v>984615.47</v>
      </c>
      <c r="L12" s="97">
        <f t="shared" si="0"/>
        <v>-36.9763355683062</v>
      </c>
      <c r="N12" s="99" t="s">
        <v>38</v>
      </c>
      <c r="O12" s="116"/>
      <c r="P12" s="126">
        <v>1562294.86</v>
      </c>
      <c r="Q12" s="95" t="s">
        <v>39</v>
      </c>
    </row>
    <row r="13" ht="20.25" customHeight="1" spans="1:17">
      <c r="A13" s="99" t="s">
        <v>40</v>
      </c>
      <c r="B13" s="127">
        <v>60000</v>
      </c>
      <c r="C13" s="127">
        <v>60000</v>
      </c>
      <c r="D13" s="128">
        <v>24656</v>
      </c>
      <c r="E13" s="128">
        <v>24656</v>
      </c>
      <c r="F13" s="97">
        <f>(D13-O13)/O13*100</f>
        <v>-0.391871692320123</v>
      </c>
      <c r="G13" s="95" t="s">
        <v>41</v>
      </c>
      <c r="H13" s="126">
        <v>28097005.52</v>
      </c>
      <c r="I13" s="132">
        <v>25388342.81</v>
      </c>
      <c r="J13" s="126">
        <v>25375342.81</v>
      </c>
      <c r="K13" s="126">
        <v>25375342.81</v>
      </c>
      <c r="L13" s="97">
        <f t="shared" si="0"/>
        <v>10.3207110257628</v>
      </c>
      <c r="N13" s="99" t="s">
        <v>40</v>
      </c>
      <c r="O13" s="128">
        <v>24753</v>
      </c>
      <c r="P13" s="126">
        <v>23001431.53</v>
      </c>
      <c r="Q13" s="95" t="s">
        <v>41</v>
      </c>
    </row>
    <row r="14" ht="20.25" customHeight="1" spans="1:17">
      <c r="A14" s="99" t="s">
        <v>42</v>
      </c>
      <c r="B14" s="116"/>
      <c r="C14" s="116"/>
      <c r="D14" s="116"/>
      <c r="E14" s="116"/>
      <c r="F14" s="97"/>
      <c r="G14" s="95" t="s">
        <v>97</v>
      </c>
      <c r="H14" s="126">
        <v>4553949.11</v>
      </c>
      <c r="I14" s="132">
        <v>8199821.8</v>
      </c>
      <c r="J14" s="126">
        <v>8199821.8</v>
      </c>
      <c r="K14" s="126">
        <v>8199821.8</v>
      </c>
      <c r="L14" s="97">
        <f t="shared" si="0"/>
        <v>35.1311626647371</v>
      </c>
      <c r="N14" s="99" t="s">
        <v>42</v>
      </c>
      <c r="O14" s="116"/>
      <c r="P14" s="126">
        <v>6068046.51</v>
      </c>
      <c r="Q14" s="141" t="s">
        <v>97</v>
      </c>
    </row>
    <row r="15" ht="20.25" customHeight="1" spans="1:17">
      <c r="A15" s="99" t="s">
        <v>44</v>
      </c>
      <c r="B15" s="127">
        <v>30000</v>
      </c>
      <c r="C15" s="127">
        <v>30000</v>
      </c>
      <c r="D15" s="128">
        <v>11428</v>
      </c>
      <c r="E15" s="128">
        <v>11428</v>
      </c>
      <c r="F15" s="97">
        <f>(D15-O15)/O15*100</f>
        <v>-15.3563617160113</v>
      </c>
      <c r="G15" s="95" t="s">
        <v>45</v>
      </c>
      <c r="H15" s="126">
        <v>3227855.65</v>
      </c>
      <c r="I15" s="132">
        <v>2439864.52</v>
      </c>
      <c r="J15" s="126">
        <v>2439864.52</v>
      </c>
      <c r="K15" s="126">
        <v>2439864.52</v>
      </c>
      <c r="L15" s="97">
        <f t="shared" si="0"/>
        <v>-22.0696337224313</v>
      </c>
      <c r="N15" s="99" t="s">
        <v>44</v>
      </c>
      <c r="O15" s="128">
        <v>13501.31</v>
      </c>
      <c r="P15" s="126">
        <v>3130826.45</v>
      </c>
      <c r="Q15" s="95" t="s">
        <v>45</v>
      </c>
    </row>
    <row r="16" ht="20.25" customHeight="1" spans="1:17">
      <c r="A16" s="99" t="s">
        <v>46</v>
      </c>
      <c r="B16" s="116"/>
      <c r="C16" s="116"/>
      <c r="D16" s="116"/>
      <c r="E16" s="116"/>
      <c r="F16" s="97"/>
      <c r="G16" s="95" t="s">
        <v>47</v>
      </c>
      <c r="H16" s="126">
        <v>5782019.24</v>
      </c>
      <c r="I16" s="132">
        <v>5421997.4</v>
      </c>
      <c r="J16" s="126">
        <v>5421997.4</v>
      </c>
      <c r="K16" s="126">
        <v>5421997.4</v>
      </c>
      <c r="L16" s="97">
        <f t="shared" si="0"/>
        <v>13.2209922035574</v>
      </c>
      <c r="N16" s="99" t="s">
        <v>46</v>
      </c>
      <c r="O16" s="116"/>
      <c r="P16" s="126">
        <v>4788862.29</v>
      </c>
      <c r="Q16" s="95" t="s">
        <v>47</v>
      </c>
    </row>
    <row r="17" ht="20.25" customHeight="1" spans="1:17">
      <c r="A17" s="99" t="s">
        <v>48</v>
      </c>
      <c r="B17" s="116"/>
      <c r="C17" s="116"/>
      <c r="D17" s="116"/>
      <c r="E17" s="116"/>
      <c r="F17" s="97"/>
      <c r="G17" s="95" t="s">
        <v>49</v>
      </c>
      <c r="H17" s="126">
        <v>27926719.49</v>
      </c>
      <c r="I17" s="132">
        <v>33635144.75</v>
      </c>
      <c r="J17" s="126">
        <v>27148303.15</v>
      </c>
      <c r="K17" s="126">
        <v>27148303.15</v>
      </c>
      <c r="L17" s="97">
        <f t="shared" si="0"/>
        <v>-20.1464445907967</v>
      </c>
      <c r="N17" s="99" t="s">
        <v>48</v>
      </c>
      <c r="O17" s="116"/>
      <c r="P17" s="126">
        <v>33997613.52</v>
      </c>
      <c r="Q17" s="95" t="s">
        <v>49</v>
      </c>
    </row>
    <row r="18" ht="20.25" customHeight="1" spans="1:17">
      <c r="A18" s="99" t="s">
        <v>50</v>
      </c>
      <c r="B18" s="116"/>
      <c r="C18" s="116"/>
      <c r="D18" s="116"/>
      <c r="E18" s="116"/>
      <c r="F18" s="97"/>
      <c r="G18" s="95" t="s">
        <v>51</v>
      </c>
      <c r="H18" s="126"/>
      <c r="I18" s="132">
        <v>4152140.69</v>
      </c>
      <c r="J18" s="126">
        <v>3557460.09</v>
      </c>
      <c r="K18" s="126">
        <v>3557460.09</v>
      </c>
      <c r="L18" s="97">
        <v>100</v>
      </c>
      <c r="N18" s="99" t="s">
        <v>50</v>
      </c>
      <c r="O18" s="116"/>
      <c r="P18" s="126">
        <v>186644.2</v>
      </c>
      <c r="Q18" s="95" t="s">
        <v>51</v>
      </c>
    </row>
    <row r="19" ht="20.25" customHeight="1" spans="1:17">
      <c r="A19" s="99" t="s">
        <v>52</v>
      </c>
      <c r="B19" s="116"/>
      <c r="C19" s="116"/>
      <c r="D19" s="116"/>
      <c r="E19" s="116"/>
      <c r="F19" s="97"/>
      <c r="G19" s="95" t="s">
        <v>98</v>
      </c>
      <c r="H19" s="126"/>
      <c r="I19" s="132"/>
      <c r="J19" s="126"/>
      <c r="K19" s="117"/>
      <c r="L19" s="97"/>
      <c r="N19" s="99" t="s">
        <v>52</v>
      </c>
      <c r="O19" s="116"/>
      <c r="P19" s="117"/>
      <c r="Q19" s="95" t="s">
        <v>53</v>
      </c>
    </row>
    <row r="20" ht="20.25" customHeight="1" spans="1:17">
      <c r="A20" s="99" t="s">
        <v>54</v>
      </c>
      <c r="B20" s="116"/>
      <c r="C20" s="116"/>
      <c r="D20" s="116"/>
      <c r="E20" s="116"/>
      <c r="F20" s="97"/>
      <c r="G20" s="95" t="s">
        <v>55</v>
      </c>
      <c r="H20" s="126"/>
      <c r="I20" s="132"/>
      <c r="J20" s="126"/>
      <c r="K20" s="117"/>
      <c r="L20" s="97"/>
      <c r="N20" s="99" t="s">
        <v>54</v>
      </c>
      <c r="O20" s="116"/>
      <c r="P20" s="117"/>
      <c r="Q20" s="95" t="s">
        <v>55</v>
      </c>
    </row>
    <row r="21" ht="20.25" customHeight="1" spans="1:17">
      <c r="A21" s="95" t="s">
        <v>56</v>
      </c>
      <c r="B21" s="116">
        <f>SUM(B22:B28)</f>
        <v>50000</v>
      </c>
      <c r="C21" s="116">
        <f>SUM(C22:C28)</f>
        <v>50000</v>
      </c>
      <c r="D21" s="116">
        <f>SUM(D22:D28)</f>
        <v>0</v>
      </c>
      <c r="E21" s="116">
        <f>SUM(E22:E28)</f>
        <v>0</v>
      </c>
      <c r="F21" s="97">
        <f>(D21-O21)/O21*100</f>
        <v>-100</v>
      </c>
      <c r="G21" s="95" t="s">
        <v>57</v>
      </c>
      <c r="H21" s="126"/>
      <c r="I21" s="132"/>
      <c r="J21" s="126"/>
      <c r="K21" s="117"/>
      <c r="L21" s="97"/>
      <c r="N21" s="95" t="s">
        <v>56</v>
      </c>
      <c r="O21" s="116">
        <f>SUM(O22:O28)</f>
        <v>67482</v>
      </c>
      <c r="P21" s="117"/>
      <c r="Q21" s="95" t="s">
        <v>57</v>
      </c>
    </row>
    <row r="22" ht="20.25" customHeight="1" spans="1:17">
      <c r="A22" s="99" t="s">
        <v>58</v>
      </c>
      <c r="B22" s="116"/>
      <c r="C22" s="116"/>
      <c r="D22" s="116"/>
      <c r="E22" s="116"/>
      <c r="F22" s="97"/>
      <c r="G22" s="95" t="s">
        <v>59</v>
      </c>
      <c r="H22" s="129"/>
      <c r="I22" s="138"/>
      <c r="J22" s="129"/>
      <c r="K22" s="117"/>
      <c r="L22" s="97"/>
      <c r="N22" s="99" t="s">
        <v>58</v>
      </c>
      <c r="O22" s="116"/>
      <c r="P22" s="117"/>
      <c r="Q22" s="95" t="s">
        <v>59</v>
      </c>
    </row>
    <row r="23" ht="20.25" customHeight="1" spans="1:17">
      <c r="A23" s="99" t="s">
        <v>60</v>
      </c>
      <c r="B23" s="116"/>
      <c r="C23" s="116"/>
      <c r="D23" s="116"/>
      <c r="E23" s="116"/>
      <c r="F23" s="97"/>
      <c r="G23" s="95" t="s">
        <v>99</v>
      </c>
      <c r="H23" s="126">
        <v>3560700</v>
      </c>
      <c r="I23" s="132">
        <v>2725231.23</v>
      </c>
      <c r="J23" s="126">
        <v>2725231.23</v>
      </c>
      <c r="K23" s="117">
        <v>2725231.23</v>
      </c>
      <c r="L23" s="97">
        <v>100</v>
      </c>
      <c r="N23" s="99" t="s">
        <v>60</v>
      </c>
      <c r="O23" s="116"/>
      <c r="P23" s="117"/>
      <c r="Q23" s="141" t="s">
        <v>99</v>
      </c>
    </row>
    <row r="24" ht="20.25" customHeight="1" spans="1:17">
      <c r="A24" s="99" t="s">
        <v>62</v>
      </c>
      <c r="B24" s="116"/>
      <c r="C24" s="116"/>
      <c r="D24" s="116"/>
      <c r="E24" s="116"/>
      <c r="F24" s="97"/>
      <c r="G24" s="95" t="s">
        <v>63</v>
      </c>
      <c r="H24" s="129">
        <v>898341.96</v>
      </c>
      <c r="I24" s="138">
        <v>1834321</v>
      </c>
      <c r="J24" s="129">
        <v>1834321</v>
      </c>
      <c r="K24" s="129">
        <v>1834321</v>
      </c>
      <c r="L24" s="97">
        <f>SUM(J24-P24)/P24*100</f>
        <v>9.73661241218569</v>
      </c>
      <c r="N24" s="99" t="s">
        <v>62</v>
      </c>
      <c r="O24" s="116"/>
      <c r="P24" s="129">
        <v>1671567</v>
      </c>
      <c r="Q24" s="95" t="s">
        <v>63</v>
      </c>
    </row>
    <row r="25" ht="20.25" customHeight="1" spans="1:17">
      <c r="A25" s="130" t="s">
        <v>64</v>
      </c>
      <c r="B25" s="127">
        <v>50000</v>
      </c>
      <c r="C25" s="127">
        <v>50000</v>
      </c>
      <c r="D25" s="128"/>
      <c r="E25" s="128"/>
      <c r="F25" s="97">
        <f>(D25-O25)/O25*100</f>
        <v>-100</v>
      </c>
      <c r="G25" s="95" t="s">
        <v>65</v>
      </c>
      <c r="H25" s="129"/>
      <c r="I25" s="138"/>
      <c r="J25" s="129"/>
      <c r="K25" s="129"/>
      <c r="L25" s="97"/>
      <c r="N25" s="130" t="s">
        <v>64</v>
      </c>
      <c r="O25" s="128">
        <v>67482</v>
      </c>
      <c r="P25" s="129"/>
      <c r="Q25" s="95" t="s">
        <v>65</v>
      </c>
    </row>
    <row r="26" ht="20.25" customHeight="1" spans="1:17">
      <c r="A26" s="99" t="s">
        <v>66</v>
      </c>
      <c r="B26" s="116"/>
      <c r="C26" s="116"/>
      <c r="D26" s="116"/>
      <c r="E26" s="116"/>
      <c r="F26" s="97"/>
      <c r="G26" s="95" t="s">
        <v>67</v>
      </c>
      <c r="H26" s="129">
        <v>3544299.45</v>
      </c>
      <c r="I26" s="138">
        <v>1937887.77</v>
      </c>
      <c r="J26" s="129">
        <v>1834887.77</v>
      </c>
      <c r="K26" s="129">
        <v>1834887.77</v>
      </c>
      <c r="L26" s="97">
        <f>SUM(J26-P26)/P26*100</f>
        <v>-55.5757480501693</v>
      </c>
      <c r="N26" s="99" t="s">
        <v>66</v>
      </c>
      <c r="O26" s="116"/>
      <c r="P26" s="129">
        <v>4130374.04</v>
      </c>
      <c r="Q26" s="95" t="s">
        <v>67</v>
      </c>
    </row>
    <row r="27" ht="20.25" customHeight="1" spans="1:17">
      <c r="A27" s="99" t="s">
        <v>68</v>
      </c>
      <c r="B27" s="116"/>
      <c r="C27" s="116"/>
      <c r="D27" s="116"/>
      <c r="E27" s="116"/>
      <c r="F27" s="97"/>
      <c r="G27" s="95" t="s">
        <v>100</v>
      </c>
      <c r="H27" s="129">
        <v>2000000</v>
      </c>
      <c r="I27" s="138"/>
      <c r="J27" s="138"/>
      <c r="K27" s="117"/>
      <c r="L27" s="97"/>
      <c r="N27" s="99" t="s">
        <v>68</v>
      </c>
      <c r="O27" s="116"/>
      <c r="P27" s="117"/>
      <c r="Q27" s="95" t="s">
        <v>100</v>
      </c>
    </row>
    <row r="28" ht="20.25" customHeight="1" spans="1:17">
      <c r="A28" s="99" t="s">
        <v>70</v>
      </c>
      <c r="B28" s="116"/>
      <c r="C28" s="116"/>
      <c r="D28" s="116"/>
      <c r="E28" s="116"/>
      <c r="F28" s="97"/>
      <c r="G28" s="95" t="s">
        <v>69</v>
      </c>
      <c r="H28" s="129">
        <v>3320000</v>
      </c>
      <c r="I28" s="138"/>
      <c r="J28" s="138"/>
      <c r="K28" s="117"/>
      <c r="L28" s="97"/>
      <c r="N28" s="99" t="s">
        <v>70</v>
      </c>
      <c r="O28" s="116"/>
      <c r="P28" s="117"/>
      <c r="Q28" s="95" t="s">
        <v>69</v>
      </c>
    </row>
    <row r="29" ht="20.25" customHeight="1" spans="1:17">
      <c r="A29" s="100" t="s">
        <v>78</v>
      </c>
      <c r="B29" s="114">
        <f>B30+B34+B35+B37+B36</f>
        <v>99440495.31</v>
      </c>
      <c r="C29" s="114">
        <f>C30+C34+C35+C37+C36</f>
        <v>128138245.53</v>
      </c>
      <c r="D29" s="114">
        <f>D30+D34+D35+D37+D36</f>
        <v>128138245.53</v>
      </c>
      <c r="E29" s="114">
        <f>E30+E34+E35+E37+E36</f>
        <v>128138245.53</v>
      </c>
      <c r="F29" s="97">
        <f>(D29-O29)/O29*100</f>
        <v>6.77819113794788</v>
      </c>
      <c r="G29" s="95" t="s">
        <v>71</v>
      </c>
      <c r="H29" s="117"/>
      <c r="I29" s="117"/>
      <c r="J29" s="117"/>
      <c r="K29" s="117"/>
      <c r="L29" s="97"/>
      <c r="N29" s="100" t="s">
        <v>78</v>
      </c>
      <c r="O29" s="114">
        <f>O30+O34+O35+O37+O36</f>
        <v>120004135.83</v>
      </c>
      <c r="P29" s="117"/>
      <c r="Q29" s="95" t="s">
        <v>71</v>
      </c>
    </row>
    <row r="30" ht="20.25" customHeight="1" spans="1:17">
      <c r="A30" s="104" t="s">
        <v>79</v>
      </c>
      <c r="B30" s="116">
        <v>71173961.21</v>
      </c>
      <c r="C30" s="116">
        <v>101271711.43</v>
      </c>
      <c r="D30" s="116">
        <v>101271711.43</v>
      </c>
      <c r="E30" s="116">
        <v>101271711.43</v>
      </c>
      <c r="F30" s="97">
        <f>(D30-O30)/O30*100</f>
        <v>7.19565474684648</v>
      </c>
      <c r="G30" s="95" t="s">
        <v>73</v>
      </c>
      <c r="H30" s="117"/>
      <c r="I30" s="117"/>
      <c r="J30" s="117"/>
      <c r="K30" s="117"/>
      <c r="L30" s="97"/>
      <c r="N30" s="104" t="s">
        <v>79</v>
      </c>
      <c r="O30" s="116">
        <f>SUM(O31:O33)</f>
        <v>94473709.47</v>
      </c>
      <c r="P30" s="117"/>
      <c r="Q30" s="95" t="s">
        <v>73</v>
      </c>
    </row>
    <row r="31" ht="20.25" customHeight="1" spans="1:17">
      <c r="A31" s="95" t="s">
        <v>81</v>
      </c>
      <c r="B31" s="116"/>
      <c r="C31" s="116"/>
      <c r="D31" s="116"/>
      <c r="E31" s="116"/>
      <c r="F31" s="97"/>
      <c r="G31" s="100" t="s">
        <v>82</v>
      </c>
      <c r="H31" s="118">
        <f>H32+H34+H35+H36+H37</f>
        <v>0</v>
      </c>
      <c r="I31" s="118">
        <f t="shared" ref="I31:K31" si="3">I32+I34+I35+I36+I37</f>
        <v>28098275.1</v>
      </c>
      <c r="J31" s="118">
        <f t="shared" si="3"/>
        <v>33195295.1</v>
      </c>
      <c r="K31" s="118">
        <f t="shared" si="3"/>
        <v>33195295.1</v>
      </c>
      <c r="L31" s="97">
        <f>SUM(J31-P31)/P31*100</f>
        <v>22.6160970645647</v>
      </c>
      <c r="N31" s="95" t="s">
        <v>81</v>
      </c>
      <c r="O31" s="116"/>
      <c r="P31" s="118">
        <f>P32+P34+P35+P36+P37</f>
        <v>27072542.59</v>
      </c>
      <c r="Q31" s="100" t="s">
        <v>82</v>
      </c>
    </row>
    <row r="32" ht="20.25" customHeight="1" spans="1:17">
      <c r="A32" s="95" t="s">
        <v>83</v>
      </c>
      <c r="B32" s="131">
        <v>59381652.01</v>
      </c>
      <c r="C32" s="131">
        <v>67911579.01</v>
      </c>
      <c r="D32" s="131">
        <v>67911579.01</v>
      </c>
      <c r="E32" s="131">
        <v>67911579.01</v>
      </c>
      <c r="F32" s="97">
        <f t="shared" ref="F32:F37" si="4">(D32-O32)/O32*100</f>
        <v>14.621700195238</v>
      </c>
      <c r="G32" s="102" t="s">
        <v>84</v>
      </c>
      <c r="H32" s="119">
        <f>H33</f>
        <v>0</v>
      </c>
      <c r="I32" s="119">
        <f>I33</f>
        <v>2882488.87</v>
      </c>
      <c r="J32" s="119">
        <f>J33</f>
        <v>2882488.87</v>
      </c>
      <c r="K32" s="119">
        <f>K33</f>
        <v>2882488.87</v>
      </c>
      <c r="L32" s="97">
        <f>SUM(J32-P32)/P32*100</f>
        <v>1299.20877532766</v>
      </c>
      <c r="N32" s="95" t="s">
        <v>83</v>
      </c>
      <c r="O32" s="131">
        <v>59248448.5</v>
      </c>
      <c r="P32" s="119">
        <f>P33</f>
        <v>206008.49</v>
      </c>
      <c r="Q32" s="102" t="s">
        <v>84</v>
      </c>
    </row>
    <row r="33" ht="20.25" customHeight="1" spans="1:17">
      <c r="A33" s="95" t="s">
        <v>85</v>
      </c>
      <c r="B33" s="131">
        <v>11792309.2</v>
      </c>
      <c r="C33" s="131">
        <v>33360132.42</v>
      </c>
      <c r="D33" s="131">
        <v>33360132.42</v>
      </c>
      <c r="E33" s="131">
        <v>33360132.42</v>
      </c>
      <c r="F33" s="97">
        <f t="shared" si="4"/>
        <v>-5.29486084315587</v>
      </c>
      <c r="G33" s="95" t="s">
        <v>86</v>
      </c>
      <c r="H33" s="132"/>
      <c r="I33" s="132">
        <v>2882488.87</v>
      </c>
      <c r="J33" s="126">
        <v>2882488.87</v>
      </c>
      <c r="K33" s="126">
        <v>2882488.87</v>
      </c>
      <c r="L33" s="97">
        <f>SUM(J33-P33)/P33*100</f>
        <v>1299.20877532766</v>
      </c>
      <c r="N33" s="95" t="s">
        <v>85</v>
      </c>
      <c r="O33" s="131">
        <v>35225260.97</v>
      </c>
      <c r="P33" s="126">
        <v>206008.49</v>
      </c>
      <c r="Q33" s="95" t="s">
        <v>86</v>
      </c>
    </row>
    <row r="34" ht="20.25" customHeight="1" spans="1:17">
      <c r="A34" s="102" t="s">
        <v>87</v>
      </c>
      <c r="B34" s="116"/>
      <c r="C34" s="116"/>
      <c r="D34" s="116"/>
      <c r="E34" s="116"/>
      <c r="F34" s="97"/>
      <c r="G34" s="102" t="s">
        <v>88</v>
      </c>
      <c r="H34" s="119"/>
      <c r="I34" s="119"/>
      <c r="J34" s="119"/>
      <c r="K34" s="119"/>
      <c r="L34" s="97"/>
      <c r="N34" s="102" t="s">
        <v>87</v>
      </c>
      <c r="O34" s="116"/>
      <c r="P34" s="119"/>
      <c r="Q34" s="102" t="s">
        <v>88</v>
      </c>
    </row>
    <row r="35" ht="20.25" customHeight="1" spans="1:17">
      <c r="A35" s="133" t="s">
        <v>89</v>
      </c>
      <c r="B35" s="131">
        <v>22440840.04</v>
      </c>
      <c r="C35" s="131">
        <v>21040840.04</v>
      </c>
      <c r="D35" s="131">
        <v>21040840.04</v>
      </c>
      <c r="E35" s="131">
        <v>21040840.04</v>
      </c>
      <c r="F35" s="97">
        <f t="shared" si="4"/>
        <v>49.005704131992</v>
      </c>
      <c r="G35" s="102" t="s">
        <v>90</v>
      </c>
      <c r="H35" s="134"/>
      <c r="I35" s="134">
        <v>25215786.23</v>
      </c>
      <c r="J35" s="139">
        <v>23004139.23</v>
      </c>
      <c r="K35" s="139">
        <v>23004139.23</v>
      </c>
      <c r="L35" s="97">
        <f>SUM(J35-P35)/P35*100</f>
        <v>9.33089737038846</v>
      </c>
      <c r="N35" s="133" t="s">
        <v>89</v>
      </c>
      <c r="O35" s="131">
        <v>14120828.57</v>
      </c>
      <c r="P35" s="139">
        <v>21040840.04</v>
      </c>
      <c r="Q35" s="102" t="s">
        <v>90</v>
      </c>
    </row>
    <row r="36" ht="20.25" customHeight="1" spans="1:17">
      <c r="A36" s="135" t="s">
        <v>101</v>
      </c>
      <c r="B36" s="136"/>
      <c r="C36" s="131"/>
      <c r="D36" s="131"/>
      <c r="E36" s="131"/>
      <c r="F36" s="97">
        <f t="shared" si="4"/>
        <v>-100</v>
      </c>
      <c r="G36" s="102" t="s">
        <v>92</v>
      </c>
      <c r="H36" s="132"/>
      <c r="I36" s="132"/>
      <c r="J36" s="132">
        <v>7308667</v>
      </c>
      <c r="K36" s="132">
        <v>7308667</v>
      </c>
      <c r="L36" s="97">
        <f>SUM(J36-P36)/P36*100</f>
        <v>25.4557298190836</v>
      </c>
      <c r="N36" s="133" t="s">
        <v>101</v>
      </c>
      <c r="O36" s="131">
        <v>145701.83</v>
      </c>
      <c r="P36" s="132">
        <v>5825694.06</v>
      </c>
      <c r="Q36" s="102" t="s">
        <v>92</v>
      </c>
    </row>
    <row r="37" ht="20.25" customHeight="1" spans="1:17">
      <c r="A37" s="102" t="s">
        <v>91</v>
      </c>
      <c r="B37" s="131">
        <v>5825694.06</v>
      </c>
      <c r="C37" s="131">
        <v>5825694.06</v>
      </c>
      <c r="D37" s="131">
        <v>5825694.06</v>
      </c>
      <c r="E37" s="131">
        <v>5825694.06</v>
      </c>
      <c r="F37" s="97">
        <f t="shared" si="4"/>
        <v>-48.2799372376305</v>
      </c>
      <c r="G37" s="102" t="s">
        <v>102</v>
      </c>
      <c r="H37" s="119"/>
      <c r="I37" s="119"/>
      <c r="J37" s="119"/>
      <c r="K37" s="119"/>
      <c r="L37" s="140">
        <v>0</v>
      </c>
      <c r="N37" s="102" t="s">
        <v>91</v>
      </c>
      <c r="O37" s="131">
        <v>11263895.96</v>
      </c>
      <c r="P37" s="119"/>
      <c r="Q37" s="102" t="s">
        <v>103</v>
      </c>
    </row>
    <row r="38" spans="7:17">
      <c r="G38" s="137"/>
      <c r="Q38" s="137"/>
    </row>
    <row r="39" spans="7:7">
      <c r="G39" s="137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511811023622047" top="0.748031496062992" bottom="0.748031496062992" header="0.31496062992126" footer="0.31496062992126"/>
  <pageSetup paperSize="9" scale="55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showZeros="0" topLeftCell="F3" workbookViewId="0">
      <selection activeCell="S6" sqref="S6"/>
    </sheetView>
  </sheetViews>
  <sheetFormatPr defaultColWidth="9" defaultRowHeight="14.25"/>
  <cols>
    <col min="1" max="1" width="17.375" style="81" customWidth="1"/>
    <col min="2" max="5" width="12.125" style="108" customWidth="1"/>
    <col min="6" max="6" width="7.625" style="81" customWidth="1"/>
    <col min="7" max="7" width="22.125" style="81" customWidth="1"/>
    <col min="8" max="11" width="12.125" style="108" customWidth="1"/>
    <col min="12" max="12" width="6.625" style="81" customWidth="1"/>
    <col min="13" max="13" width="9" style="108" hidden="1" customWidth="1"/>
    <col min="14" max="14" width="20.5" style="81" hidden="1" customWidth="1"/>
    <col min="15" max="16" width="12.125" style="108" hidden="1" customWidth="1"/>
    <col min="17" max="17" width="22.25" style="81" hidden="1" customWidth="1"/>
    <col min="18" max="19" width="9" style="81" customWidth="1"/>
    <col min="20" max="226" width="9" style="81"/>
    <col min="227" max="227" width="25.5" style="81" customWidth="1"/>
    <col min="228" max="228" width="8.5" style="81" customWidth="1"/>
    <col min="229" max="229" width="9.5" style="81" customWidth="1"/>
    <col min="230" max="230" width="6.75" style="81" customWidth="1"/>
    <col min="231" max="231" width="22.25" style="81" customWidth="1"/>
    <col min="232" max="233" width="9.5" style="81" customWidth="1"/>
    <col min="234" max="234" width="7.375" style="81" customWidth="1"/>
    <col min="235" max="235" width="12.625" style="81" customWidth="1"/>
    <col min="236" max="482" width="9" style="81"/>
    <col min="483" max="483" width="25.5" style="81" customWidth="1"/>
    <col min="484" max="484" width="8.5" style="81" customWidth="1"/>
    <col min="485" max="485" width="9.5" style="81" customWidth="1"/>
    <col min="486" max="486" width="6.75" style="81" customWidth="1"/>
    <col min="487" max="487" width="22.25" style="81" customWidth="1"/>
    <col min="488" max="489" width="9.5" style="81" customWidth="1"/>
    <col min="490" max="490" width="7.375" style="81" customWidth="1"/>
    <col min="491" max="491" width="12.625" style="81" customWidth="1"/>
    <col min="492" max="738" width="9" style="81"/>
    <col min="739" max="739" width="25.5" style="81" customWidth="1"/>
    <col min="740" max="740" width="8.5" style="81" customWidth="1"/>
    <col min="741" max="741" width="9.5" style="81" customWidth="1"/>
    <col min="742" max="742" width="6.75" style="81" customWidth="1"/>
    <col min="743" max="743" width="22.25" style="81" customWidth="1"/>
    <col min="744" max="745" width="9.5" style="81" customWidth="1"/>
    <col min="746" max="746" width="7.375" style="81" customWidth="1"/>
    <col min="747" max="747" width="12.625" style="81" customWidth="1"/>
    <col min="748" max="994" width="9" style="81"/>
    <col min="995" max="995" width="25.5" style="81" customWidth="1"/>
    <col min="996" max="996" width="8.5" style="81" customWidth="1"/>
    <col min="997" max="997" width="9.5" style="81" customWidth="1"/>
    <col min="998" max="998" width="6.75" style="81" customWidth="1"/>
    <col min="999" max="999" width="22.25" style="81" customWidth="1"/>
    <col min="1000" max="1001" width="9.5" style="81" customWidth="1"/>
    <col min="1002" max="1002" width="7.375" style="81" customWidth="1"/>
    <col min="1003" max="1003" width="12.625" style="81" customWidth="1"/>
    <col min="1004" max="1250" width="9" style="81"/>
    <col min="1251" max="1251" width="25.5" style="81" customWidth="1"/>
    <col min="1252" max="1252" width="8.5" style="81" customWidth="1"/>
    <col min="1253" max="1253" width="9.5" style="81" customWidth="1"/>
    <col min="1254" max="1254" width="6.75" style="81" customWidth="1"/>
    <col min="1255" max="1255" width="22.25" style="81" customWidth="1"/>
    <col min="1256" max="1257" width="9.5" style="81" customWidth="1"/>
    <col min="1258" max="1258" width="7.375" style="81" customWidth="1"/>
    <col min="1259" max="1259" width="12.625" style="81" customWidth="1"/>
    <col min="1260" max="1506" width="9" style="81"/>
    <col min="1507" max="1507" width="25.5" style="81" customWidth="1"/>
    <col min="1508" max="1508" width="8.5" style="81" customWidth="1"/>
    <col min="1509" max="1509" width="9.5" style="81" customWidth="1"/>
    <col min="1510" max="1510" width="6.75" style="81" customWidth="1"/>
    <col min="1511" max="1511" width="22.25" style="81" customWidth="1"/>
    <col min="1512" max="1513" width="9.5" style="81" customWidth="1"/>
    <col min="1514" max="1514" width="7.375" style="81" customWidth="1"/>
    <col min="1515" max="1515" width="12.625" style="81" customWidth="1"/>
    <col min="1516" max="1762" width="9" style="81"/>
    <col min="1763" max="1763" width="25.5" style="81" customWidth="1"/>
    <col min="1764" max="1764" width="8.5" style="81" customWidth="1"/>
    <col min="1765" max="1765" width="9.5" style="81" customWidth="1"/>
    <col min="1766" max="1766" width="6.75" style="81" customWidth="1"/>
    <col min="1767" max="1767" width="22.25" style="81" customWidth="1"/>
    <col min="1768" max="1769" width="9.5" style="81" customWidth="1"/>
    <col min="1770" max="1770" width="7.375" style="81" customWidth="1"/>
    <col min="1771" max="1771" width="12.625" style="81" customWidth="1"/>
    <col min="1772" max="2018" width="9" style="81"/>
    <col min="2019" max="2019" width="25.5" style="81" customWidth="1"/>
    <col min="2020" max="2020" width="8.5" style="81" customWidth="1"/>
    <col min="2021" max="2021" width="9.5" style="81" customWidth="1"/>
    <col min="2022" max="2022" width="6.75" style="81" customWidth="1"/>
    <col min="2023" max="2023" width="22.25" style="81" customWidth="1"/>
    <col min="2024" max="2025" width="9.5" style="81" customWidth="1"/>
    <col min="2026" max="2026" width="7.375" style="81" customWidth="1"/>
    <col min="2027" max="2027" width="12.625" style="81" customWidth="1"/>
    <col min="2028" max="2274" width="9" style="81"/>
    <col min="2275" max="2275" width="25.5" style="81" customWidth="1"/>
    <col min="2276" max="2276" width="8.5" style="81" customWidth="1"/>
    <col min="2277" max="2277" width="9.5" style="81" customWidth="1"/>
    <col min="2278" max="2278" width="6.75" style="81" customWidth="1"/>
    <col min="2279" max="2279" width="22.25" style="81" customWidth="1"/>
    <col min="2280" max="2281" width="9.5" style="81" customWidth="1"/>
    <col min="2282" max="2282" width="7.375" style="81" customWidth="1"/>
    <col min="2283" max="2283" width="12.625" style="81" customWidth="1"/>
    <col min="2284" max="2530" width="9" style="81"/>
    <col min="2531" max="2531" width="25.5" style="81" customWidth="1"/>
    <col min="2532" max="2532" width="8.5" style="81" customWidth="1"/>
    <col min="2533" max="2533" width="9.5" style="81" customWidth="1"/>
    <col min="2534" max="2534" width="6.75" style="81" customWidth="1"/>
    <col min="2535" max="2535" width="22.25" style="81" customWidth="1"/>
    <col min="2536" max="2537" width="9.5" style="81" customWidth="1"/>
    <col min="2538" max="2538" width="7.375" style="81" customWidth="1"/>
    <col min="2539" max="2539" width="12.625" style="81" customWidth="1"/>
    <col min="2540" max="2786" width="9" style="81"/>
    <col min="2787" max="2787" width="25.5" style="81" customWidth="1"/>
    <col min="2788" max="2788" width="8.5" style="81" customWidth="1"/>
    <col min="2789" max="2789" width="9.5" style="81" customWidth="1"/>
    <col min="2790" max="2790" width="6.75" style="81" customWidth="1"/>
    <col min="2791" max="2791" width="22.25" style="81" customWidth="1"/>
    <col min="2792" max="2793" width="9.5" style="81" customWidth="1"/>
    <col min="2794" max="2794" width="7.375" style="81" customWidth="1"/>
    <col min="2795" max="2795" width="12.625" style="81" customWidth="1"/>
    <col min="2796" max="3042" width="9" style="81"/>
    <col min="3043" max="3043" width="25.5" style="81" customWidth="1"/>
    <col min="3044" max="3044" width="8.5" style="81" customWidth="1"/>
    <col min="3045" max="3045" width="9.5" style="81" customWidth="1"/>
    <col min="3046" max="3046" width="6.75" style="81" customWidth="1"/>
    <col min="3047" max="3047" width="22.25" style="81" customWidth="1"/>
    <col min="3048" max="3049" width="9.5" style="81" customWidth="1"/>
    <col min="3050" max="3050" width="7.375" style="81" customWidth="1"/>
    <col min="3051" max="3051" width="12.625" style="81" customWidth="1"/>
    <col min="3052" max="3298" width="9" style="81"/>
    <col min="3299" max="3299" width="25.5" style="81" customWidth="1"/>
    <col min="3300" max="3300" width="8.5" style="81" customWidth="1"/>
    <col min="3301" max="3301" width="9.5" style="81" customWidth="1"/>
    <col min="3302" max="3302" width="6.75" style="81" customWidth="1"/>
    <col min="3303" max="3303" width="22.25" style="81" customWidth="1"/>
    <col min="3304" max="3305" width="9.5" style="81" customWidth="1"/>
    <col min="3306" max="3306" width="7.375" style="81" customWidth="1"/>
    <col min="3307" max="3307" width="12.625" style="81" customWidth="1"/>
    <col min="3308" max="3554" width="9" style="81"/>
    <col min="3555" max="3555" width="25.5" style="81" customWidth="1"/>
    <col min="3556" max="3556" width="8.5" style="81" customWidth="1"/>
    <col min="3557" max="3557" width="9.5" style="81" customWidth="1"/>
    <col min="3558" max="3558" width="6.75" style="81" customWidth="1"/>
    <col min="3559" max="3559" width="22.25" style="81" customWidth="1"/>
    <col min="3560" max="3561" width="9.5" style="81" customWidth="1"/>
    <col min="3562" max="3562" width="7.375" style="81" customWidth="1"/>
    <col min="3563" max="3563" width="12.625" style="81" customWidth="1"/>
    <col min="3564" max="3810" width="9" style="81"/>
    <col min="3811" max="3811" width="25.5" style="81" customWidth="1"/>
    <col min="3812" max="3812" width="8.5" style="81" customWidth="1"/>
    <col min="3813" max="3813" width="9.5" style="81" customWidth="1"/>
    <col min="3814" max="3814" width="6.75" style="81" customWidth="1"/>
    <col min="3815" max="3815" width="22.25" style="81" customWidth="1"/>
    <col min="3816" max="3817" width="9.5" style="81" customWidth="1"/>
    <col min="3818" max="3818" width="7.375" style="81" customWidth="1"/>
    <col min="3819" max="3819" width="12.625" style="81" customWidth="1"/>
    <col min="3820" max="4066" width="9" style="81"/>
    <col min="4067" max="4067" width="25.5" style="81" customWidth="1"/>
    <col min="4068" max="4068" width="8.5" style="81" customWidth="1"/>
    <col min="4069" max="4069" width="9.5" style="81" customWidth="1"/>
    <col min="4070" max="4070" width="6.75" style="81" customWidth="1"/>
    <col min="4071" max="4071" width="22.25" style="81" customWidth="1"/>
    <col min="4072" max="4073" width="9.5" style="81" customWidth="1"/>
    <col min="4074" max="4074" width="7.375" style="81" customWidth="1"/>
    <col min="4075" max="4075" width="12.625" style="81" customWidth="1"/>
    <col min="4076" max="4322" width="9" style="81"/>
    <col min="4323" max="4323" width="25.5" style="81" customWidth="1"/>
    <col min="4324" max="4324" width="8.5" style="81" customWidth="1"/>
    <col min="4325" max="4325" width="9.5" style="81" customWidth="1"/>
    <col min="4326" max="4326" width="6.75" style="81" customWidth="1"/>
    <col min="4327" max="4327" width="22.25" style="81" customWidth="1"/>
    <col min="4328" max="4329" width="9.5" style="81" customWidth="1"/>
    <col min="4330" max="4330" width="7.375" style="81" customWidth="1"/>
    <col min="4331" max="4331" width="12.625" style="81" customWidth="1"/>
    <col min="4332" max="4578" width="9" style="81"/>
    <col min="4579" max="4579" width="25.5" style="81" customWidth="1"/>
    <col min="4580" max="4580" width="8.5" style="81" customWidth="1"/>
    <col min="4581" max="4581" width="9.5" style="81" customWidth="1"/>
    <col min="4582" max="4582" width="6.75" style="81" customWidth="1"/>
    <col min="4583" max="4583" width="22.25" style="81" customWidth="1"/>
    <col min="4584" max="4585" width="9.5" style="81" customWidth="1"/>
    <col min="4586" max="4586" width="7.375" style="81" customWidth="1"/>
    <col min="4587" max="4587" width="12.625" style="81" customWidth="1"/>
    <col min="4588" max="4834" width="9" style="81"/>
    <col min="4835" max="4835" width="25.5" style="81" customWidth="1"/>
    <col min="4836" max="4836" width="8.5" style="81" customWidth="1"/>
    <col min="4837" max="4837" width="9.5" style="81" customWidth="1"/>
    <col min="4838" max="4838" width="6.75" style="81" customWidth="1"/>
    <col min="4839" max="4839" width="22.25" style="81" customWidth="1"/>
    <col min="4840" max="4841" width="9.5" style="81" customWidth="1"/>
    <col min="4842" max="4842" width="7.375" style="81" customWidth="1"/>
    <col min="4843" max="4843" width="12.625" style="81" customWidth="1"/>
    <col min="4844" max="5090" width="9" style="81"/>
    <col min="5091" max="5091" width="25.5" style="81" customWidth="1"/>
    <col min="5092" max="5092" width="8.5" style="81" customWidth="1"/>
    <col min="5093" max="5093" width="9.5" style="81" customWidth="1"/>
    <col min="5094" max="5094" width="6.75" style="81" customWidth="1"/>
    <col min="5095" max="5095" width="22.25" style="81" customWidth="1"/>
    <col min="5096" max="5097" width="9.5" style="81" customWidth="1"/>
    <col min="5098" max="5098" width="7.375" style="81" customWidth="1"/>
    <col min="5099" max="5099" width="12.625" style="81" customWidth="1"/>
    <col min="5100" max="5346" width="9" style="81"/>
    <col min="5347" max="5347" width="25.5" style="81" customWidth="1"/>
    <col min="5348" max="5348" width="8.5" style="81" customWidth="1"/>
    <col min="5349" max="5349" width="9.5" style="81" customWidth="1"/>
    <col min="5350" max="5350" width="6.75" style="81" customWidth="1"/>
    <col min="5351" max="5351" width="22.25" style="81" customWidth="1"/>
    <col min="5352" max="5353" width="9.5" style="81" customWidth="1"/>
    <col min="5354" max="5354" width="7.375" style="81" customWidth="1"/>
    <col min="5355" max="5355" width="12.625" style="81" customWidth="1"/>
    <col min="5356" max="5602" width="9" style="81"/>
    <col min="5603" max="5603" width="25.5" style="81" customWidth="1"/>
    <col min="5604" max="5604" width="8.5" style="81" customWidth="1"/>
    <col min="5605" max="5605" width="9.5" style="81" customWidth="1"/>
    <col min="5606" max="5606" width="6.75" style="81" customWidth="1"/>
    <col min="5607" max="5607" width="22.25" style="81" customWidth="1"/>
    <col min="5608" max="5609" width="9.5" style="81" customWidth="1"/>
    <col min="5610" max="5610" width="7.375" style="81" customWidth="1"/>
    <col min="5611" max="5611" width="12.625" style="81" customWidth="1"/>
    <col min="5612" max="5858" width="9" style="81"/>
    <col min="5859" max="5859" width="25.5" style="81" customWidth="1"/>
    <col min="5860" max="5860" width="8.5" style="81" customWidth="1"/>
    <col min="5861" max="5861" width="9.5" style="81" customWidth="1"/>
    <col min="5862" max="5862" width="6.75" style="81" customWidth="1"/>
    <col min="5863" max="5863" width="22.25" style="81" customWidth="1"/>
    <col min="5864" max="5865" width="9.5" style="81" customWidth="1"/>
    <col min="5866" max="5866" width="7.375" style="81" customWidth="1"/>
    <col min="5867" max="5867" width="12.625" style="81" customWidth="1"/>
    <col min="5868" max="6114" width="9" style="81"/>
    <col min="6115" max="6115" width="25.5" style="81" customWidth="1"/>
    <col min="6116" max="6116" width="8.5" style="81" customWidth="1"/>
    <col min="6117" max="6117" width="9.5" style="81" customWidth="1"/>
    <col min="6118" max="6118" width="6.75" style="81" customWidth="1"/>
    <col min="6119" max="6119" width="22.25" style="81" customWidth="1"/>
    <col min="6120" max="6121" width="9.5" style="81" customWidth="1"/>
    <col min="6122" max="6122" width="7.375" style="81" customWidth="1"/>
    <col min="6123" max="6123" width="12.625" style="81" customWidth="1"/>
    <col min="6124" max="6370" width="9" style="81"/>
    <col min="6371" max="6371" width="25.5" style="81" customWidth="1"/>
    <col min="6372" max="6372" width="8.5" style="81" customWidth="1"/>
    <col min="6373" max="6373" width="9.5" style="81" customWidth="1"/>
    <col min="6374" max="6374" width="6.75" style="81" customWidth="1"/>
    <col min="6375" max="6375" width="22.25" style="81" customWidth="1"/>
    <col min="6376" max="6377" width="9.5" style="81" customWidth="1"/>
    <col min="6378" max="6378" width="7.375" style="81" customWidth="1"/>
    <col min="6379" max="6379" width="12.625" style="81" customWidth="1"/>
    <col min="6380" max="6626" width="9" style="81"/>
    <col min="6627" max="6627" width="25.5" style="81" customWidth="1"/>
    <col min="6628" max="6628" width="8.5" style="81" customWidth="1"/>
    <col min="6629" max="6629" width="9.5" style="81" customWidth="1"/>
    <col min="6630" max="6630" width="6.75" style="81" customWidth="1"/>
    <col min="6631" max="6631" width="22.25" style="81" customWidth="1"/>
    <col min="6632" max="6633" width="9.5" style="81" customWidth="1"/>
    <col min="6634" max="6634" width="7.375" style="81" customWidth="1"/>
    <col min="6635" max="6635" width="12.625" style="81" customWidth="1"/>
    <col min="6636" max="6882" width="9" style="81"/>
    <col min="6883" max="6883" width="25.5" style="81" customWidth="1"/>
    <col min="6884" max="6884" width="8.5" style="81" customWidth="1"/>
    <col min="6885" max="6885" width="9.5" style="81" customWidth="1"/>
    <col min="6886" max="6886" width="6.75" style="81" customWidth="1"/>
    <col min="6887" max="6887" width="22.25" style="81" customWidth="1"/>
    <col min="6888" max="6889" width="9.5" style="81" customWidth="1"/>
    <col min="6890" max="6890" width="7.375" style="81" customWidth="1"/>
    <col min="6891" max="6891" width="12.625" style="81" customWidth="1"/>
    <col min="6892" max="7138" width="9" style="81"/>
    <col min="7139" max="7139" width="25.5" style="81" customWidth="1"/>
    <col min="7140" max="7140" width="8.5" style="81" customWidth="1"/>
    <col min="7141" max="7141" width="9.5" style="81" customWidth="1"/>
    <col min="7142" max="7142" width="6.75" style="81" customWidth="1"/>
    <col min="7143" max="7143" width="22.25" style="81" customWidth="1"/>
    <col min="7144" max="7145" width="9.5" style="81" customWidth="1"/>
    <col min="7146" max="7146" width="7.375" style="81" customWidth="1"/>
    <col min="7147" max="7147" width="12.625" style="81" customWidth="1"/>
    <col min="7148" max="7394" width="9" style="81"/>
    <col min="7395" max="7395" width="25.5" style="81" customWidth="1"/>
    <col min="7396" max="7396" width="8.5" style="81" customWidth="1"/>
    <col min="7397" max="7397" width="9.5" style="81" customWidth="1"/>
    <col min="7398" max="7398" width="6.75" style="81" customWidth="1"/>
    <col min="7399" max="7399" width="22.25" style="81" customWidth="1"/>
    <col min="7400" max="7401" width="9.5" style="81" customWidth="1"/>
    <col min="7402" max="7402" width="7.375" style="81" customWidth="1"/>
    <col min="7403" max="7403" width="12.625" style="81" customWidth="1"/>
    <col min="7404" max="7650" width="9" style="81"/>
    <col min="7651" max="7651" width="25.5" style="81" customWidth="1"/>
    <col min="7652" max="7652" width="8.5" style="81" customWidth="1"/>
    <col min="7653" max="7653" width="9.5" style="81" customWidth="1"/>
    <col min="7654" max="7654" width="6.75" style="81" customWidth="1"/>
    <col min="7655" max="7655" width="22.25" style="81" customWidth="1"/>
    <col min="7656" max="7657" width="9.5" style="81" customWidth="1"/>
    <col min="7658" max="7658" width="7.375" style="81" customWidth="1"/>
    <col min="7659" max="7659" width="12.625" style="81" customWidth="1"/>
    <col min="7660" max="7906" width="9" style="81"/>
    <col min="7907" max="7907" width="25.5" style="81" customWidth="1"/>
    <col min="7908" max="7908" width="8.5" style="81" customWidth="1"/>
    <col min="7909" max="7909" width="9.5" style="81" customWidth="1"/>
    <col min="7910" max="7910" width="6.75" style="81" customWidth="1"/>
    <col min="7911" max="7911" width="22.25" style="81" customWidth="1"/>
    <col min="7912" max="7913" width="9.5" style="81" customWidth="1"/>
    <col min="7914" max="7914" width="7.375" style="81" customWidth="1"/>
    <col min="7915" max="7915" width="12.625" style="81" customWidth="1"/>
    <col min="7916" max="8162" width="9" style="81"/>
    <col min="8163" max="8163" width="25.5" style="81" customWidth="1"/>
    <col min="8164" max="8164" width="8.5" style="81" customWidth="1"/>
    <col min="8165" max="8165" width="9.5" style="81" customWidth="1"/>
    <col min="8166" max="8166" width="6.75" style="81" customWidth="1"/>
    <col min="8167" max="8167" width="22.25" style="81" customWidth="1"/>
    <col min="8168" max="8169" width="9.5" style="81" customWidth="1"/>
    <col min="8170" max="8170" width="7.375" style="81" customWidth="1"/>
    <col min="8171" max="8171" width="12.625" style="81" customWidth="1"/>
    <col min="8172" max="8418" width="9" style="81"/>
    <col min="8419" max="8419" width="25.5" style="81" customWidth="1"/>
    <col min="8420" max="8420" width="8.5" style="81" customWidth="1"/>
    <col min="8421" max="8421" width="9.5" style="81" customWidth="1"/>
    <col min="8422" max="8422" width="6.75" style="81" customWidth="1"/>
    <col min="8423" max="8423" width="22.25" style="81" customWidth="1"/>
    <col min="8424" max="8425" width="9.5" style="81" customWidth="1"/>
    <col min="8426" max="8426" width="7.375" style="81" customWidth="1"/>
    <col min="8427" max="8427" width="12.625" style="81" customWidth="1"/>
    <col min="8428" max="8674" width="9" style="81"/>
    <col min="8675" max="8675" width="25.5" style="81" customWidth="1"/>
    <col min="8676" max="8676" width="8.5" style="81" customWidth="1"/>
    <col min="8677" max="8677" width="9.5" style="81" customWidth="1"/>
    <col min="8678" max="8678" width="6.75" style="81" customWidth="1"/>
    <col min="8679" max="8679" width="22.25" style="81" customWidth="1"/>
    <col min="8680" max="8681" width="9.5" style="81" customWidth="1"/>
    <col min="8682" max="8682" width="7.375" style="81" customWidth="1"/>
    <col min="8683" max="8683" width="12.625" style="81" customWidth="1"/>
    <col min="8684" max="8930" width="9" style="81"/>
    <col min="8931" max="8931" width="25.5" style="81" customWidth="1"/>
    <col min="8932" max="8932" width="8.5" style="81" customWidth="1"/>
    <col min="8933" max="8933" width="9.5" style="81" customWidth="1"/>
    <col min="8934" max="8934" width="6.75" style="81" customWidth="1"/>
    <col min="8935" max="8935" width="22.25" style="81" customWidth="1"/>
    <col min="8936" max="8937" width="9.5" style="81" customWidth="1"/>
    <col min="8938" max="8938" width="7.375" style="81" customWidth="1"/>
    <col min="8939" max="8939" width="12.625" style="81" customWidth="1"/>
    <col min="8940" max="9186" width="9" style="81"/>
    <col min="9187" max="9187" width="25.5" style="81" customWidth="1"/>
    <col min="9188" max="9188" width="8.5" style="81" customWidth="1"/>
    <col min="9189" max="9189" width="9.5" style="81" customWidth="1"/>
    <col min="9190" max="9190" width="6.75" style="81" customWidth="1"/>
    <col min="9191" max="9191" width="22.25" style="81" customWidth="1"/>
    <col min="9192" max="9193" width="9.5" style="81" customWidth="1"/>
    <col min="9194" max="9194" width="7.375" style="81" customWidth="1"/>
    <col min="9195" max="9195" width="12.625" style="81" customWidth="1"/>
    <col min="9196" max="9442" width="9" style="81"/>
    <col min="9443" max="9443" width="25.5" style="81" customWidth="1"/>
    <col min="9444" max="9444" width="8.5" style="81" customWidth="1"/>
    <col min="9445" max="9445" width="9.5" style="81" customWidth="1"/>
    <col min="9446" max="9446" width="6.75" style="81" customWidth="1"/>
    <col min="9447" max="9447" width="22.25" style="81" customWidth="1"/>
    <col min="9448" max="9449" width="9.5" style="81" customWidth="1"/>
    <col min="9450" max="9450" width="7.375" style="81" customWidth="1"/>
    <col min="9451" max="9451" width="12.625" style="81" customWidth="1"/>
    <col min="9452" max="9698" width="9" style="81"/>
    <col min="9699" max="9699" width="25.5" style="81" customWidth="1"/>
    <col min="9700" max="9700" width="8.5" style="81" customWidth="1"/>
    <col min="9701" max="9701" width="9.5" style="81" customWidth="1"/>
    <col min="9702" max="9702" width="6.75" style="81" customWidth="1"/>
    <col min="9703" max="9703" width="22.25" style="81" customWidth="1"/>
    <col min="9704" max="9705" width="9.5" style="81" customWidth="1"/>
    <col min="9706" max="9706" width="7.375" style="81" customWidth="1"/>
    <col min="9707" max="9707" width="12.625" style="81" customWidth="1"/>
    <col min="9708" max="9954" width="9" style="81"/>
    <col min="9955" max="9955" width="25.5" style="81" customWidth="1"/>
    <col min="9956" max="9956" width="8.5" style="81" customWidth="1"/>
    <col min="9957" max="9957" width="9.5" style="81" customWidth="1"/>
    <col min="9958" max="9958" width="6.75" style="81" customWidth="1"/>
    <col min="9959" max="9959" width="22.25" style="81" customWidth="1"/>
    <col min="9960" max="9961" width="9.5" style="81" customWidth="1"/>
    <col min="9962" max="9962" width="7.375" style="81" customWidth="1"/>
    <col min="9963" max="9963" width="12.625" style="81" customWidth="1"/>
    <col min="9964" max="10210" width="9" style="81"/>
    <col min="10211" max="10211" width="25.5" style="81" customWidth="1"/>
    <col min="10212" max="10212" width="8.5" style="81" customWidth="1"/>
    <col min="10213" max="10213" width="9.5" style="81" customWidth="1"/>
    <col min="10214" max="10214" width="6.75" style="81" customWidth="1"/>
    <col min="10215" max="10215" width="22.25" style="81" customWidth="1"/>
    <col min="10216" max="10217" width="9.5" style="81" customWidth="1"/>
    <col min="10218" max="10218" width="7.375" style="81" customWidth="1"/>
    <col min="10219" max="10219" width="12.625" style="81" customWidth="1"/>
    <col min="10220" max="10466" width="9" style="81"/>
    <col min="10467" max="10467" width="25.5" style="81" customWidth="1"/>
    <col min="10468" max="10468" width="8.5" style="81" customWidth="1"/>
    <col min="10469" max="10469" width="9.5" style="81" customWidth="1"/>
    <col min="10470" max="10470" width="6.75" style="81" customWidth="1"/>
    <col min="10471" max="10471" width="22.25" style="81" customWidth="1"/>
    <col min="10472" max="10473" width="9.5" style="81" customWidth="1"/>
    <col min="10474" max="10474" width="7.375" style="81" customWidth="1"/>
    <col min="10475" max="10475" width="12.625" style="81" customWidth="1"/>
    <col min="10476" max="10722" width="9" style="81"/>
    <col min="10723" max="10723" width="25.5" style="81" customWidth="1"/>
    <col min="10724" max="10724" width="8.5" style="81" customWidth="1"/>
    <col min="10725" max="10725" width="9.5" style="81" customWidth="1"/>
    <col min="10726" max="10726" width="6.75" style="81" customWidth="1"/>
    <col min="10727" max="10727" width="22.25" style="81" customWidth="1"/>
    <col min="10728" max="10729" width="9.5" style="81" customWidth="1"/>
    <col min="10730" max="10730" width="7.375" style="81" customWidth="1"/>
    <col min="10731" max="10731" width="12.625" style="81" customWidth="1"/>
    <col min="10732" max="10978" width="9" style="81"/>
    <col min="10979" max="10979" width="25.5" style="81" customWidth="1"/>
    <col min="10980" max="10980" width="8.5" style="81" customWidth="1"/>
    <col min="10981" max="10981" width="9.5" style="81" customWidth="1"/>
    <col min="10982" max="10982" width="6.75" style="81" customWidth="1"/>
    <col min="10983" max="10983" width="22.25" style="81" customWidth="1"/>
    <col min="10984" max="10985" width="9.5" style="81" customWidth="1"/>
    <col min="10986" max="10986" width="7.375" style="81" customWidth="1"/>
    <col min="10987" max="10987" width="12.625" style="81" customWidth="1"/>
    <col min="10988" max="11234" width="9" style="81"/>
    <col min="11235" max="11235" width="25.5" style="81" customWidth="1"/>
    <col min="11236" max="11236" width="8.5" style="81" customWidth="1"/>
    <col min="11237" max="11237" width="9.5" style="81" customWidth="1"/>
    <col min="11238" max="11238" width="6.75" style="81" customWidth="1"/>
    <col min="11239" max="11239" width="22.25" style="81" customWidth="1"/>
    <col min="11240" max="11241" width="9.5" style="81" customWidth="1"/>
    <col min="11242" max="11242" width="7.375" style="81" customWidth="1"/>
    <col min="11243" max="11243" width="12.625" style="81" customWidth="1"/>
    <col min="11244" max="11490" width="9" style="81"/>
    <col min="11491" max="11491" width="25.5" style="81" customWidth="1"/>
    <col min="11492" max="11492" width="8.5" style="81" customWidth="1"/>
    <col min="11493" max="11493" width="9.5" style="81" customWidth="1"/>
    <col min="11494" max="11494" width="6.75" style="81" customWidth="1"/>
    <col min="11495" max="11495" width="22.25" style="81" customWidth="1"/>
    <col min="11496" max="11497" width="9.5" style="81" customWidth="1"/>
    <col min="11498" max="11498" width="7.375" style="81" customWidth="1"/>
    <col min="11499" max="11499" width="12.625" style="81" customWidth="1"/>
    <col min="11500" max="11746" width="9" style="81"/>
    <col min="11747" max="11747" width="25.5" style="81" customWidth="1"/>
    <col min="11748" max="11748" width="8.5" style="81" customWidth="1"/>
    <col min="11749" max="11749" width="9.5" style="81" customWidth="1"/>
    <col min="11750" max="11750" width="6.75" style="81" customWidth="1"/>
    <col min="11751" max="11751" width="22.25" style="81" customWidth="1"/>
    <col min="11752" max="11753" width="9.5" style="81" customWidth="1"/>
    <col min="11754" max="11754" width="7.375" style="81" customWidth="1"/>
    <col min="11755" max="11755" width="12.625" style="81" customWidth="1"/>
    <col min="11756" max="12002" width="9" style="81"/>
    <col min="12003" max="12003" width="25.5" style="81" customWidth="1"/>
    <col min="12004" max="12004" width="8.5" style="81" customWidth="1"/>
    <col min="12005" max="12005" width="9.5" style="81" customWidth="1"/>
    <col min="12006" max="12006" width="6.75" style="81" customWidth="1"/>
    <col min="12007" max="12007" width="22.25" style="81" customWidth="1"/>
    <col min="12008" max="12009" width="9.5" style="81" customWidth="1"/>
    <col min="12010" max="12010" width="7.375" style="81" customWidth="1"/>
    <col min="12011" max="12011" width="12.625" style="81" customWidth="1"/>
    <col min="12012" max="12258" width="9" style="81"/>
    <col min="12259" max="12259" width="25.5" style="81" customWidth="1"/>
    <col min="12260" max="12260" width="8.5" style="81" customWidth="1"/>
    <col min="12261" max="12261" width="9.5" style="81" customWidth="1"/>
    <col min="12262" max="12262" width="6.75" style="81" customWidth="1"/>
    <col min="12263" max="12263" width="22.25" style="81" customWidth="1"/>
    <col min="12264" max="12265" width="9.5" style="81" customWidth="1"/>
    <col min="12266" max="12266" width="7.375" style="81" customWidth="1"/>
    <col min="12267" max="12267" width="12.625" style="81" customWidth="1"/>
    <col min="12268" max="12514" width="9" style="81"/>
    <col min="12515" max="12515" width="25.5" style="81" customWidth="1"/>
    <col min="12516" max="12516" width="8.5" style="81" customWidth="1"/>
    <col min="12517" max="12517" width="9.5" style="81" customWidth="1"/>
    <col min="12518" max="12518" width="6.75" style="81" customWidth="1"/>
    <col min="12519" max="12519" width="22.25" style="81" customWidth="1"/>
    <col min="12520" max="12521" width="9.5" style="81" customWidth="1"/>
    <col min="12522" max="12522" width="7.375" style="81" customWidth="1"/>
    <col min="12523" max="12523" width="12.625" style="81" customWidth="1"/>
    <col min="12524" max="12770" width="9" style="81"/>
    <col min="12771" max="12771" width="25.5" style="81" customWidth="1"/>
    <col min="12772" max="12772" width="8.5" style="81" customWidth="1"/>
    <col min="12773" max="12773" width="9.5" style="81" customWidth="1"/>
    <col min="12774" max="12774" width="6.75" style="81" customWidth="1"/>
    <col min="12775" max="12775" width="22.25" style="81" customWidth="1"/>
    <col min="12776" max="12777" width="9.5" style="81" customWidth="1"/>
    <col min="12778" max="12778" width="7.375" style="81" customWidth="1"/>
    <col min="12779" max="12779" width="12.625" style="81" customWidth="1"/>
    <col min="12780" max="13026" width="9" style="81"/>
    <col min="13027" max="13027" width="25.5" style="81" customWidth="1"/>
    <col min="13028" max="13028" width="8.5" style="81" customWidth="1"/>
    <col min="13029" max="13029" width="9.5" style="81" customWidth="1"/>
    <col min="13030" max="13030" width="6.75" style="81" customWidth="1"/>
    <col min="13031" max="13031" width="22.25" style="81" customWidth="1"/>
    <col min="13032" max="13033" width="9.5" style="81" customWidth="1"/>
    <col min="13034" max="13034" width="7.375" style="81" customWidth="1"/>
    <col min="13035" max="13035" width="12.625" style="81" customWidth="1"/>
    <col min="13036" max="13282" width="9" style="81"/>
    <col min="13283" max="13283" width="25.5" style="81" customWidth="1"/>
    <col min="13284" max="13284" width="8.5" style="81" customWidth="1"/>
    <col min="13285" max="13285" width="9.5" style="81" customWidth="1"/>
    <col min="13286" max="13286" width="6.75" style="81" customWidth="1"/>
    <col min="13287" max="13287" width="22.25" style="81" customWidth="1"/>
    <col min="13288" max="13289" width="9.5" style="81" customWidth="1"/>
    <col min="13290" max="13290" width="7.375" style="81" customWidth="1"/>
    <col min="13291" max="13291" width="12.625" style="81" customWidth="1"/>
    <col min="13292" max="13538" width="9" style="81"/>
    <col min="13539" max="13539" width="25.5" style="81" customWidth="1"/>
    <col min="13540" max="13540" width="8.5" style="81" customWidth="1"/>
    <col min="13541" max="13541" width="9.5" style="81" customWidth="1"/>
    <col min="13542" max="13542" width="6.75" style="81" customWidth="1"/>
    <col min="13543" max="13543" width="22.25" style="81" customWidth="1"/>
    <col min="13544" max="13545" width="9.5" style="81" customWidth="1"/>
    <col min="13546" max="13546" width="7.375" style="81" customWidth="1"/>
    <col min="13547" max="13547" width="12.625" style="81" customWidth="1"/>
    <col min="13548" max="13794" width="9" style="81"/>
    <col min="13795" max="13795" width="25.5" style="81" customWidth="1"/>
    <col min="13796" max="13796" width="8.5" style="81" customWidth="1"/>
    <col min="13797" max="13797" width="9.5" style="81" customWidth="1"/>
    <col min="13798" max="13798" width="6.75" style="81" customWidth="1"/>
    <col min="13799" max="13799" width="22.25" style="81" customWidth="1"/>
    <col min="13800" max="13801" width="9.5" style="81" customWidth="1"/>
    <col min="13802" max="13802" width="7.375" style="81" customWidth="1"/>
    <col min="13803" max="13803" width="12.625" style="81" customWidth="1"/>
    <col min="13804" max="14050" width="9" style="81"/>
    <col min="14051" max="14051" width="25.5" style="81" customWidth="1"/>
    <col min="14052" max="14052" width="8.5" style="81" customWidth="1"/>
    <col min="14053" max="14053" width="9.5" style="81" customWidth="1"/>
    <col min="14054" max="14054" width="6.75" style="81" customWidth="1"/>
    <col min="14055" max="14055" width="22.25" style="81" customWidth="1"/>
    <col min="14056" max="14057" width="9.5" style="81" customWidth="1"/>
    <col min="14058" max="14058" width="7.375" style="81" customWidth="1"/>
    <col min="14059" max="14059" width="12.625" style="81" customWidth="1"/>
    <col min="14060" max="14306" width="9" style="81"/>
    <col min="14307" max="14307" width="25.5" style="81" customWidth="1"/>
    <col min="14308" max="14308" width="8.5" style="81" customWidth="1"/>
    <col min="14309" max="14309" width="9.5" style="81" customWidth="1"/>
    <col min="14310" max="14310" width="6.75" style="81" customWidth="1"/>
    <col min="14311" max="14311" width="22.25" style="81" customWidth="1"/>
    <col min="14312" max="14313" width="9.5" style="81" customWidth="1"/>
    <col min="14314" max="14314" width="7.375" style="81" customWidth="1"/>
    <col min="14315" max="14315" width="12.625" style="81" customWidth="1"/>
    <col min="14316" max="14562" width="9" style="81"/>
    <col min="14563" max="14563" width="25.5" style="81" customWidth="1"/>
    <col min="14564" max="14564" width="8.5" style="81" customWidth="1"/>
    <col min="14565" max="14565" width="9.5" style="81" customWidth="1"/>
    <col min="14566" max="14566" width="6.75" style="81" customWidth="1"/>
    <col min="14567" max="14567" width="22.25" style="81" customWidth="1"/>
    <col min="14568" max="14569" width="9.5" style="81" customWidth="1"/>
    <col min="14570" max="14570" width="7.375" style="81" customWidth="1"/>
    <col min="14571" max="14571" width="12.625" style="81" customWidth="1"/>
    <col min="14572" max="14818" width="9" style="81"/>
    <col min="14819" max="14819" width="25.5" style="81" customWidth="1"/>
    <col min="14820" max="14820" width="8.5" style="81" customWidth="1"/>
    <col min="14821" max="14821" width="9.5" style="81" customWidth="1"/>
    <col min="14822" max="14822" width="6.75" style="81" customWidth="1"/>
    <col min="14823" max="14823" width="22.25" style="81" customWidth="1"/>
    <col min="14824" max="14825" width="9.5" style="81" customWidth="1"/>
    <col min="14826" max="14826" width="7.375" style="81" customWidth="1"/>
    <col min="14827" max="14827" width="12.625" style="81" customWidth="1"/>
    <col min="14828" max="15074" width="9" style="81"/>
    <col min="15075" max="15075" width="25.5" style="81" customWidth="1"/>
    <col min="15076" max="15076" width="8.5" style="81" customWidth="1"/>
    <col min="15077" max="15077" width="9.5" style="81" customWidth="1"/>
    <col min="15078" max="15078" width="6.75" style="81" customWidth="1"/>
    <col min="15079" max="15079" width="22.25" style="81" customWidth="1"/>
    <col min="15080" max="15081" width="9.5" style="81" customWidth="1"/>
    <col min="15082" max="15082" width="7.375" style="81" customWidth="1"/>
    <col min="15083" max="15083" width="12.625" style="81" customWidth="1"/>
    <col min="15084" max="15330" width="9" style="81"/>
    <col min="15331" max="15331" width="25.5" style="81" customWidth="1"/>
    <col min="15332" max="15332" width="8.5" style="81" customWidth="1"/>
    <col min="15333" max="15333" width="9.5" style="81" customWidth="1"/>
    <col min="15334" max="15334" width="6.75" style="81" customWidth="1"/>
    <col min="15335" max="15335" width="22.25" style="81" customWidth="1"/>
    <col min="15336" max="15337" width="9.5" style="81" customWidth="1"/>
    <col min="15338" max="15338" width="7.375" style="81" customWidth="1"/>
    <col min="15339" max="15339" width="12.625" style="81" customWidth="1"/>
    <col min="15340" max="15586" width="9" style="81"/>
    <col min="15587" max="15587" width="25.5" style="81" customWidth="1"/>
    <col min="15588" max="15588" width="8.5" style="81" customWidth="1"/>
    <col min="15589" max="15589" width="9.5" style="81" customWidth="1"/>
    <col min="15590" max="15590" width="6.75" style="81" customWidth="1"/>
    <col min="15591" max="15591" width="22.25" style="81" customWidth="1"/>
    <col min="15592" max="15593" width="9.5" style="81" customWidth="1"/>
    <col min="15594" max="15594" width="7.375" style="81" customWidth="1"/>
    <col min="15595" max="15595" width="12.625" style="81" customWidth="1"/>
    <col min="15596" max="15842" width="9" style="81"/>
    <col min="15843" max="15843" width="25.5" style="81" customWidth="1"/>
    <col min="15844" max="15844" width="8.5" style="81" customWidth="1"/>
    <col min="15845" max="15845" width="9.5" style="81" customWidth="1"/>
    <col min="15846" max="15846" width="6.75" style="81" customWidth="1"/>
    <col min="15847" max="15847" width="22.25" style="81" customWidth="1"/>
    <col min="15848" max="15849" width="9.5" style="81" customWidth="1"/>
    <col min="15850" max="15850" width="7.375" style="81" customWidth="1"/>
    <col min="15851" max="15851" width="12.625" style="81" customWidth="1"/>
    <col min="15852" max="16098" width="9" style="81"/>
    <col min="16099" max="16099" width="25.5" style="81" customWidth="1"/>
    <col min="16100" max="16100" width="8.5" style="81" customWidth="1"/>
    <col min="16101" max="16101" width="9.5" style="81" customWidth="1"/>
    <col min="16102" max="16102" width="6.75" style="81" customWidth="1"/>
    <col min="16103" max="16103" width="22.25" style="81" customWidth="1"/>
    <col min="16104" max="16105" width="9.5" style="81" customWidth="1"/>
    <col min="16106" max="16106" width="7.375" style="81" customWidth="1"/>
    <col min="16107" max="16107" width="12.625" style="81" customWidth="1"/>
    <col min="16108" max="16384" width="9" style="81"/>
  </cols>
  <sheetData>
    <row r="1" ht="24" spans="1:17">
      <c r="A1" s="82" t="s">
        <v>104</v>
      </c>
      <c r="B1" s="109"/>
      <c r="C1" s="109"/>
      <c r="D1" s="109"/>
      <c r="E1" s="109"/>
      <c r="F1" s="82"/>
      <c r="G1" s="82"/>
      <c r="H1" s="109"/>
      <c r="I1" s="109"/>
      <c r="J1" s="109"/>
      <c r="K1" s="109"/>
      <c r="L1" s="82"/>
      <c r="N1" s="82"/>
      <c r="O1" s="109"/>
      <c r="P1" s="109"/>
      <c r="Q1" s="82"/>
    </row>
    <row r="2" s="80" customFormat="1" ht="18.75" customHeight="1" spans="1:17">
      <c r="A2" s="64" t="s">
        <v>105</v>
      </c>
      <c r="B2" s="66"/>
      <c r="C2" s="66"/>
      <c r="D2" s="110"/>
      <c r="E2" s="110"/>
      <c r="F2" s="84"/>
      <c r="G2" s="84"/>
      <c r="H2" s="111"/>
      <c r="I2" s="111"/>
      <c r="J2" s="122" t="s">
        <v>16</v>
      </c>
      <c r="K2" s="122"/>
      <c r="L2" s="107"/>
      <c r="M2" s="123"/>
      <c r="N2" s="64"/>
      <c r="O2" s="110"/>
      <c r="P2" s="122"/>
      <c r="Q2" s="84"/>
    </row>
    <row r="3" ht="20.25" customHeight="1" spans="1:17">
      <c r="A3" s="86" t="s">
        <v>17</v>
      </c>
      <c r="B3" s="112"/>
      <c r="C3" s="112"/>
      <c r="D3" s="112"/>
      <c r="E3" s="112"/>
      <c r="F3" s="86"/>
      <c r="G3" s="86" t="s">
        <v>18</v>
      </c>
      <c r="H3" s="112"/>
      <c r="I3" s="112"/>
      <c r="J3" s="112"/>
      <c r="K3" s="112"/>
      <c r="L3" s="86"/>
      <c r="N3" s="86" t="s">
        <v>17</v>
      </c>
      <c r="O3" s="112"/>
      <c r="P3" s="112"/>
      <c r="Q3" s="86" t="s">
        <v>18</v>
      </c>
    </row>
    <row r="4" ht="20.25" customHeight="1" spans="1:17">
      <c r="A4" s="87" t="s">
        <v>19</v>
      </c>
      <c r="B4" s="113" t="s">
        <v>94</v>
      </c>
      <c r="C4" s="113" t="s">
        <v>95</v>
      </c>
      <c r="D4" s="113" t="s">
        <v>20</v>
      </c>
      <c r="E4" s="113" t="s">
        <v>21</v>
      </c>
      <c r="F4" s="88" t="s">
        <v>106</v>
      </c>
      <c r="G4" s="87" t="s">
        <v>19</v>
      </c>
      <c r="H4" s="113" t="s">
        <v>94</v>
      </c>
      <c r="I4" s="113" t="s">
        <v>95</v>
      </c>
      <c r="J4" s="113" t="s">
        <v>20</v>
      </c>
      <c r="K4" s="113" t="s">
        <v>21</v>
      </c>
      <c r="L4" s="88" t="s">
        <v>106</v>
      </c>
      <c r="N4" s="87" t="s">
        <v>19</v>
      </c>
      <c r="O4" s="113" t="s">
        <v>21</v>
      </c>
      <c r="P4" s="113" t="s">
        <v>21</v>
      </c>
      <c r="Q4" s="87" t="s">
        <v>19</v>
      </c>
    </row>
    <row r="5" ht="20.25" customHeight="1" spans="1:17">
      <c r="A5" s="89" t="s">
        <v>23</v>
      </c>
      <c r="B5" s="114">
        <f>B6+B15</f>
        <v>650716.85</v>
      </c>
      <c r="C5" s="114">
        <f>C6+C15</f>
        <v>3284174.94</v>
      </c>
      <c r="D5" s="114">
        <f>D6+D15</f>
        <v>3284174.94</v>
      </c>
      <c r="E5" s="114">
        <f>E6+E15</f>
        <v>3284174.94</v>
      </c>
      <c r="F5" s="97">
        <f>(D5-O5)/O5*100</f>
        <v>-6.58025387045282</v>
      </c>
      <c r="G5" s="89" t="s">
        <v>23</v>
      </c>
      <c r="H5" s="115">
        <f>H6+H15</f>
        <v>650716.85</v>
      </c>
      <c r="I5" s="115">
        <f>I6+I15</f>
        <v>3284174.94</v>
      </c>
      <c r="J5" s="115">
        <f t="shared" ref="J5:P5" si="0">J6+J15</f>
        <v>3284174.94</v>
      </c>
      <c r="K5" s="115">
        <f t="shared" si="0"/>
        <v>3284174.94</v>
      </c>
      <c r="L5" s="97">
        <f>(J5-P5)/P5*100</f>
        <v>-6.58025387045282</v>
      </c>
      <c r="N5" s="89" t="s">
        <v>23</v>
      </c>
      <c r="O5" s="114">
        <f t="shared" si="0"/>
        <v>3515504.03</v>
      </c>
      <c r="P5" s="115">
        <f t="shared" si="0"/>
        <v>3515504.03</v>
      </c>
      <c r="Q5" s="89" t="s">
        <v>23</v>
      </c>
    </row>
    <row r="6" ht="20.25" customHeight="1" spans="1:17">
      <c r="A6" s="93" t="s">
        <v>74</v>
      </c>
      <c r="B6" s="114"/>
      <c r="C6" s="114"/>
      <c r="D6" s="114"/>
      <c r="E6" s="114"/>
      <c r="F6" s="97"/>
      <c r="G6" s="94" t="s">
        <v>76</v>
      </c>
      <c r="H6" s="115">
        <f>SUM(H7:H14)</f>
        <v>650716.85</v>
      </c>
      <c r="I6" s="115">
        <f>SUM(I7:I14)</f>
        <v>3280620.47</v>
      </c>
      <c r="J6" s="115">
        <f>SUM(J7:J14)</f>
        <v>3061377.95</v>
      </c>
      <c r="K6" s="115">
        <f>SUM(K7:K14)</f>
        <v>3061377.95</v>
      </c>
      <c r="L6" s="97">
        <f>(J6-P6)/P6*100</f>
        <v>6.86231673237242</v>
      </c>
      <c r="M6" s="108">
        <f>K6/H6</f>
        <v>4.70462375455623</v>
      </c>
      <c r="N6" s="93" t="s">
        <v>74</v>
      </c>
      <c r="O6" s="114"/>
      <c r="P6" s="115">
        <f>SUM(P7:P14)</f>
        <v>2864787.18</v>
      </c>
      <c r="Q6" s="94" t="s">
        <v>76</v>
      </c>
    </row>
    <row r="7" ht="20.25" customHeight="1" spans="1:17">
      <c r="A7" s="95"/>
      <c r="B7" s="116"/>
      <c r="C7" s="116"/>
      <c r="D7" s="116"/>
      <c r="E7" s="116"/>
      <c r="F7" s="97"/>
      <c r="G7" s="95" t="s">
        <v>77</v>
      </c>
      <c r="H7" s="117"/>
      <c r="I7" s="117"/>
      <c r="J7" s="117"/>
      <c r="K7" s="117"/>
      <c r="L7" s="97"/>
      <c r="N7" s="95"/>
      <c r="O7" s="116"/>
      <c r="P7" s="117"/>
      <c r="Q7" s="95" t="s">
        <v>77</v>
      </c>
    </row>
    <row r="8" ht="20.25" customHeight="1" spans="1:17">
      <c r="A8" s="99"/>
      <c r="B8" s="116"/>
      <c r="C8" s="116"/>
      <c r="D8" s="116"/>
      <c r="E8" s="116"/>
      <c r="F8" s="97"/>
      <c r="G8" s="95" t="s">
        <v>41</v>
      </c>
      <c r="H8" s="117"/>
      <c r="I8" s="124">
        <v>1222350</v>
      </c>
      <c r="J8" s="124">
        <v>1222350</v>
      </c>
      <c r="K8" s="124">
        <v>1222350</v>
      </c>
      <c r="L8" s="97">
        <f>(J8-P8)/P8*100</f>
        <v>-0.512757905017702</v>
      </c>
      <c r="N8" s="99"/>
      <c r="O8" s="116"/>
      <c r="P8" s="124">
        <v>1228650</v>
      </c>
      <c r="Q8" s="95" t="s">
        <v>41</v>
      </c>
    </row>
    <row r="9" ht="20.25" customHeight="1" spans="1:17">
      <c r="A9" s="99"/>
      <c r="B9" s="116"/>
      <c r="C9" s="116"/>
      <c r="D9" s="116"/>
      <c r="E9" s="116"/>
      <c r="F9" s="97"/>
      <c r="G9" s="95" t="s">
        <v>47</v>
      </c>
      <c r="H9" s="117">
        <v>291026</v>
      </c>
      <c r="I9" s="124">
        <v>1573371.32</v>
      </c>
      <c r="J9" s="124">
        <v>1503159.12</v>
      </c>
      <c r="K9" s="124">
        <v>1503159.12</v>
      </c>
      <c r="L9" s="97">
        <f>(J9-P9)/P9*100</f>
        <v>15.3796931805339</v>
      </c>
      <c r="N9" s="99"/>
      <c r="O9" s="116"/>
      <c r="P9" s="124">
        <v>1302793.48</v>
      </c>
      <c r="Q9" s="95" t="s">
        <v>47</v>
      </c>
    </row>
    <row r="10" ht="20.25" customHeight="1" spans="1:17">
      <c r="A10" s="99"/>
      <c r="B10" s="116"/>
      <c r="C10" s="116"/>
      <c r="D10" s="116"/>
      <c r="E10" s="116"/>
      <c r="F10" s="97"/>
      <c r="G10" s="95" t="s">
        <v>49</v>
      </c>
      <c r="H10" s="117"/>
      <c r="I10" s="124"/>
      <c r="J10" s="124"/>
      <c r="K10" s="124"/>
      <c r="L10" s="97"/>
      <c r="N10" s="99"/>
      <c r="O10" s="116"/>
      <c r="P10" s="124">
        <v>70000</v>
      </c>
      <c r="Q10" s="95" t="s">
        <v>49</v>
      </c>
    </row>
    <row r="11" ht="20.25" customHeight="1" spans="1:17">
      <c r="A11" s="99"/>
      <c r="B11" s="116"/>
      <c r="C11" s="116"/>
      <c r="D11" s="116"/>
      <c r="E11" s="116"/>
      <c r="F11" s="97"/>
      <c r="G11" s="95" t="s">
        <v>69</v>
      </c>
      <c r="H11" s="117">
        <v>359690.85</v>
      </c>
      <c r="I11" s="124">
        <v>484899.15</v>
      </c>
      <c r="J11" s="124">
        <v>335868.83</v>
      </c>
      <c r="K11" s="124">
        <v>335868.83</v>
      </c>
      <c r="L11" s="97">
        <f>(J11-P11)/P11*100</f>
        <v>27.5401044338634</v>
      </c>
      <c r="N11" s="99"/>
      <c r="O11" s="116"/>
      <c r="P11" s="124">
        <v>263343.7</v>
      </c>
      <c r="Q11" s="95" t="s">
        <v>69</v>
      </c>
    </row>
    <row r="12" ht="20.25" customHeight="1" spans="1:17">
      <c r="A12" s="99"/>
      <c r="B12" s="116"/>
      <c r="C12" s="116"/>
      <c r="D12" s="116"/>
      <c r="E12" s="116"/>
      <c r="F12" s="97"/>
      <c r="G12" s="95" t="s">
        <v>71</v>
      </c>
      <c r="H12" s="117"/>
      <c r="I12" s="117"/>
      <c r="J12" s="117"/>
      <c r="K12" s="117"/>
      <c r="L12" s="97"/>
      <c r="N12" s="99"/>
      <c r="O12" s="116"/>
      <c r="P12" s="117"/>
      <c r="Q12" s="95" t="s">
        <v>71</v>
      </c>
    </row>
    <row r="13" ht="20.25" customHeight="1" spans="1:17">
      <c r="A13" s="99"/>
      <c r="B13" s="116"/>
      <c r="C13" s="116"/>
      <c r="D13" s="116"/>
      <c r="E13" s="116"/>
      <c r="F13" s="97"/>
      <c r="G13" s="95" t="s">
        <v>73</v>
      </c>
      <c r="H13" s="117"/>
      <c r="I13" s="117"/>
      <c r="J13" s="117"/>
      <c r="K13" s="117"/>
      <c r="L13" s="97"/>
      <c r="N13" s="99"/>
      <c r="O13" s="116"/>
      <c r="P13" s="117"/>
      <c r="Q13" s="95" t="s">
        <v>73</v>
      </c>
    </row>
    <row r="14" ht="20.25" customHeight="1" spans="1:17">
      <c r="A14" s="99"/>
      <c r="B14" s="116"/>
      <c r="C14" s="116"/>
      <c r="D14" s="116"/>
      <c r="E14" s="116"/>
      <c r="F14" s="97"/>
      <c r="G14" s="95" t="s">
        <v>107</v>
      </c>
      <c r="H14" s="117"/>
      <c r="I14" s="117"/>
      <c r="J14" s="117"/>
      <c r="K14" s="117"/>
      <c r="L14" s="97"/>
      <c r="N14" s="99"/>
      <c r="O14" s="116"/>
      <c r="P14" s="117"/>
      <c r="Q14" s="95"/>
    </row>
    <row r="15" ht="20.25" customHeight="1" spans="1:17">
      <c r="A15" s="100" t="s">
        <v>78</v>
      </c>
      <c r="B15" s="114">
        <f>B16+B18+B19</f>
        <v>650716.85</v>
      </c>
      <c r="C15" s="114">
        <f>C16+C18+C19</f>
        <v>3284174.94</v>
      </c>
      <c r="D15" s="114">
        <f>D16+D18+D19</f>
        <v>3284174.94</v>
      </c>
      <c r="E15" s="114">
        <f>E16+E18+E19+E20</f>
        <v>3284174.94</v>
      </c>
      <c r="F15" s="97">
        <f>(D15-O15)/O15*100</f>
        <v>-6.58025387045282</v>
      </c>
      <c r="G15" s="100" t="s">
        <v>82</v>
      </c>
      <c r="H15" s="118">
        <f>H16+H18+H19+H20</f>
        <v>0</v>
      </c>
      <c r="I15" s="118">
        <f>I16+I18+I19+I20</f>
        <v>3554.47</v>
      </c>
      <c r="J15" s="118">
        <f>J16+J18+J19+J20</f>
        <v>222796.99</v>
      </c>
      <c r="K15" s="118">
        <f t="shared" ref="K15:P15" si="1">K16+K18+K19+K20</f>
        <v>222796.99</v>
      </c>
      <c r="L15" s="97">
        <f>(J15-P15)/P15*100</f>
        <v>-65.7613000185872</v>
      </c>
      <c r="N15" s="100" t="s">
        <v>78</v>
      </c>
      <c r="O15" s="114">
        <f t="shared" si="1"/>
        <v>3515504.03</v>
      </c>
      <c r="P15" s="118">
        <f t="shared" si="1"/>
        <v>650716.85</v>
      </c>
      <c r="Q15" s="100" t="s">
        <v>82</v>
      </c>
    </row>
    <row r="16" ht="20.25" customHeight="1" spans="1:17">
      <c r="A16" s="104" t="s">
        <v>79</v>
      </c>
      <c r="B16" s="116">
        <f>SUM(B17:B17)</f>
        <v>0</v>
      </c>
      <c r="C16" s="116">
        <v>2779159.92</v>
      </c>
      <c r="D16" s="116">
        <v>2779159.92</v>
      </c>
      <c r="E16" s="116">
        <v>2779159.92</v>
      </c>
      <c r="F16" s="97">
        <f>(D16-O16)/O16*100</f>
        <v>-16.9399331071101</v>
      </c>
      <c r="G16" s="102" t="s">
        <v>84</v>
      </c>
      <c r="H16" s="119">
        <f>H17</f>
        <v>0</v>
      </c>
      <c r="I16" s="119">
        <v>3554.47</v>
      </c>
      <c r="J16" s="119">
        <v>3554.47</v>
      </c>
      <c r="K16" s="119">
        <v>3554.47</v>
      </c>
      <c r="L16" s="97">
        <v>-100</v>
      </c>
      <c r="N16" s="104" t="s">
        <v>79</v>
      </c>
      <c r="O16" s="116">
        <v>3345963.98</v>
      </c>
      <c r="P16" s="119"/>
      <c r="Q16" s="102" t="s">
        <v>84</v>
      </c>
    </row>
    <row r="17" ht="20.25" customHeight="1" spans="1:17">
      <c r="A17" s="95" t="s">
        <v>85</v>
      </c>
      <c r="B17" s="116"/>
      <c r="C17" s="116">
        <v>2779159.92</v>
      </c>
      <c r="D17" s="116">
        <v>2779159.92</v>
      </c>
      <c r="E17" s="116">
        <v>2779159.92</v>
      </c>
      <c r="F17" s="97">
        <f>(E17-O17)/O17*100</f>
        <v>-16.9399331071101</v>
      </c>
      <c r="G17" s="95" t="s">
        <v>86</v>
      </c>
      <c r="H17" s="119"/>
      <c r="I17" s="119">
        <v>3554.47</v>
      </c>
      <c r="J17" s="119">
        <v>3554.47</v>
      </c>
      <c r="K17" s="119">
        <v>3554.47</v>
      </c>
      <c r="L17" s="97">
        <v>-100</v>
      </c>
      <c r="N17" s="95" t="s">
        <v>85</v>
      </c>
      <c r="O17" s="116">
        <v>3345963.98</v>
      </c>
      <c r="P17" s="119"/>
      <c r="Q17" s="95" t="s">
        <v>86</v>
      </c>
    </row>
    <row r="18" ht="20.25" customHeight="1" spans="1:17">
      <c r="A18" s="102" t="s">
        <v>87</v>
      </c>
      <c r="B18" s="116"/>
      <c r="C18" s="116"/>
      <c r="D18" s="116"/>
      <c r="E18" s="116"/>
      <c r="F18" s="97"/>
      <c r="G18" s="102" t="s">
        <v>88</v>
      </c>
      <c r="H18" s="119"/>
      <c r="I18" s="119"/>
      <c r="J18" s="119"/>
      <c r="K18" s="119"/>
      <c r="L18" s="97"/>
      <c r="N18" s="102" t="s">
        <v>87</v>
      </c>
      <c r="O18" s="116"/>
      <c r="P18" s="119"/>
      <c r="Q18" s="102" t="s">
        <v>88</v>
      </c>
    </row>
    <row r="19" ht="20.25" customHeight="1" spans="1:17">
      <c r="A19" s="102" t="s">
        <v>91</v>
      </c>
      <c r="B19" s="116">
        <v>650716.85</v>
      </c>
      <c r="C19" s="116">
        <v>505015.02</v>
      </c>
      <c r="D19" s="116">
        <v>505015.02</v>
      </c>
      <c r="E19" s="116">
        <v>505015.02</v>
      </c>
      <c r="F19" s="97">
        <f>(D19-O19)/O19*100</f>
        <v>197.873582082818</v>
      </c>
      <c r="G19" s="102" t="s">
        <v>102</v>
      </c>
      <c r="H19" s="119"/>
      <c r="I19" s="124"/>
      <c r="J19" s="124"/>
      <c r="K19" s="124"/>
      <c r="L19" s="97">
        <v>-100</v>
      </c>
      <c r="N19" s="102" t="s">
        <v>91</v>
      </c>
      <c r="O19" s="116">
        <v>169540.05</v>
      </c>
      <c r="P19" s="124">
        <v>145701.83</v>
      </c>
      <c r="Q19" s="102" t="s">
        <v>102</v>
      </c>
    </row>
    <row r="20" ht="20.25" customHeight="1" spans="1:17">
      <c r="A20" s="102" t="s">
        <v>101</v>
      </c>
      <c r="B20" s="120"/>
      <c r="C20" s="120"/>
      <c r="D20" s="120"/>
      <c r="E20" s="116"/>
      <c r="F20" s="121"/>
      <c r="G20" s="102" t="s">
        <v>92</v>
      </c>
      <c r="H20" s="119"/>
      <c r="I20" s="119"/>
      <c r="J20" s="125">
        <v>219242.52</v>
      </c>
      <c r="K20" s="125">
        <v>219242.52</v>
      </c>
      <c r="L20" s="97">
        <f>(J20-P20)/P20*100</f>
        <v>-56.5869308203942</v>
      </c>
      <c r="O20" s="116"/>
      <c r="P20" s="125">
        <v>505015.02</v>
      </c>
      <c r="Q20" s="102" t="s">
        <v>92</v>
      </c>
    </row>
    <row r="21" ht="20.25" customHeight="1"/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0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showZeros="0" workbookViewId="0">
      <selection activeCell="A16" sqref="A16"/>
    </sheetView>
  </sheetViews>
  <sheetFormatPr defaultColWidth="9" defaultRowHeight="14.25"/>
  <cols>
    <col min="1" max="1" width="19.25" style="81" customWidth="1"/>
    <col min="2" max="3" width="8.5" style="81" customWidth="1"/>
    <col min="4" max="5" width="9.5" style="81" customWidth="1"/>
    <col min="6" max="6" width="7.625" style="81" customWidth="1"/>
    <col min="7" max="7" width="18.75" style="81" customWidth="1"/>
    <col min="8" max="11" width="9.5" style="81" customWidth="1"/>
    <col min="12" max="12" width="7.625" style="81" customWidth="1"/>
    <col min="13" max="19" width="9" style="81" hidden="1" customWidth="1"/>
    <col min="20" max="232" width="9" style="81"/>
    <col min="233" max="233" width="25.5" style="81" customWidth="1"/>
    <col min="234" max="234" width="8.5" style="81" customWidth="1"/>
    <col min="235" max="235" width="9.5" style="81" customWidth="1"/>
    <col min="236" max="236" width="6.75" style="81" customWidth="1"/>
    <col min="237" max="237" width="22.25" style="81" customWidth="1"/>
    <col min="238" max="239" width="9.5" style="81" customWidth="1"/>
    <col min="240" max="240" width="7.375" style="81" customWidth="1"/>
    <col min="241" max="241" width="12.625" style="81" customWidth="1"/>
    <col min="242" max="488" width="9" style="81"/>
    <col min="489" max="489" width="25.5" style="81" customWidth="1"/>
    <col min="490" max="490" width="8.5" style="81" customWidth="1"/>
    <col min="491" max="491" width="9.5" style="81" customWidth="1"/>
    <col min="492" max="492" width="6.75" style="81" customWidth="1"/>
    <col min="493" max="493" width="22.25" style="81" customWidth="1"/>
    <col min="494" max="495" width="9.5" style="81" customWidth="1"/>
    <col min="496" max="496" width="7.375" style="81" customWidth="1"/>
    <col min="497" max="497" width="12.625" style="81" customWidth="1"/>
    <col min="498" max="744" width="9" style="81"/>
    <col min="745" max="745" width="25.5" style="81" customWidth="1"/>
    <col min="746" max="746" width="8.5" style="81" customWidth="1"/>
    <col min="747" max="747" width="9.5" style="81" customWidth="1"/>
    <col min="748" max="748" width="6.75" style="81" customWidth="1"/>
    <col min="749" max="749" width="22.25" style="81" customWidth="1"/>
    <col min="750" max="751" width="9.5" style="81" customWidth="1"/>
    <col min="752" max="752" width="7.375" style="81" customWidth="1"/>
    <col min="753" max="753" width="12.625" style="81" customWidth="1"/>
    <col min="754" max="1000" width="9" style="81"/>
    <col min="1001" max="1001" width="25.5" style="81" customWidth="1"/>
    <col min="1002" max="1002" width="8.5" style="81" customWidth="1"/>
    <col min="1003" max="1003" width="9.5" style="81" customWidth="1"/>
    <col min="1004" max="1004" width="6.75" style="81" customWidth="1"/>
    <col min="1005" max="1005" width="22.25" style="81" customWidth="1"/>
    <col min="1006" max="1007" width="9.5" style="81" customWidth="1"/>
    <col min="1008" max="1008" width="7.375" style="81" customWidth="1"/>
    <col min="1009" max="1009" width="12.625" style="81" customWidth="1"/>
    <col min="1010" max="1256" width="9" style="81"/>
    <col min="1257" max="1257" width="25.5" style="81" customWidth="1"/>
    <col min="1258" max="1258" width="8.5" style="81" customWidth="1"/>
    <col min="1259" max="1259" width="9.5" style="81" customWidth="1"/>
    <col min="1260" max="1260" width="6.75" style="81" customWidth="1"/>
    <col min="1261" max="1261" width="22.25" style="81" customWidth="1"/>
    <col min="1262" max="1263" width="9.5" style="81" customWidth="1"/>
    <col min="1264" max="1264" width="7.375" style="81" customWidth="1"/>
    <col min="1265" max="1265" width="12.625" style="81" customWidth="1"/>
    <col min="1266" max="1512" width="9" style="81"/>
    <col min="1513" max="1513" width="25.5" style="81" customWidth="1"/>
    <col min="1514" max="1514" width="8.5" style="81" customWidth="1"/>
    <col min="1515" max="1515" width="9.5" style="81" customWidth="1"/>
    <col min="1516" max="1516" width="6.75" style="81" customWidth="1"/>
    <col min="1517" max="1517" width="22.25" style="81" customWidth="1"/>
    <col min="1518" max="1519" width="9.5" style="81" customWidth="1"/>
    <col min="1520" max="1520" width="7.375" style="81" customWidth="1"/>
    <col min="1521" max="1521" width="12.625" style="81" customWidth="1"/>
    <col min="1522" max="1768" width="9" style="81"/>
    <col min="1769" max="1769" width="25.5" style="81" customWidth="1"/>
    <col min="1770" max="1770" width="8.5" style="81" customWidth="1"/>
    <col min="1771" max="1771" width="9.5" style="81" customWidth="1"/>
    <col min="1772" max="1772" width="6.75" style="81" customWidth="1"/>
    <col min="1773" max="1773" width="22.25" style="81" customWidth="1"/>
    <col min="1774" max="1775" width="9.5" style="81" customWidth="1"/>
    <col min="1776" max="1776" width="7.375" style="81" customWidth="1"/>
    <col min="1777" max="1777" width="12.625" style="81" customWidth="1"/>
    <col min="1778" max="2024" width="9" style="81"/>
    <col min="2025" max="2025" width="25.5" style="81" customWidth="1"/>
    <col min="2026" max="2026" width="8.5" style="81" customWidth="1"/>
    <col min="2027" max="2027" width="9.5" style="81" customWidth="1"/>
    <col min="2028" max="2028" width="6.75" style="81" customWidth="1"/>
    <col min="2029" max="2029" width="22.25" style="81" customWidth="1"/>
    <col min="2030" max="2031" width="9.5" style="81" customWidth="1"/>
    <col min="2032" max="2032" width="7.375" style="81" customWidth="1"/>
    <col min="2033" max="2033" width="12.625" style="81" customWidth="1"/>
    <col min="2034" max="2280" width="9" style="81"/>
    <col min="2281" max="2281" width="25.5" style="81" customWidth="1"/>
    <col min="2282" max="2282" width="8.5" style="81" customWidth="1"/>
    <col min="2283" max="2283" width="9.5" style="81" customWidth="1"/>
    <col min="2284" max="2284" width="6.75" style="81" customWidth="1"/>
    <col min="2285" max="2285" width="22.25" style="81" customWidth="1"/>
    <col min="2286" max="2287" width="9.5" style="81" customWidth="1"/>
    <col min="2288" max="2288" width="7.375" style="81" customWidth="1"/>
    <col min="2289" max="2289" width="12.625" style="81" customWidth="1"/>
    <col min="2290" max="2536" width="9" style="81"/>
    <col min="2537" max="2537" width="25.5" style="81" customWidth="1"/>
    <col min="2538" max="2538" width="8.5" style="81" customWidth="1"/>
    <col min="2539" max="2539" width="9.5" style="81" customWidth="1"/>
    <col min="2540" max="2540" width="6.75" style="81" customWidth="1"/>
    <col min="2541" max="2541" width="22.25" style="81" customWidth="1"/>
    <col min="2542" max="2543" width="9.5" style="81" customWidth="1"/>
    <col min="2544" max="2544" width="7.375" style="81" customWidth="1"/>
    <col min="2545" max="2545" width="12.625" style="81" customWidth="1"/>
    <col min="2546" max="2792" width="9" style="81"/>
    <col min="2793" max="2793" width="25.5" style="81" customWidth="1"/>
    <col min="2794" max="2794" width="8.5" style="81" customWidth="1"/>
    <col min="2795" max="2795" width="9.5" style="81" customWidth="1"/>
    <col min="2796" max="2796" width="6.75" style="81" customWidth="1"/>
    <col min="2797" max="2797" width="22.25" style="81" customWidth="1"/>
    <col min="2798" max="2799" width="9.5" style="81" customWidth="1"/>
    <col min="2800" max="2800" width="7.375" style="81" customWidth="1"/>
    <col min="2801" max="2801" width="12.625" style="81" customWidth="1"/>
    <col min="2802" max="3048" width="9" style="81"/>
    <col min="3049" max="3049" width="25.5" style="81" customWidth="1"/>
    <col min="3050" max="3050" width="8.5" style="81" customWidth="1"/>
    <col min="3051" max="3051" width="9.5" style="81" customWidth="1"/>
    <col min="3052" max="3052" width="6.75" style="81" customWidth="1"/>
    <col min="3053" max="3053" width="22.25" style="81" customWidth="1"/>
    <col min="3054" max="3055" width="9.5" style="81" customWidth="1"/>
    <col min="3056" max="3056" width="7.375" style="81" customWidth="1"/>
    <col min="3057" max="3057" width="12.625" style="81" customWidth="1"/>
    <col min="3058" max="3304" width="9" style="81"/>
    <col min="3305" max="3305" width="25.5" style="81" customWidth="1"/>
    <col min="3306" max="3306" width="8.5" style="81" customWidth="1"/>
    <col min="3307" max="3307" width="9.5" style="81" customWidth="1"/>
    <col min="3308" max="3308" width="6.75" style="81" customWidth="1"/>
    <col min="3309" max="3309" width="22.25" style="81" customWidth="1"/>
    <col min="3310" max="3311" width="9.5" style="81" customWidth="1"/>
    <col min="3312" max="3312" width="7.375" style="81" customWidth="1"/>
    <col min="3313" max="3313" width="12.625" style="81" customWidth="1"/>
    <col min="3314" max="3560" width="9" style="81"/>
    <col min="3561" max="3561" width="25.5" style="81" customWidth="1"/>
    <col min="3562" max="3562" width="8.5" style="81" customWidth="1"/>
    <col min="3563" max="3563" width="9.5" style="81" customWidth="1"/>
    <col min="3564" max="3564" width="6.75" style="81" customWidth="1"/>
    <col min="3565" max="3565" width="22.25" style="81" customWidth="1"/>
    <col min="3566" max="3567" width="9.5" style="81" customWidth="1"/>
    <col min="3568" max="3568" width="7.375" style="81" customWidth="1"/>
    <col min="3569" max="3569" width="12.625" style="81" customWidth="1"/>
    <col min="3570" max="3816" width="9" style="81"/>
    <col min="3817" max="3817" width="25.5" style="81" customWidth="1"/>
    <col min="3818" max="3818" width="8.5" style="81" customWidth="1"/>
    <col min="3819" max="3819" width="9.5" style="81" customWidth="1"/>
    <col min="3820" max="3820" width="6.75" style="81" customWidth="1"/>
    <col min="3821" max="3821" width="22.25" style="81" customWidth="1"/>
    <col min="3822" max="3823" width="9.5" style="81" customWidth="1"/>
    <col min="3824" max="3824" width="7.375" style="81" customWidth="1"/>
    <col min="3825" max="3825" width="12.625" style="81" customWidth="1"/>
    <col min="3826" max="4072" width="9" style="81"/>
    <col min="4073" max="4073" width="25.5" style="81" customWidth="1"/>
    <col min="4074" max="4074" width="8.5" style="81" customWidth="1"/>
    <col min="4075" max="4075" width="9.5" style="81" customWidth="1"/>
    <col min="4076" max="4076" width="6.75" style="81" customWidth="1"/>
    <col min="4077" max="4077" width="22.25" style="81" customWidth="1"/>
    <col min="4078" max="4079" width="9.5" style="81" customWidth="1"/>
    <col min="4080" max="4080" width="7.375" style="81" customWidth="1"/>
    <col min="4081" max="4081" width="12.625" style="81" customWidth="1"/>
    <col min="4082" max="4328" width="9" style="81"/>
    <col min="4329" max="4329" width="25.5" style="81" customWidth="1"/>
    <col min="4330" max="4330" width="8.5" style="81" customWidth="1"/>
    <col min="4331" max="4331" width="9.5" style="81" customWidth="1"/>
    <col min="4332" max="4332" width="6.75" style="81" customWidth="1"/>
    <col min="4333" max="4333" width="22.25" style="81" customWidth="1"/>
    <col min="4334" max="4335" width="9.5" style="81" customWidth="1"/>
    <col min="4336" max="4336" width="7.375" style="81" customWidth="1"/>
    <col min="4337" max="4337" width="12.625" style="81" customWidth="1"/>
    <col min="4338" max="4584" width="9" style="81"/>
    <col min="4585" max="4585" width="25.5" style="81" customWidth="1"/>
    <col min="4586" max="4586" width="8.5" style="81" customWidth="1"/>
    <col min="4587" max="4587" width="9.5" style="81" customWidth="1"/>
    <col min="4588" max="4588" width="6.75" style="81" customWidth="1"/>
    <col min="4589" max="4589" width="22.25" style="81" customWidth="1"/>
    <col min="4590" max="4591" width="9.5" style="81" customWidth="1"/>
    <col min="4592" max="4592" width="7.375" style="81" customWidth="1"/>
    <col min="4593" max="4593" width="12.625" style="81" customWidth="1"/>
    <col min="4594" max="4840" width="9" style="81"/>
    <col min="4841" max="4841" width="25.5" style="81" customWidth="1"/>
    <col min="4842" max="4842" width="8.5" style="81" customWidth="1"/>
    <col min="4843" max="4843" width="9.5" style="81" customWidth="1"/>
    <col min="4844" max="4844" width="6.75" style="81" customWidth="1"/>
    <col min="4845" max="4845" width="22.25" style="81" customWidth="1"/>
    <col min="4846" max="4847" width="9.5" style="81" customWidth="1"/>
    <col min="4848" max="4848" width="7.375" style="81" customWidth="1"/>
    <col min="4849" max="4849" width="12.625" style="81" customWidth="1"/>
    <col min="4850" max="5096" width="9" style="81"/>
    <col min="5097" max="5097" width="25.5" style="81" customWidth="1"/>
    <col min="5098" max="5098" width="8.5" style="81" customWidth="1"/>
    <col min="5099" max="5099" width="9.5" style="81" customWidth="1"/>
    <col min="5100" max="5100" width="6.75" style="81" customWidth="1"/>
    <col min="5101" max="5101" width="22.25" style="81" customWidth="1"/>
    <col min="5102" max="5103" width="9.5" style="81" customWidth="1"/>
    <col min="5104" max="5104" width="7.375" style="81" customWidth="1"/>
    <col min="5105" max="5105" width="12.625" style="81" customWidth="1"/>
    <col min="5106" max="5352" width="9" style="81"/>
    <col min="5353" max="5353" width="25.5" style="81" customWidth="1"/>
    <col min="5354" max="5354" width="8.5" style="81" customWidth="1"/>
    <col min="5355" max="5355" width="9.5" style="81" customWidth="1"/>
    <col min="5356" max="5356" width="6.75" style="81" customWidth="1"/>
    <col min="5357" max="5357" width="22.25" style="81" customWidth="1"/>
    <col min="5358" max="5359" width="9.5" style="81" customWidth="1"/>
    <col min="5360" max="5360" width="7.375" style="81" customWidth="1"/>
    <col min="5361" max="5361" width="12.625" style="81" customWidth="1"/>
    <col min="5362" max="5608" width="9" style="81"/>
    <col min="5609" max="5609" width="25.5" style="81" customWidth="1"/>
    <col min="5610" max="5610" width="8.5" style="81" customWidth="1"/>
    <col min="5611" max="5611" width="9.5" style="81" customWidth="1"/>
    <col min="5612" max="5612" width="6.75" style="81" customWidth="1"/>
    <col min="5613" max="5613" width="22.25" style="81" customWidth="1"/>
    <col min="5614" max="5615" width="9.5" style="81" customWidth="1"/>
    <col min="5616" max="5616" width="7.375" style="81" customWidth="1"/>
    <col min="5617" max="5617" width="12.625" style="81" customWidth="1"/>
    <col min="5618" max="5864" width="9" style="81"/>
    <col min="5865" max="5865" width="25.5" style="81" customWidth="1"/>
    <col min="5866" max="5866" width="8.5" style="81" customWidth="1"/>
    <col min="5867" max="5867" width="9.5" style="81" customWidth="1"/>
    <col min="5868" max="5868" width="6.75" style="81" customWidth="1"/>
    <col min="5869" max="5869" width="22.25" style="81" customWidth="1"/>
    <col min="5870" max="5871" width="9.5" style="81" customWidth="1"/>
    <col min="5872" max="5872" width="7.375" style="81" customWidth="1"/>
    <col min="5873" max="5873" width="12.625" style="81" customWidth="1"/>
    <col min="5874" max="6120" width="9" style="81"/>
    <col min="6121" max="6121" width="25.5" style="81" customWidth="1"/>
    <col min="6122" max="6122" width="8.5" style="81" customWidth="1"/>
    <col min="6123" max="6123" width="9.5" style="81" customWidth="1"/>
    <col min="6124" max="6124" width="6.75" style="81" customWidth="1"/>
    <col min="6125" max="6125" width="22.25" style="81" customWidth="1"/>
    <col min="6126" max="6127" width="9.5" style="81" customWidth="1"/>
    <col min="6128" max="6128" width="7.375" style="81" customWidth="1"/>
    <col min="6129" max="6129" width="12.625" style="81" customWidth="1"/>
    <col min="6130" max="6376" width="9" style="81"/>
    <col min="6377" max="6377" width="25.5" style="81" customWidth="1"/>
    <col min="6378" max="6378" width="8.5" style="81" customWidth="1"/>
    <col min="6379" max="6379" width="9.5" style="81" customWidth="1"/>
    <col min="6380" max="6380" width="6.75" style="81" customWidth="1"/>
    <col min="6381" max="6381" width="22.25" style="81" customWidth="1"/>
    <col min="6382" max="6383" width="9.5" style="81" customWidth="1"/>
    <col min="6384" max="6384" width="7.375" style="81" customWidth="1"/>
    <col min="6385" max="6385" width="12.625" style="81" customWidth="1"/>
    <col min="6386" max="6632" width="9" style="81"/>
    <col min="6633" max="6633" width="25.5" style="81" customWidth="1"/>
    <col min="6634" max="6634" width="8.5" style="81" customWidth="1"/>
    <col min="6635" max="6635" width="9.5" style="81" customWidth="1"/>
    <col min="6636" max="6636" width="6.75" style="81" customWidth="1"/>
    <col min="6637" max="6637" width="22.25" style="81" customWidth="1"/>
    <col min="6638" max="6639" width="9.5" style="81" customWidth="1"/>
    <col min="6640" max="6640" width="7.375" style="81" customWidth="1"/>
    <col min="6641" max="6641" width="12.625" style="81" customWidth="1"/>
    <col min="6642" max="6888" width="9" style="81"/>
    <col min="6889" max="6889" width="25.5" style="81" customWidth="1"/>
    <col min="6890" max="6890" width="8.5" style="81" customWidth="1"/>
    <col min="6891" max="6891" width="9.5" style="81" customWidth="1"/>
    <col min="6892" max="6892" width="6.75" style="81" customWidth="1"/>
    <col min="6893" max="6893" width="22.25" style="81" customWidth="1"/>
    <col min="6894" max="6895" width="9.5" style="81" customWidth="1"/>
    <col min="6896" max="6896" width="7.375" style="81" customWidth="1"/>
    <col min="6897" max="6897" width="12.625" style="81" customWidth="1"/>
    <col min="6898" max="7144" width="9" style="81"/>
    <col min="7145" max="7145" width="25.5" style="81" customWidth="1"/>
    <col min="7146" max="7146" width="8.5" style="81" customWidth="1"/>
    <col min="7147" max="7147" width="9.5" style="81" customWidth="1"/>
    <col min="7148" max="7148" width="6.75" style="81" customWidth="1"/>
    <col min="7149" max="7149" width="22.25" style="81" customWidth="1"/>
    <col min="7150" max="7151" width="9.5" style="81" customWidth="1"/>
    <col min="7152" max="7152" width="7.375" style="81" customWidth="1"/>
    <col min="7153" max="7153" width="12.625" style="81" customWidth="1"/>
    <col min="7154" max="7400" width="9" style="81"/>
    <col min="7401" max="7401" width="25.5" style="81" customWidth="1"/>
    <col min="7402" max="7402" width="8.5" style="81" customWidth="1"/>
    <col min="7403" max="7403" width="9.5" style="81" customWidth="1"/>
    <col min="7404" max="7404" width="6.75" style="81" customWidth="1"/>
    <col min="7405" max="7405" width="22.25" style="81" customWidth="1"/>
    <col min="7406" max="7407" width="9.5" style="81" customWidth="1"/>
    <col min="7408" max="7408" width="7.375" style="81" customWidth="1"/>
    <col min="7409" max="7409" width="12.625" style="81" customWidth="1"/>
    <col min="7410" max="7656" width="9" style="81"/>
    <col min="7657" max="7657" width="25.5" style="81" customWidth="1"/>
    <col min="7658" max="7658" width="8.5" style="81" customWidth="1"/>
    <col min="7659" max="7659" width="9.5" style="81" customWidth="1"/>
    <col min="7660" max="7660" width="6.75" style="81" customWidth="1"/>
    <col min="7661" max="7661" width="22.25" style="81" customWidth="1"/>
    <col min="7662" max="7663" width="9.5" style="81" customWidth="1"/>
    <col min="7664" max="7664" width="7.375" style="81" customWidth="1"/>
    <col min="7665" max="7665" width="12.625" style="81" customWidth="1"/>
    <col min="7666" max="7912" width="9" style="81"/>
    <col min="7913" max="7913" width="25.5" style="81" customWidth="1"/>
    <col min="7914" max="7914" width="8.5" style="81" customWidth="1"/>
    <col min="7915" max="7915" width="9.5" style="81" customWidth="1"/>
    <col min="7916" max="7916" width="6.75" style="81" customWidth="1"/>
    <col min="7917" max="7917" width="22.25" style="81" customWidth="1"/>
    <col min="7918" max="7919" width="9.5" style="81" customWidth="1"/>
    <col min="7920" max="7920" width="7.375" style="81" customWidth="1"/>
    <col min="7921" max="7921" width="12.625" style="81" customWidth="1"/>
    <col min="7922" max="8168" width="9" style="81"/>
    <col min="8169" max="8169" width="25.5" style="81" customWidth="1"/>
    <col min="8170" max="8170" width="8.5" style="81" customWidth="1"/>
    <col min="8171" max="8171" width="9.5" style="81" customWidth="1"/>
    <col min="8172" max="8172" width="6.75" style="81" customWidth="1"/>
    <col min="8173" max="8173" width="22.25" style="81" customWidth="1"/>
    <col min="8174" max="8175" width="9.5" style="81" customWidth="1"/>
    <col min="8176" max="8176" width="7.375" style="81" customWidth="1"/>
    <col min="8177" max="8177" width="12.625" style="81" customWidth="1"/>
    <col min="8178" max="8424" width="9" style="81"/>
    <col min="8425" max="8425" width="25.5" style="81" customWidth="1"/>
    <col min="8426" max="8426" width="8.5" style="81" customWidth="1"/>
    <col min="8427" max="8427" width="9.5" style="81" customWidth="1"/>
    <col min="8428" max="8428" width="6.75" style="81" customWidth="1"/>
    <col min="8429" max="8429" width="22.25" style="81" customWidth="1"/>
    <col min="8430" max="8431" width="9.5" style="81" customWidth="1"/>
    <col min="8432" max="8432" width="7.375" style="81" customWidth="1"/>
    <col min="8433" max="8433" width="12.625" style="81" customWidth="1"/>
    <col min="8434" max="8680" width="9" style="81"/>
    <col min="8681" max="8681" width="25.5" style="81" customWidth="1"/>
    <col min="8682" max="8682" width="8.5" style="81" customWidth="1"/>
    <col min="8683" max="8683" width="9.5" style="81" customWidth="1"/>
    <col min="8684" max="8684" width="6.75" style="81" customWidth="1"/>
    <col min="8685" max="8685" width="22.25" style="81" customWidth="1"/>
    <col min="8686" max="8687" width="9.5" style="81" customWidth="1"/>
    <col min="8688" max="8688" width="7.375" style="81" customWidth="1"/>
    <col min="8689" max="8689" width="12.625" style="81" customWidth="1"/>
    <col min="8690" max="8936" width="9" style="81"/>
    <col min="8937" max="8937" width="25.5" style="81" customWidth="1"/>
    <col min="8938" max="8938" width="8.5" style="81" customWidth="1"/>
    <col min="8939" max="8939" width="9.5" style="81" customWidth="1"/>
    <col min="8940" max="8940" width="6.75" style="81" customWidth="1"/>
    <col min="8941" max="8941" width="22.25" style="81" customWidth="1"/>
    <col min="8942" max="8943" width="9.5" style="81" customWidth="1"/>
    <col min="8944" max="8944" width="7.375" style="81" customWidth="1"/>
    <col min="8945" max="8945" width="12.625" style="81" customWidth="1"/>
    <col min="8946" max="9192" width="9" style="81"/>
    <col min="9193" max="9193" width="25.5" style="81" customWidth="1"/>
    <col min="9194" max="9194" width="8.5" style="81" customWidth="1"/>
    <col min="9195" max="9195" width="9.5" style="81" customWidth="1"/>
    <col min="9196" max="9196" width="6.75" style="81" customWidth="1"/>
    <col min="9197" max="9197" width="22.25" style="81" customWidth="1"/>
    <col min="9198" max="9199" width="9.5" style="81" customWidth="1"/>
    <col min="9200" max="9200" width="7.375" style="81" customWidth="1"/>
    <col min="9201" max="9201" width="12.625" style="81" customWidth="1"/>
    <col min="9202" max="9448" width="9" style="81"/>
    <col min="9449" max="9449" width="25.5" style="81" customWidth="1"/>
    <col min="9450" max="9450" width="8.5" style="81" customWidth="1"/>
    <col min="9451" max="9451" width="9.5" style="81" customWidth="1"/>
    <col min="9452" max="9452" width="6.75" style="81" customWidth="1"/>
    <col min="9453" max="9453" width="22.25" style="81" customWidth="1"/>
    <col min="9454" max="9455" width="9.5" style="81" customWidth="1"/>
    <col min="9456" max="9456" width="7.375" style="81" customWidth="1"/>
    <col min="9457" max="9457" width="12.625" style="81" customWidth="1"/>
    <col min="9458" max="9704" width="9" style="81"/>
    <col min="9705" max="9705" width="25.5" style="81" customWidth="1"/>
    <col min="9706" max="9706" width="8.5" style="81" customWidth="1"/>
    <col min="9707" max="9707" width="9.5" style="81" customWidth="1"/>
    <col min="9708" max="9708" width="6.75" style="81" customWidth="1"/>
    <col min="9709" max="9709" width="22.25" style="81" customWidth="1"/>
    <col min="9710" max="9711" width="9.5" style="81" customWidth="1"/>
    <col min="9712" max="9712" width="7.375" style="81" customWidth="1"/>
    <col min="9713" max="9713" width="12.625" style="81" customWidth="1"/>
    <col min="9714" max="9960" width="9" style="81"/>
    <col min="9961" max="9961" width="25.5" style="81" customWidth="1"/>
    <col min="9962" max="9962" width="8.5" style="81" customWidth="1"/>
    <col min="9963" max="9963" width="9.5" style="81" customWidth="1"/>
    <col min="9964" max="9964" width="6.75" style="81" customWidth="1"/>
    <col min="9965" max="9965" width="22.25" style="81" customWidth="1"/>
    <col min="9966" max="9967" width="9.5" style="81" customWidth="1"/>
    <col min="9968" max="9968" width="7.375" style="81" customWidth="1"/>
    <col min="9969" max="9969" width="12.625" style="81" customWidth="1"/>
    <col min="9970" max="10216" width="9" style="81"/>
    <col min="10217" max="10217" width="25.5" style="81" customWidth="1"/>
    <col min="10218" max="10218" width="8.5" style="81" customWidth="1"/>
    <col min="10219" max="10219" width="9.5" style="81" customWidth="1"/>
    <col min="10220" max="10220" width="6.75" style="81" customWidth="1"/>
    <col min="10221" max="10221" width="22.25" style="81" customWidth="1"/>
    <col min="10222" max="10223" width="9.5" style="81" customWidth="1"/>
    <col min="10224" max="10224" width="7.375" style="81" customWidth="1"/>
    <col min="10225" max="10225" width="12.625" style="81" customWidth="1"/>
    <col min="10226" max="10472" width="9" style="81"/>
    <col min="10473" max="10473" width="25.5" style="81" customWidth="1"/>
    <col min="10474" max="10474" width="8.5" style="81" customWidth="1"/>
    <col min="10475" max="10475" width="9.5" style="81" customWidth="1"/>
    <col min="10476" max="10476" width="6.75" style="81" customWidth="1"/>
    <col min="10477" max="10477" width="22.25" style="81" customWidth="1"/>
    <col min="10478" max="10479" width="9.5" style="81" customWidth="1"/>
    <col min="10480" max="10480" width="7.375" style="81" customWidth="1"/>
    <col min="10481" max="10481" width="12.625" style="81" customWidth="1"/>
    <col min="10482" max="10728" width="9" style="81"/>
    <col min="10729" max="10729" width="25.5" style="81" customWidth="1"/>
    <col min="10730" max="10730" width="8.5" style="81" customWidth="1"/>
    <col min="10731" max="10731" width="9.5" style="81" customWidth="1"/>
    <col min="10732" max="10732" width="6.75" style="81" customWidth="1"/>
    <col min="10733" max="10733" width="22.25" style="81" customWidth="1"/>
    <col min="10734" max="10735" width="9.5" style="81" customWidth="1"/>
    <col min="10736" max="10736" width="7.375" style="81" customWidth="1"/>
    <col min="10737" max="10737" width="12.625" style="81" customWidth="1"/>
    <col min="10738" max="10984" width="9" style="81"/>
    <col min="10985" max="10985" width="25.5" style="81" customWidth="1"/>
    <col min="10986" max="10986" width="8.5" style="81" customWidth="1"/>
    <col min="10987" max="10987" width="9.5" style="81" customWidth="1"/>
    <col min="10988" max="10988" width="6.75" style="81" customWidth="1"/>
    <col min="10989" max="10989" width="22.25" style="81" customWidth="1"/>
    <col min="10990" max="10991" width="9.5" style="81" customWidth="1"/>
    <col min="10992" max="10992" width="7.375" style="81" customWidth="1"/>
    <col min="10993" max="10993" width="12.625" style="81" customWidth="1"/>
    <col min="10994" max="11240" width="9" style="81"/>
    <col min="11241" max="11241" width="25.5" style="81" customWidth="1"/>
    <col min="11242" max="11242" width="8.5" style="81" customWidth="1"/>
    <col min="11243" max="11243" width="9.5" style="81" customWidth="1"/>
    <col min="11244" max="11244" width="6.75" style="81" customWidth="1"/>
    <col min="11245" max="11245" width="22.25" style="81" customWidth="1"/>
    <col min="11246" max="11247" width="9.5" style="81" customWidth="1"/>
    <col min="11248" max="11248" width="7.375" style="81" customWidth="1"/>
    <col min="11249" max="11249" width="12.625" style="81" customWidth="1"/>
    <col min="11250" max="11496" width="9" style="81"/>
    <col min="11497" max="11497" width="25.5" style="81" customWidth="1"/>
    <col min="11498" max="11498" width="8.5" style="81" customWidth="1"/>
    <col min="11499" max="11499" width="9.5" style="81" customWidth="1"/>
    <col min="11500" max="11500" width="6.75" style="81" customWidth="1"/>
    <col min="11501" max="11501" width="22.25" style="81" customWidth="1"/>
    <col min="11502" max="11503" width="9.5" style="81" customWidth="1"/>
    <col min="11504" max="11504" width="7.375" style="81" customWidth="1"/>
    <col min="11505" max="11505" width="12.625" style="81" customWidth="1"/>
    <col min="11506" max="11752" width="9" style="81"/>
    <col min="11753" max="11753" width="25.5" style="81" customWidth="1"/>
    <col min="11754" max="11754" width="8.5" style="81" customWidth="1"/>
    <col min="11755" max="11755" width="9.5" style="81" customWidth="1"/>
    <col min="11756" max="11756" width="6.75" style="81" customWidth="1"/>
    <col min="11757" max="11757" width="22.25" style="81" customWidth="1"/>
    <col min="11758" max="11759" width="9.5" style="81" customWidth="1"/>
    <col min="11760" max="11760" width="7.375" style="81" customWidth="1"/>
    <col min="11761" max="11761" width="12.625" style="81" customWidth="1"/>
    <col min="11762" max="12008" width="9" style="81"/>
    <col min="12009" max="12009" width="25.5" style="81" customWidth="1"/>
    <col min="12010" max="12010" width="8.5" style="81" customWidth="1"/>
    <col min="12011" max="12011" width="9.5" style="81" customWidth="1"/>
    <col min="12012" max="12012" width="6.75" style="81" customWidth="1"/>
    <col min="12013" max="12013" width="22.25" style="81" customWidth="1"/>
    <col min="12014" max="12015" width="9.5" style="81" customWidth="1"/>
    <col min="12016" max="12016" width="7.375" style="81" customWidth="1"/>
    <col min="12017" max="12017" width="12.625" style="81" customWidth="1"/>
    <col min="12018" max="12264" width="9" style="81"/>
    <col min="12265" max="12265" width="25.5" style="81" customWidth="1"/>
    <col min="12266" max="12266" width="8.5" style="81" customWidth="1"/>
    <col min="12267" max="12267" width="9.5" style="81" customWidth="1"/>
    <col min="12268" max="12268" width="6.75" style="81" customWidth="1"/>
    <col min="12269" max="12269" width="22.25" style="81" customWidth="1"/>
    <col min="12270" max="12271" width="9.5" style="81" customWidth="1"/>
    <col min="12272" max="12272" width="7.375" style="81" customWidth="1"/>
    <col min="12273" max="12273" width="12.625" style="81" customWidth="1"/>
    <col min="12274" max="12520" width="9" style="81"/>
    <col min="12521" max="12521" width="25.5" style="81" customWidth="1"/>
    <col min="12522" max="12522" width="8.5" style="81" customWidth="1"/>
    <col min="12523" max="12523" width="9.5" style="81" customWidth="1"/>
    <col min="12524" max="12524" width="6.75" style="81" customWidth="1"/>
    <col min="12525" max="12525" width="22.25" style="81" customWidth="1"/>
    <col min="12526" max="12527" width="9.5" style="81" customWidth="1"/>
    <col min="12528" max="12528" width="7.375" style="81" customWidth="1"/>
    <col min="12529" max="12529" width="12.625" style="81" customWidth="1"/>
    <col min="12530" max="12776" width="9" style="81"/>
    <col min="12777" max="12777" width="25.5" style="81" customWidth="1"/>
    <col min="12778" max="12778" width="8.5" style="81" customWidth="1"/>
    <col min="12779" max="12779" width="9.5" style="81" customWidth="1"/>
    <col min="12780" max="12780" width="6.75" style="81" customWidth="1"/>
    <col min="12781" max="12781" width="22.25" style="81" customWidth="1"/>
    <col min="12782" max="12783" width="9.5" style="81" customWidth="1"/>
    <col min="12784" max="12784" width="7.375" style="81" customWidth="1"/>
    <col min="12785" max="12785" width="12.625" style="81" customWidth="1"/>
    <col min="12786" max="13032" width="9" style="81"/>
    <col min="13033" max="13033" width="25.5" style="81" customWidth="1"/>
    <col min="13034" max="13034" width="8.5" style="81" customWidth="1"/>
    <col min="13035" max="13035" width="9.5" style="81" customWidth="1"/>
    <col min="13036" max="13036" width="6.75" style="81" customWidth="1"/>
    <col min="13037" max="13037" width="22.25" style="81" customWidth="1"/>
    <col min="13038" max="13039" width="9.5" style="81" customWidth="1"/>
    <col min="13040" max="13040" width="7.375" style="81" customWidth="1"/>
    <col min="13041" max="13041" width="12.625" style="81" customWidth="1"/>
    <col min="13042" max="13288" width="9" style="81"/>
    <col min="13289" max="13289" width="25.5" style="81" customWidth="1"/>
    <col min="13290" max="13290" width="8.5" style="81" customWidth="1"/>
    <col min="13291" max="13291" width="9.5" style="81" customWidth="1"/>
    <col min="13292" max="13292" width="6.75" style="81" customWidth="1"/>
    <col min="13293" max="13293" width="22.25" style="81" customWidth="1"/>
    <col min="13294" max="13295" width="9.5" style="81" customWidth="1"/>
    <col min="13296" max="13296" width="7.375" style="81" customWidth="1"/>
    <col min="13297" max="13297" width="12.625" style="81" customWidth="1"/>
    <col min="13298" max="13544" width="9" style="81"/>
    <col min="13545" max="13545" width="25.5" style="81" customWidth="1"/>
    <col min="13546" max="13546" width="8.5" style="81" customWidth="1"/>
    <col min="13547" max="13547" width="9.5" style="81" customWidth="1"/>
    <col min="13548" max="13548" width="6.75" style="81" customWidth="1"/>
    <col min="13549" max="13549" width="22.25" style="81" customWidth="1"/>
    <col min="13550" max="13551" width="9.5" style="81" customWidth="1"/>
    <col min="13552" max="13552" width="7.375" style="81" customWidth="1"/>
    <col min="13553" max="13553" width="12.625" style="81" customWidth="1"/>
    <col min="13554" max="13800" width="9" style="81"/>
    <col min="13801" max="13801" width="25.5" style="81" customWidth="1"/>
    <col min="13802" max="13802" width="8.5" style="81" customWidth="1"/>
    <col min="13803" max="13803" width="9.5" style="81" customWidth="1"/>
    <col min="13804" max="13804" width="6.75" style="81" customWidth="1"/>
    <col min="13805" max="13805" width="22.25" style="81" customWidth="1"/>
    <col min="13806" max="13807" width="9.5" style="81" customWidth="1"/>
    <col min="13808" max="13808" width="7.375" style="81" customWidth="1"/>
    <col min="13809" max="13809" width="12.625" style="81" customWidth="1"/>
    <col min="13810" max="14056" width="9" style="81"/>
    <col min="14057" max="14057" width="25.5" style="81" customWidth="1"/>
    <col min="14058" max="14058" width="8.5" style="81" customWidth="1"/>
    <col min="14059" max="14059" width="9.5" style="81" customWidth="1"/>
    <col min="14060" max="14060" width="6.75" style="81" customWidth="1"/>
    <col min="14061" max="14061" width="22.25" style="81" customWidth="1"/>
    <col min="14062" max="14063" width="9.5" style="81" customWidth="1"/>
    <col min="14064" max="14064" width="7.375" style="81" customWidth="1"/>
    <col min="14065" max="14065" width="12.625" style="81" customWidth="1"/>
    <col min="14066" max="14312" width="9" style="81"/>
    <col min="14313" max="14313" width="25.5" style="81" customWidth="1"/>
    <col min="14314" max="14314" width="8.5" style="81" customWidth="1"/>
    <col min="14315" max="14315" width="9.5" style="81" customWidth="1"/>
    <col min="14316" max="14316" width="6.75" style="81" customWidth="1"/>
    <col min="14317" max="14317" width="22.25" style="81" customWidth="1"/>
    <col min="14318" max="14319" width="9.5" style="81" customWidth="1"/>
    <col min="14320" max="14320" width="7.375" style="81" customWidth="1"/>
    <col min="14321" max="14321" width="12.625" style="81" customWidth="1"/>
    <col min="14322" max="14568" width="9" style="81"/>
    <col min="14569" max="14569" width="25.5" style="81" customWidth="1"/>
    <col min="14570" max="14570" width="8.5" style="81" customWidth="1"/>
    <col min="14571" max="14571" width="9.5" style="81" customWidth="1"/>
    <col min="14572" max="14572" width="6.75" style="81" customWidth="1"/>
    <col min="14573" max="14573" width="22.25" style="81" customWidth="1"/>
    <col min="14574" max="14575" width="9.5" style="81" customWidth="1"/>
    <col min="14576" max="14576" width="7.375" style="81" customWidth="1"/>
    <col min="14577" max="14577" width="12.625" style="81" customWidth="1"/>
    <col min="14578" max="14824" width="9" style="81"/>
    <col min="14825" max="14825" width="25.5" style="81" customWidth="1"/>
    <col min="14826" max="14826" width="8.5" style="81" customWidth="1"/>
    <col min="14827" max="14827" width="9.5" style="81" customWidth="1"/>
    <col min="14828" max="14828" width="6.75" style="81" customWidth="1"/>
    <col min="14829" max="14829" width="22.25" style="81" customWidth="1"/>
    <col min="14830" max="14831" width="9.5" style="81" customWidth="1"/>
    <col min="14832" max="14832" width="7.375" style="81" customWidth="1"/>
    <col min="14833" max="14833" width="12.625" style="81" customWidth="1"/>
    <col min="14834" max="15080" width="9" style="81"/>
    <col min="15081" max="15081" width="25.5" style="81" customWidth="1"/>
    <col min="15082" max="15082" width="8.5" style="81" customWidth="1"/>
    <col min="15083" max="15083" width="9.5" style="81" customWidth="1"/>
    <col min="15084" max="15084" width="6.75" style="81" customWidth="1"/>
    <col min="15085" max="15085" width="22.25" style="81" customWidth="1"/>
    <col min="15086" max="15087" width="9.5" style="81" customWidth="1"/>
    <col min="15088" max="15088" width="7.375" style="81" customWidth="1"/>
    <col min="15089" max="15089" width="12.625" style="81" customWidth="1"/>
    <col min="15090" max="15336" width="9" style="81"/>
    <col min="15337" max="15337" width="25.5" style="81" customWidth="1"/>
    <col min="15338" max="15338" width="8.5" style="81" customWidth="1"/>
    <col min="15339" max="15339" width="9.5" style="81" customWidth="1"/>
    <col min="15340" max="15340" width="6.75" style="81" customWidth="1"/>
    <col min="15341" max="15341" width="22.25" style="81" customWidth="1"/>
    <col min="15342" max="15343" width="9.5" style="81" customWidth="1"/>
    <col min="15344" max="15344" width="7.375" style="81" customWidth="1"/>
    <col min="15345" max="15345" width="12.625" style="81" customWidth="1"/>
    <col min="15346" max="15592" width="9" style="81"/>
    <col min="15593" max="15593" width="25.5" style="81" customWidth="1"/>
    <col min="15594" max="15594" width="8.5" style="81" customWidth="1"/>
    <col min="15595" max="15595" width="9.5" style="81" customWidth="1"/>
    <col min="15596" max="15596" width="6.75" style="81" customWidth="1"/>
    <col min="15597" max="15597" width="22.25" style="81" customWidth="1"/>
    <col min="15598" max="15599" width="9.5" style="81" customWidth="1"/>
    <col min="15600" max="15600" width="7.375" style="81" customWidth="1"/>
    <col min="15601" max="15601" width="12.625" style="81" customWidth="1"/>
    <col min="15602" max="15848" width="9" style="81"/>
    <col min="15849" max="15849" width="25.5" style="81" customWidth="1"/>
    <col min="15850" max="15850" width="8.5" style="81" customWidth="1"/>
    <col min="15851" max="15851" width="9.5" style="81" customWidth="1"/>
    <col min="15852" max="15852" width="6.75" style="81" customWidth="1"/>
    <col min="15853" max="15853" width="22.25" style="81" customWidth="1"/>
    <col min="15854" max="15855" width="9.5" style="81" customWidth="1"/>
    <col min="15856" max="15856" width="7.375" style="81" customWidth="1"/>
    <col min="15857" max="15857" width="12.625" style="81" customWidth="1"/>
    <col min="15858" max="16104" width="9" style="81"/>
    <col min="16105" max="16105" width="25.5" style="81" customWidth="1"/>
    <col min="16106" max="16106" width="8.5" style="81" customWidth="1"/>
    <col min="16107" max="16107" width="9.5" style="81" customWidth="1"/>
    <col min="16108" max="16108" width="6.75" style="81" customWidth="1"/>
    <col min="16109" max="16109" width="22.25" style="81" customWidth="1"/>
    <col min="16110" max="16111" width="9.5" style="81" customWidth="1"/>
    <col min="16112" max="16112" width="7.375" style="81" customWidth="1"/>
    <col min="16113" max="16113" width="12.625" style="81" customWidth="1"/>
    <col min="16114" max="16384" width="9" style="81"/>
  </cols>
  <sheetData>
    <row r="1" ht="24" spans="1:12">
      <c r="A1" s="82" t="s">
        <v>108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="80" customFormat="1" ht="18.75" customHeight="1" spans="1:12">
      <c r="A2" s="64" t="s">
        <v>105</v>
      </c>
      <c r="B2" s="83"/>
      <c r="C2" s="83"/>
      <c r="D2" s="84"/>
      <c r="E2" s="84"/>
      <c r="F2" s="84"/>
      <c r="G2" s="84"/>
      <c r="H2" s="85"/>
      <c r="I2" s="85"/>
      <c r="J2" s="107" t="s">
        <v>16</v>
      </c>
      <c r="K2" s="107"/>
      <c r="L2" s="107"/>
    </row>
    <row r="3" ht="20.25" customHeight="1" spans="1:15">
      <c r="A3" s="86" t="s">
        <v>17</v>
      </c>
      <c r="B3" s="86"/>
      <c r="C3" s="86"/>
      <c r="D3" s="86"/>
      <c r="E3" s="86"/>
      <c r="F3" s="86"/>
      <c r="G3" s="86" t="s">
        <v>18</v>
      </c>
      <c r="H3" s="86"/>
      <c r="I3" s="86"/>
      <c r="J3" s="86"/>
      <c r="K3" s="86"/>
      <c r="L3" s="86"/>
      <c r="O3" s="81" t="s">
        <v>109</v>
      </c>
    </row>
    <row r="4" ht="20.25" customHeight="1" spans="1:12">
      <c r="A4" s="87" t="s">
        <v>19</v>
      </c>
      <c r="B4" s="88" t="s">
        <v>94</v>
      </c>
      <c r="C4" s="88" t="s">
        <v>95</v>
      </c>
      <c r="D4" s="88" t="s">
        <v>20</v>
      </c>
      <c r="E4" s="88" t="s">
        <v>21</v>
      </c>
      <c r="F4" s="88" t="s">
        <v>106</v>
      </c>
      <c r="G4" s="87" t="s">
        <v>19</v>
      </c>
      <c r="H4" s="88" t="s">
        <v>94</v>
      </c>
      <c r="I4" s="88" t="s">
        <v>95</v>
      </c>
      <c r="J4" s="88" t="s">
        <v>20</v>
      </c>
      <c r="K4" s="88" t="s">
        <v>21</v>
      </c>
      <c r="L4" s="88" t="s">
        <v>106</v>
      </c>
    </row>
    <row r="5" ht="20.25" customHeight="1" spans="1:16">
      <c r="A5" s="89" t="s">
        <v>23</v>
      </c>
      <c r="B5" s="90">
        <f>B6+B12</f>
        <v>0</v>
      </c>
      <c r="C5" s="90">
        <f>C6+C12</f>
        <v>0</v>
      </c>
      <c r="D5" s="90">
        <f>D6+D12</f>
        <v>0</v>
      </c>
      <c r="E5" s="90">
        <f>E6+E12</f>
        <v>0</v>
      </c>
      <c r="F5" s="91"/>
      <c r="G5" s="89" t="s">
        <v>23</v>
      </c>
      <c r="H5" s="92"/>
      <c r="I5" s="92"/>
      <c r="J5" s="92"/>
      <c r="K5" s="92"/>
      <c r="L5" s="91"/>
      <c r="O5" s="81">
        <f>O6</f>
        <v>232</v>
      </c>
      <c r="P5" s="81">
        <v>232</v>
      </c>
    </row>
    <row r="6" ht="20.25" customHeight="1" spans="1:15">
      <c r="A6" s="93" t="s">
        <v>72</v>
      </c>
      <c r="B6" s="90"/>
      <c r="C6" s="90"/>
      <c r="D6" s="90"/>
      <c r="E6" s="90"/>
      <c r="F6" s="91"/>
      <c r="G6" s="94" t="s">
        <v>75</v>
      </c>
      <c r="H6" s="92"/>
      <c r="I6" s="92"/>
      <c r="J6" s="92"/>
      <c r="K6" s="92"/>
      <c r="L6" s="91"/>
      <c r="O6" s="81">
        <v>232</v>
      </c>
    </row>
    <row r="7" ht="20.25" customHeight="1" spans="1:12">
      <c r="A7" s="95"/>
      <c r="B7" s="96"/>
      <c r="C7" s="96"/>
      <c r="D7" s="96"/>
      <c r="E7" s="96"/>
      <c r="F7" s="97"/>
      <c r="G7" s="95"/>
      <c r="H7" s="98"/>
      <c r="I7" s="98"/>
      <c r="J7" s="98"/>
      <c r="K7" s="98"/>
      <c r="L7" s="97"/>
    </row>
    <row r="8" ht="20.25" customHeight="1" spans="1:12">
      <c r="A8" s="99"/>
      <c r="B8" s="96"/>
      <c r="C8" s="96"/>
      <c r="D8" s="96"/>
      <c r="E8" s="96"/>
      <c r="F8" s="97"/>
      <c r="G8" s="95"/>
      <c r="H8" s="98"/>
      <c r="I8" s="98"/>
      <c r="J8" s="98"/>
      <c r="K8" s="98"/>
      <c r="L8" s="97"/>
    </row>
    <row r="9" ht="20.25" customHeight="1" spans="1:12">
      <c r="A9" s="99"/>
      <c r="B9" s="96"/>
      <c r="C9" s="96"/>
      <c r="D9" s="96"/>
      <c r="E9" s="96"/>
      <c r="F9" s="97"/>
      <c r="G9" s="95"/>
      <c r="H9" s="98"/>
      <c r="I9" s="98"/>
      <c r="J9" s="98"/>
      <c r="K9" s="98"/>
      <c r="L9" s="97"/>
    </row>
    <row r="10" ht="20.25" customHeight="1" spans="1:12">
      <c r="A10" s="99"/>
      <c r="B10" s="96"/>
      <c r="C10" s="96"/>
      <c r="D10" s="96"/>
      <c r="E10" s="96"/>
      <c r="F10" s="97"/>
      <c r="G10" s="95"/>
      <c r="H10" s="98"/>
      <c r="I10" s="98"/>
      <c r="J10" s="98"/>
      <c r="K10" s="98"/>
      <c r="L10" s="97"/>
    </row>
    <row r="11" ht="20.25" customHeight="1" spans="1:16">
      <c r="A11" s="99"/>
      <c r="B11" s="96"/>
      <c r="C11" s="96"/>
      <c r="D11" s="96"/>
      <c r="E11" s="96"/>
      <c r="F11" s="97"/>
      <c r="G11" s="100" t="s">
        <v>82</v>
      </c>
      <c r="H11" s="101"/>
      <c r="I11" s="101"/>
      <c r="J11" s="101"/>
      <c r="K11" s="101"/>
      <c r="L11" s="91"/>
      <c r="P11" s="81">
        <v>232</v>
      </c>
    </row>
    <row r="12" ht="20.25" customHeight="1" spans="1:12">
      <c r="A12" s="100" t="s">
        <v>78</v>
      </c>
      <c r="B12" s="90">
        <f>B13+B15</f>
        <v>0</v>
      </c>
      <c r="C12" s="90">
        <f>C13+C15</f>
        <v>0</v>
      </c>
      <c r="D12" s="90">
        <f>D13+D15</f>
        <v>0</v>
      </c>
      <c r="E12" s="90">
        <f>E13+E15</f>
        <v>0</v>
      </c>
      <c r="F12" s="91"/>
      <c r="G12" s="102" t="s">
        <v>84</v>
      </c>
      <c r="H12" s="103"/>
      <c r="I12" s="103"/>
      <c r="J12" s="103"/>
      <c r="K12" s="103"/>
      <c r="L12" s="91"/>
    </row>
    <row r="13" ht="20.25" customHeight="1" spans="1:16">
      <c r="A13" s="104" t="s">
        <v>79</v>
      </c>
      <c r="B13" s="96">
        <f>SUM(B14:B14)</f>
        <v>0</v>
      </c>
      <c r="C13" s="96"/>
      <c r="D13" s="96"/>
      <c r="E13" s="96"/>
      <c r="F13" s="97"/>
      <c r="G13" s="95" t="s">
        <v>86</v>
      </c>
      <c r="H13" s="103"/>
      <c r="I13" s="103"/>
      <c r="J13" s="103"/>
      <c r="K13" s="103"/>
      <c r="L13" s="91"/>
      <c r="P13" s="81">
        <v>0</v>
      </c>
    </row>
    <row r="14" ht="20.25" customHeight="1" spans="1:16">
      <c r="A14" s="95" t="s">
        <v>85</v>
      </c>
      <c r="B14" s="96"/>
      <c r="C14" s="96"/>
      <c r="D14" s="96"/>
      <c r="E14" s="96"/>
      <c r="F14" s="97"/>
      <c r="G14" s="102" t="s">
        <v>102</v>
      </c>
      <c r="H14" s="103"/>
      <c r="I14" s="103"/>
      <c r="J14" s="103"/>
      <c r="K14" s="103"/>
      <c r="L14" s="91"/>
      <c r="P14" s="81">
        <v>232</v>
      </c>
    </row>
    <row r="15" ht="20.25" customHeight="1" spans="1:12">
      <c r="A15" s="102" t="s">
        <v>91</v>
      </c>
      <c r="B15" s="96"/>
      <c r="C15" s="96"/>
      <c r="D15" s="96"/>
      <c r="E15" s="96"/>
      <c r="F15" s="97"/>
      <c r="G15" s="102" t="s">
        <v>92</v>
      </c>
      <c r="H15" s="103"/>
      <c r="I15" s="103"/>
      <c r="J15" s="103"/>
      <c r="K15" s="103"/>
      <c r="L15" s="91"/>
    </row>
    <row r="16" s="105" customFormat="1" ht="20.25" customHeight="1" spans="1:1">
      <c r="A16" s="105" t="s">
        <v>110</v>
      </c>
    </row>
    <row r="17" ht="20.25" customHeight="1" spans="4:5">
      <c r="D17" s="106"/>
      <c r="E17" s="106"/>
    </row>
    <row r="18" spans="2:3">
      <c r="B18" s="106"/>
      <c r="C18" s="106"/>
    </row>
    <row r="19" spans="8:11">
      <c r="H19" s="106"/>
      <c r="I19" s="106"/>
      <c r="J19" s="106"/>
      <c r="K19" s="106"/>
    </row>
    <row r="20" spans="4:5">
      <c r="D20" s="106"/>
      <c r="E20" s="106"/>
    </row>
    <row r="21" spans="4:5">
      <c r="D21" s="106"/>
      <c r="E21" s="106"/>
    </row>
    <row r="24" spans="4:5">
      <c r="D24" s="106"/>
      <c r="E24" s="106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D17" sqref="D17"/>
    </sheetView>
  </sheetViews>
  <sheetFormatPr defaultColWidth="9" defaultRowHeight="14.25"/>
  <cols>
    <col min="1" max="1" width="23.25" style="81" customWidth="1"/>
    <col min="2" max="3" width="8.5" style="81" customWidth="1"/>
    <col min="4" max="5" width="9.5" style="81" customWidth="1"/>
    <col min="6" max="6" width="7.625" style="81" customWidth="1"/>
    <col min="7" max="7" width="20.25" style="81" customWidth="1"/>
    <col min="8" max="10" width="9.5" style="81" customWidth="1"/>
    <col min="11" max="11" width="8.875" style="81" customWidth="1"/>
    <col min="12" max="12" width="7.625" style="81" customWidth="1"/>
    <col min="13" max="14" width="9" style="81" hidden="1" customWidth="1"/>
    <col min="15" max="232" width="9" style="81"/>
    <col min="233" max="233" width="25.5" style="81" customWidth="1"/>
    <col min="234" max="234" width="8.5" style="81" customWidth="1"/>
    <col min="235" max="235" width="9.5" style="81" customWidth="1"/>
    <col min="236" max="236" width="6.75" style="81" customWidth="1"/>
    <col min="237" max="237" width="22.25" style="81" customWidth="1"/>
    <col min="238" max="239" width="9.5" style="81" customWidth="1"/>
    <col min="240" max="240" width="7.375" style="81" customWidth="1"/>
    <col min="241" max="241" width="12.625" style="81" customWidth="1"/>
    <col min="242" max="488" width="9" style="81"/>
    <col min="489" max="489" width="25.5" style="81" customWidth="1"/>
    <col min="490" max="490" width="8.5" style="81" customWidth="1"/>
    <col min="491" max="491" width="9.5" style="81" customWidth="1"/>
    <col min="492" max="492" width="6.75" style="81" customWidth="1"/>
    <col min="493" max="493" width="22.25" style="81" customWidth="1"/>
    <col min="494" max="495" width="9.5" style="81" customWidth="1"/>
    <col min="496" max="496" width="7.375" style="81" customWidth="1"/>
    <col min="497" max="497" width="12.625" style="81" customWidth="1"/>
    <col min="498" max="744" width="9" style="81"/>
    <col min="745" max="745" width="25.5" style="81" customWidth="1"/>
    <col min="746" max="746" width="8.5" style="81" customWidth="1"/>
    <col min="747" max="747" width="9.5" style="81" customWidth="1"/>
    <col min="748" max="748" width="6.75" style="81" customWidth="1"/>
    <col min="749" max="749" width="22.25" style="81" customWidth="1"/>
    <col min="750" max="751" width="9.5" style="81" customWidth="1"/>
    <col min="752" max="752" width="7.375" style="81" customWidth="1"/>
    <col min="753" max="753" width="12.625" style="81" customWidth="1"/>
    <col min="754" max="1000" width="9" style="81"/>
    <col min="1001" max="1001" width="25.5" style="81" customWidth="1"/>
    <col min="1002" max="1002" width="8.5" style="81" customWidth="1"/>
    <col min="1003" max="1003" width="9.5" style="81" customWidth="1"/>
    <col min="1004" max="1004" width="6.75" style="81" customWidth="1"/>
    <col min="1005" max="1005" width="22.25" style="81" customWidth="1"/>
    <col min="1006" max="1007" width="9.5" style="81" customWidth="1"/>
    <col min="1008" max="1008" width="7.375" style="81" customWidth="1"/>
    <col min="1009" max="1009" width="12.625" style="81" customWidth="1"/>
    <col min="1010" max="1256" width="9" style="81"/>
    <col min="1257" max="1257" width="25.5" style="81" customWidth="1"/>
    <col min="1258" max="1258" width="8.5" style="81" customWidth="1"/>
    <col min="1259" max="1259" width="9.5" style="81" customWidth="1"/>
    <col min="1260" max="1260" width="6.75" style="81" customWidth="1"/>
    <col min="1261" max="1261" width="22.25" style="81" customWidth="1"/>
    <col min="1262" max="1263" width="9.5" style="81" customWidth="1"/>
    <col min="1264" max="1264" width="7.375" style="81" customWidth="1"/>
    <col min="1265" max="1265" width="12.625" style="81" customWidth="1"/>
    <col min="1266" max="1512" width="9" style="81"/>
    <col min="1513" max="1513" width="25.5" style="81" customWidth="1"/>
    <col min="1514" max="1514" width="8.5" style="81" customWidth="1"/>
    <col min="1515" max="1515" width="9.5" style="81" customWidth="1"/>
    <col min="1516" max="1516" width="6.75" style="81" customWidth="1"/>
    <col min="1517" max="1517" width="22.25" style="81" customWidth="1"/>
    <col min="1518" max="1519" width="9.5" style="81" customWidth="1"/>
    <col min="1520" max="1520" width="7.375" style="81" customWidth="1"/>
    <col min="1521" max="1521" width="12.625" style="81" customWidth="1"/>
    <col min="1522" max="1768" width="9" style="81"/>
    <col min="1769" max="1769" width="25.5" style="81" customWidth="1"/>
    <col min="1770" max="1770" width="8.5" style="81" customWidth="1"/>
    <col min="1771" max="1771" width="9.5" style="81" customWidth="1"/>
    <col min="1772" max="1772" width="6.75" style="81" customWidth="1"/>
    <col min="1773" max="1773" width="22.25" style="81" customWidth="1"/>
    <col min="1774" max="1775" width="9.5" style="81" customWidth="1"/>
    <col min="1776" max="1776" width="7.375" style="81" customWidth="1"/>
    <col min="1777" max="1777" width="12.625" style="81" customWidth="1"/>
    <col min="1778" max="2024" width="9" style="81"/>
    <col min="2025" max="2025" width="25.5" style="81" customWidth="1"/>
    <col min="2026" max="2026" width="8.5" style="81" customWidth="1"/>
    <col min="2027" max="2027" width="9.5" style="81" customWidth="1"/>
    <col min="2028" max="2028" width="6.75" style="81" customWidth="1"/>
    <col min="2029" max="2029" width="22.25" style="81" customWidth="1"/>
    <col min="2030" max="2031" width="9.5" style="81" customWidth="1"/>
    <col min="2032" max="2032" width="7.375" style="81" customWidth="1"/>
    <col min="2033" max="2033" width="12.625" style="81" customWidth="1"/>
    <col min="2034" max="2280" width="9" style="81"/>
    <col min="2281" max="2281" width="25.5" style="81" customWidth="1"/>
    <col min="2282" max="2282" width="8.5" style="81" customWidth="1"/>
    <col min="2283" max="2283" width="9.5" style="81" customWidth="1"/>
    <col min="2284" max="2284" width="6.75" style="81" customWidth="1"/>
    <col min="2285" max="2285" width="22.25" style="81" customWidth="1"/>
    <col min="2286" max="2287" width="9.5" style="81" customWidth="1"/>
    <col min="2288" max="2288" width="7.375" style="81" customWidth="1"/>
    <col min="2289" max="2289" width="12.625" style="81" customWidth="1"/>
    <col min="2290" max="2536" width="9" style="81"/>
    <col min="2537" max="2537" width="25.5" style="81" customWidth="1"/>
    <col min="2538" max="2538" width="8.5" style="81" customWidth="1"/>
    <col min="2539" max="2539" width="9.5" style="81" customWidth="1"/>
    <col min="2540" max="2540" width="6.75" style="81" customWidth="1"/>
    <col min="2541" max="2541" width="22.25" style="81" customWidth="1"/>
    <col min="2542" max="2543" width="9.5" style="81" customWidth="1"/>
    <col min="2544" max="2544" width="7.375" style="81" customWidth="1"/>
    <col min="2545" max="2545" width="12.625" style="81" customWidth="1"/>
    <col min="2546" max="2792" width="9" style="81"/>
    <col min="2793" max="2793" width="25.5" style="81" customWidth="1"/>
    <col min="2794" max="2794" width="8.5" style="81" customWidth="1"/>
    <col min="2795" max="2795" width="9.5" style="81" customWidth="1"/>
    <col min="2796" max="2796" width="6.75" style="81" customWidth="1"/>
    <col min="2797" max="2797" width="22.25" style="81" customWidth="1"/>
    <col min="2798" max="2799" width="9.5" style="81" customWidth="1"/>
    <col min="2800" max="2800" width="7.375" style="81" customWidth="1"/>
    <col min="2801" max="2801" width="12.625" style="81" customWidth="1"/>
    <col min="2802" max="3048" width="9" style="81"/>
    <col min="3049" max="3049" width="25.5" style="81" customWidth="1"/>
    <col min="3050" max="3050" width="8.5" style="81" customWidth="1"/>
    <col min="3051" max="3051" width="9.5" style="81" customWidth="1"/>
    <col min="3052" max="3052" width="6.75" style="81" customWidth="1"/>
    <col min="3053" max="3053" width="22.25" style="81" customWidth="1"/>
    <col min="3054" max="3055" width="9.5" style="81" customWidth="1"/>
    <col min="3056" max="3056" width="7.375" style="81" customWidth="1"/>
    <col min="3057" max="3057" width="12.625" style="81" customWidth="1"/>
    <col min="3058" max="3304" width="9" style="81"/>
    <col min="3305" max="3305" width="25.5" style="81" customWidth="1"/>
    <col min="3306" max="3306" width="8.5" style="81" customWidth="1"/>
    <col min="3307" max="3307" width="9.5" style="81" customWidth="1"/>
    <col min="3308" max="3308" width="6.75" style="81" customWidth="1"/>
    <col min="3309" max="3309" width="22.25" style="81" customWidth="1"/>
    <col min="3310" max="3311" width="9.5" style="81" customWidth="1"/>
    <col min="3312" max="3312" width="7.375" style="81" customWidth="1"/>
    <col min="3313" max="3313" width="12.625" style="81" customWidth="1"/>
    <col min="3314" max="3560" width="9" style="81"/>
    <col min="3561" max="3561" width="25.5" style="81" customWidth="1"/>
    <col min="3562" max="3562" width="8.5" style="81" customWidth="1"/>
    <col min="3563" max="3563" width="9.5" style="81" customWidth="1"/>
    <col min="3564" max="3564" width="6.75" style="81" customWidth="1"/>
    <col min="3565" max="3565" width="22.25" style="81" customWidth="1"/>
    <col min="3566" max="3567" width="9.5" style="81" customWidth="1"/>
    <col min="3568" max="3568" width="7.375" style="81" customWidth="1"/>
    <col min="3569" max="3569" width="12.625" style="81" customWidth="1"/>
    <col min="3570" max="3816" width="9" style="81"/>
    <col min="3817" max="3817" width="25.5" style="81" customWidth="1"/>
    <col min="3818" max="3818" width="8.5" style="81" customWidth="1"/>
    <col min="3819" max="3819" width="9.5" style="81" customWidth="1"/>
    <col min="3820" max="3820" width="6.75" style="81" customWidth="1"/>
    <col min="3821" max="3821" width="22.25" style="81" customWidth="1"/>
    <col min="3822" max="3823" width="9.5" style="81" customWidth="1"/>
    <col min="3824" max="3824" width="7.375" style="81" customWidth="1"/>
    <col min="3825" max="3825" width="12.625" style="81" customWidth="1"/>
    <col min="3826" max="4072" width="9" style="81"/>
    <col min="4073" max="4073" width="25.5" style="81" customWidth="1"/>
    <col min="4074" max="4074" width="8.5" style="81" customWidth="1"/>
    <col min="4075" max="4075" width="9.5" style="81" customWidth="1"/>
    <col min="4076" max="4076" width="6.75" style="81" customWidth="1"/>
    <col min="4077" max="4077" width="22.25" style="81" customWidth="1"/>
    <col min="4078" max="4079" width="9.5" style="81" customWidth="1"/>
    <col min="4080" max="4080" width="7.375" style="81" customWidth="1"/>
    <col min="4081" max="4081" width="12.625" style="81" customWidth="1"/>
    <col min="4082" max="4328" width="9" style="81"/>
    <col min="4329" max="4329" width="25.5" style="81" customWidth="1"/>
    <col min="4330" max="4330" width="8.5" style="81" customWidth="1"/>
    <col min="4331" max="4331" width="9.5" style="81" customWidth="1"/>
    <col min="4332" max="4332" width="6.75" style="81" customWidth="1"/>
    <col min="4333" max="4333" width="22.25" style="81" customWidth="1"/>
    <col min="4334" max="4335" width="9.5" style="81" customWidth="1"/>
    <col min="4336" max="4336" width="7.375" style="81" customWidth="1"/>
    <col min="4337" max="4337" width="12.625" style="81" customWidth="1"/>
    <col min="4338" max="4584" width="9" style="81"/>
    <col min="4585" max="4585" width="25.5" style="81" customWidth="1"/>
    <col min="4586" max="4586" width="8.5" style="81" customWidth="1"/>
    <col min="4587" max="4587" width="9.5" style="81" customWidth="1"/>
    <col min="4588" max="4588" width="6.75" style="81" customWidth="1"/>
    <col min="4589" max="4589" width="22.25" style="81" customWidth="1"/>
    <col min="4590" max="4591" width="9.5" style="81" customWidth="1"/>
    <col min="4592" max="4592" width="7.375" style="81" customWidth="1"/>
    <col min="4593" max="4593" width="12.625" style="81" customWidth="1"/>
    <col min="4594" max="4840" width="9" style="81"/>
    <col min="4841" max="4841" width="25.5" style="81" customWidth="1"/>
    <col min="4842" max="4842" width="8.5" style="81" customWidth="1"/>
    <col min="4843" max="4843" width="9.5" style="81" customWidth="1"/>
    <col min="4844" max="4844" width="6.75" style="81" customWidth="1"/>
    <col min="4845" max="4845" width="22.25" style="81" customWidth="1"/>
    <col min="4846" max="4847" width="9.5" style="81" customWidth="1"/>
    <col min="4848" max="4848" width="7.375" style="81" customWidth="1"/>
    <col min="4849" max="4849" width="12.625" style="81" customWidth="1"/>
    <col min="4850" max="5096" width="9" style="81"/>
    <col min="5097" max="5097" width="25.5" style="81" customWidth="1"/>
    <col min="5098" max="5098" width="8.5" style="81" customWidth="1"/>
    <col min="5099" max="5099" width="9.5" style="81" customWidth="1"/>
    <col min="5100" max="5100" width="6.75" style="81" customWidth="1"/>
    <col min="5101" max="5101" width="22.25" style="81" customWidth="1"/>
    <col min="5102" max="5103" width="9.5" style="81" customWidth="1"/>
    <col min="5104" max="5104" width="7.375" style="81" customWidth="1"/>
    <col min="5105" max="5105" width="12.625" style="81" customWidth="1"/>
    <col min="5106" max="5352" width="9" style="81"/>
    <col min="5353" max="5353" width="25.5" style="81" customWidth="1"/>
    <col min="5354" max="5354" width="8.5" style="81" customWidth="1"/>
    <col min="5355" max="5355" width="9.5" style="81" customWidth="1"/>
    <col min="5356" max="5356" width="6.75" style="81" customWidth="1"/>
    <col min="5357" max="5357" width="22.25" style="81" customWidth="1"/>
    <col min="5358" max="5359" width="9.5" style="81" customWidth="1"/>
    <col min="5360" max="5360" width="7.375" style="81" customWidth="1"/>
    <col min="5361" max="5361" width="12.625" style="81" customWidth="1"/>
    <col min="5362" max="5608" width="9" style="81"/>
    <col min="5609" max="5609" width="25.5" style="81" customWidth="1"/>
    <col min="5610" max="5610" width="8.5" style="81" customWidth="1"/>
    <col min="5611" max="5611" width="9.5" style="81" customWidth="1"/>
    <col min="5612" max="5612" width="6.75" style="81" customWidth="1"/>
    <col min="5613" max="5613" width="22.25" style="81" customWidth="1"/>
    <col min="5614" max="5615" width="9.5" style="81" customWidth="1"/>
    <col min="5616" max="5616" width="7.375" style="81" customWidth="1"/>
    <col min="5617" max="5617" width="12.625" style="81" customWidth="1"/>
    <col min="5618" max="5864" width="9" style="81"/>
    <col min="5865" max="5865" width="25.5" style="81" customWidth="1"/>
    <col min="5866" max="5866" width="8.5" style="81" customWidth="1"/>
    <col min="5867" max="5867" width="9.5" style="81" customWidth="1"/>
    <col min="5868" max="5868" width="6.75" style="81" customWidth="1"/>
    <col min="5869" max="5869" width="22.25" style="81" customWidth="1"/>
    <col min="5870" max="5871" width="9.5" style="81" customWidth="1"/>
    <col min="5872" max="5872" width="7.375" style="81" customWidth="1"/>
    <col min="5873" max="5873" width="12.625" style="81" customWidth="1"/>
    <col min="5874" max="6120" width="9" style="81"/>
    <col min="6121" max="6121" width="25.5" style="81" customWidth="1"/>
    <col min="6122" max="6122" width="8.5" style="81" customWidth="1"/>
    <col min="6123" max="6123" width="9.5" style="81" customWidth="1"/>
    <col min="6124" max="6124" width="6.75" style="81" customWidth="1"/>
    <col min="6125" max="6125" width="22.25" style="81" customWidth="1"/>
    <col min="6126" max="6127" width="9.5" style="81" customWidth="1"/>
    <col min="6128" max="6128" width="7.375" style="81" customWidth="1"/>
    <col min="6129" max="6129" width="12.625" style="81" customWidth="1"/>
    <col min="6130" max="6376" width="9" style="81"/>
    <col min="6377" max="6377" width="25.5" style="81" customWidth="1"/>
    <col min="6378" max="6378" width="8.5" style="81" customWidth="1"/>
    <col min="6379" max="6379" width="9.5" style="81" customWidth="1"/>
    <col min="6380" max="6380" width="6.75" style="81" customWidth="1"/>
    <col min="6381" max="6381" width="22.25" style="81" customWidth="1"/>
    <col min="6382" max="6383" width="9.5" style="81" customWidth="1"/>
    <col min="6384" max="6384" width="7.375" style="81" customWidth="1"/>
    <col min="6385" max="6385" width="12.625" style="81" customWidth="1"/>
    <col min="6386" max="6632" width="9" style="81"/>
    <col min="6633" max="6633" width="25.5" style="81" customWidth="1"/>
    <col min="6634" max="6634" width="8.5" style="81" customWidth="1"/>
    <col min="6635" max="6635" width="9.5" style="81" customWidth="1"/>
    <col min="6636" max="6636" width="6.75" style="81" customWidth="1"/>
    <col min="6637" max="6637" width="22.25" style="81" customWidth="1"/>
    <col min="6638" max="6639" width="9.5" style="81" customWidth="1"/>
    <col min="6640" max="6640" width="7.375" style="81" customWidth="1"/>
    <col min="6641" max="6641" width="12.625" style="81" customWidth="1"/>
    <col min="6642" max="6888" width="9" style="81"/>
    <col min="6889" max="6889" width="25.5" style="81" customWidth="1"/>
    <col min="6890" max="6890" width="8.5" style="81" customWidth="1"/>
    <col min="6891" max="6891" width="9.5" style="81" customWidth="1"/>
    <col min="6892" max="6892" width="6.75" style="81" customWidth="1"/>
    <col min="6893" max="6893" width="22.25" style="81" customWidth="1"/>
    <col min="6894" max="6895" width="9.5" style="81" customWidth="1"/>
    <col min="6896" max="6896" width="7.375" style="81" customWidth="1"/>
    <col min="6897" max="6897" width="12.625" style="81" customWidth="1"/>
    <col min="6898" max="7144" width="9" style="81"/>
    <col min="7145" max="7145" width="25.5" style="81" customWidth="1"/>
    <col min="7146" max="7146" width="8.5" style="81" customWidth="1"/>
    <col min="7147" max="7147" width="9.5" style="81" customWidth="1"/>
    <col min="7148" max="7148" width="6.75" style="81" customWidth="1"/>
    <col min="7149" max="7149" width="22.25" style="81" customWidth="1"/>
    <col min="7150" max="7151" width="9.5" style="81" customWidth="1"/>
    <col min="7152" max="7152" width="7.375" style="81" customWidth="1"/>
    <col min="7153" max="7153" width="12.625" style="81" customWidth="1"/>
    <col min="7154" max="7400" width="9" style="81"/>
    <col min="7401" max="7401" width="25.5" style="81" customWidth="1"/>
    <col min="7402" max="7402" width="8.5" style="81" customWidth="1"/>
    <col min="7403" max="7403" width="9.5" style="81" customWidth="1"/>
    <col min="7404" max="7404" width="6.75" style="81" customWidth="1"/>
    <col min="7405" max="7405" width="22.25" style="81" customWidth="1"/>
    <col min="7406" max="7407" width="9.5" style="81" customWidth="1"/>
    <col min="7408" max="7408" width="7.375" style="81" customWidth="1"/>
    <col min="7409" max="7409" width="12.625" style="81" customWidth="1"/>
    <col min="7410" max="7656" width="9" style="81"/>
    <col min="7657" max="7657" width="25.5" style="81" customWidth="1"/>
    <col min="7658" max="7658" width="8.5" style="81" customWidth="1"/>
    <col min="7659" max="7659" width="9.5" style="81" customWidth="1"/>
    <col min="7660" max="7660" width="6.75" style="81" customWidth="1"/>
    <col min="7661" max="7661" width="22.25" style="81" customWidth="1"/>
    <col min="7662" max="7663" width="9.5" style="81" customWidth="1"/>
    <col min="7664" max="7664" width="7.375" style="81" customWidth="1"/>
    <col min="7665" max="7665" width="12.625" style="81" customWidth="1"/>
    <col min="7666" max="7912" width="9" style="81"/>
    <col min="7913" max="7913" width="25.5" style="81" customWidth="1"/>
    <col min="7914" max="7914" width="8.5" style="81" customWidth="1"/>
    <col min="7915" max="7915" width="9.5" style="81" customWidth="1"/>
    <col min="7916" max="7916" width="6.75" style="81" customWidth="1"/>
    <col min="7917" max="7917" width="22.25" style="81" customWidth="1"/>
    <col min="7918" max="7919" width="9.5" style="81" customWidth="1"/>
    <col min="7920" max="7920" width="7.375" style="81" customWidth="1"/>
    <col min="7921" max="7921" width="12.625" style="81" customWidth="1"/>
    <col min="7922" max="8168" width="9" style="81"/>
    <col min="8169" max="8169" width="25.5" style="81" customWidth="1"/>
    <col min="8170" max="8170" width="8.5" style="81" customWidth="1"/>
    <col min="8171" max="8171" width="9.5" style="81" customWidth="1"/>
    <col min="8172" max="8172" width="6.75" style="81" customWidth="1"/>
    <col min="8173" max="8173" width="22.25" style="81" customWidth="1"/>
    <col min="8174" max="8175" width="9.5" style="81" customWidth="1"/>
    <col min="8176" max="8176" width="7.375" style="81" customWidth="1"/>
    <col min="8177" max="8177" width="12.625" style="81" customWidth="1"/>
    <col min="8178" max="8424" width="9" style="81"/>
    <col min="8425" max="8425" width="25.5" style="81" customWidth="1"/>
    <col min="8426" max="8426" width="8.5" style="81" customWidth="1"/>
    <col min="8427" max="8427" width="9.5" style="81" customWidth="1"/>
    <col min="8428" max="8428" width="6.75" style="81" customWidth="1"/>
    <col min="8429" max="8429" width="22.25" style="81" customWidth="1"/>
    <col min="8430" max="8431" width="9.5" style="81" customWidth="1"/>
    <col min="8432" max="8432" width="7.375" style="81" customWidth="1"/>
    <col min="8433" max="8433" width="12.625" style="81" customWidth="1"/>
    <col min="8434" max="8680" width="9" style="81"/>
    <col min="8681" max="8681" width="25.5" style="81" customWidth="1"/>
    <col min="8682" max="8682" width="8.5" style="81" customWidth="1"/>
    <col min="8683" max="8683" width="9.5" style="81" customWidth="1"/>
    <col min="8684" max="8684" width="6.75" style="81" customWidth="1"/>
    <col min="8685" max="8685" width="22.25" style="81" customWidth="1"/>
    <col min="8686" max="8687" width="9.5" style="81" customWidth="1"/>
    <col min="8688" max="8688" width="7.375" style="81" customWidth="1"/>
    <col min="8689" max="8689" width="12.625" style="81" customWidth="1"/>
    <col min="8690" max="8936" width="9" style="81"/>
    <col min="8937" max="8937" width="25.5" style="81" customWidth="1"/>
    <col min="8938" max="8938" width="8.5" style="81" customWidth="1"/>
    <col min="8939" max="8939" width="9.5" style="81" customWidth="1"/>
    <col min="8940" max="8940" width="6.75" style="81" customWidth="1"/>
    <col min="8941" max="8941" width="22.25" style="81" customWidth="1"/>
    <col min="8942" max="8943" width="9.5" style="81" customWidth="1"/>
    <col min="8944" max="8944" width="7.375" style="81" customWidth="1"/>
    <col min="8945" max="8945" width="12.625" style="81" customWidth="1"/>
    <col min="8946" max="9192" width="9" style="81"/>
    <col min="9193" max="9193" width="25.5" style="81" customWidth="1"/>
    <col min="9194" max="9194" width="8.5" style="81" customWidth="1"/>
    <col min="9195" max="9195" width="9.5" style="81" customWidth="1"/>
    <col min="9196" max="9196" width="6.75" style="81" customWidth="1"/>
    <col min="9197" max="9197" width="22.25" style="81" customWidth="1"/>
    <col min="9198" max="9199" width="9.5" style="81" customWidth="1"/>
    <col min="9200" max="9200" width="7.375" style="81" customWidth="1"/>
    <col min="9201" max="9201" width="12.625" style="81" customWidth="1"/>
    <col min="9202" max="9448" width="9" style="81"/>
    <col min="9449" max="9449" width="25.5" style="81" customWidth="1"/>
    <col min="9450" max="9450" width="8.5" style="81" customWidth="1"/>
    <col min="9451" max="9451" width="9.5" style="81" customWidth="1"/>
    <col min="9452" max="9452" width="6.75" style="81" customWidth="1"/>
    <col min="9453" max="9453" width="22.25" style="81" customWidth="1"/>
    <col min="9454" max="9455" width="9.5" style="81" customWidth="1"/>
    <col min="9456" max="9456" width="7.375" style="81" customWidth="1"/>
    <col min="9457" max="9457" width="12.625" style="81" customWidth="1"/>
    <col min="9458" max="9704" width="9" style="81"/>
    <col min="9705" max="9705" width="25.5" style="81" customWidth="1"/>
    <col min="9706" max="9706" width="8.5" style="81" customWidth="1"/>
    <col min="9707" max="9707" width="9.5" style="81" customWidth="1"/>
    <col min="9708" max="9708" width="6.75" style="81" customWidth="1"/>
    <col min="9709" max="9709" width="22.25" style="81" customWidth="1"/>
    <col min="9710" max="9711" width="9.5" style="81" customWidth="1"/>
    <col min="9712" max="9712" width="7.375" style="81" customWidth="1"/>
    <col min="9713" max="9713" width="12.625" style="81" customWidth="1"/>
    <col min="9714" max="9960" width="9" style="81"/>
    <col min="9961" max="9961" width="25.5" style="81" customWidth="1"/>
    <col min="9962" max="9962" width="8.5" style="81" customWidth="1"/>
    <col min="9963" max="9963" width="9.5" style="81" customWidth="1"/>
    <col min="9964" max="9964" width="6.75" style="81" customWidth="1"/>
    <col min="9965" max="9965" width="22.25" style="81" customWidth="1"/>
    <col min="9966" max="9967" width="9.5" style="81" customWidth="1"/>
    <col min="9968" max="9968" width="7.375" style="81" customWidth="1"/>
    <col min="9969" max="9969" width="12.625" style="81" customWidth="1"/>
    <col min="9970" max="10216" width="9" style="81"/>
    <col min="10217" max="10217" width="25.5" style="81" customWidth="1"/>
    <col min="10218" max="10218" width="8.5" style="81" customWidth="1"/>
    <col min="10219" max="10219" width="9.5" style="81" customWidth="1"/>
    <col min="10220" max="10220" width="6.75" style="81" customWidth="1"/>
    <col min="10221" max="10221" width="22.25" style="81" customWidth="1"/>
    <col min="10222" max="10223" width="9.5" style="81" customWidth="1"/>
    <col min="10224" max="10224" width="7.375" style="81" customWidth="1"/>
    <col min="10225" max="10225" width="12.625" style="81" customWidth="1"/>
    <col min="10226" max="10472" width="9" style="81"/>
    <col min="10473" max="10473" width="25.5" style="81" customWidth="1"/>
    <col min="10474" max="10474" width="8.5" style="81" customWidth="1"/>
    <col min="10475" max="10475" width="9.5" style="81" customWidth="1"/>
    <col min="10476" max="10476" width="6.75" style="81" customWidth="1"/>
    <col min="10477" max="10477" width="22.25" style="81" customWidth="1"/>
    <col min="10478" max="10479" width="9.5" style="81" customWidth="1"/>
    <col min="10480" max="10480" width="7.375" style="81" customWidth="1"/>
    <col min="10481" max="10481" width="12.625" style="81" customWidth="1"/>
    <col min="10482" max="10728" width="9" style="81"/>
    <col min="10729" max="10729" width="25.5" style="81" customWidth="1"/>
    <col min="10730" max="10730" width="8.5" style="81" customWidth="1"/>
    <col min="10731" max="10731" width="9.5" style="81" customWidth="1"/>
    <col min="10732" max="10732" width="6.75" style="81" customWidth="1"/>
    <col min="10733" max="10733" width="22.25" style="81" customWidth="1"/>
    <col min="10734" max="10735" width="9.5" style="81" customWidth="1"/>
    <col min="10736" max="10736" width="7.375" style="81" customWidth="1"/>
    <col min="10737" max="10737" width="12.625" style="81" customWidth="1"/>
    <col min="10738" max="10984" width="9" style="81"/>
    <col min="10985" max="10985" width="25.5" style="81" customWidth="1"/>
    <col min="10986" max="10986" width="8.5" style="81" customWidth="1"/>
    <col min="10987" max="10987" width="9.5" style="81" customWidth="1"/>
    <col min="10988" max="10988" width="6.75" style="81" customWidth="1"/>
    <col min="10989" max="10989" width="22.25" style="81" customWidth="1"/>
    <col min="10990" max="10991" width="9.5" style="81" customWidth="1"/>
    <col min="10992" max="10992" width="7.375" style="81" customWidth="1"/>
    <col min="10993" max="10993" width="12.625" style="81" customWidth="1"/>
    <col min="10994" max="11240" width="9" style="81"/>
    <col min="11241" max="11241" width="25.5" style="81" customWidth="1"/>
    <col min="11242" max="11242" width="8.5" style="81" customWidth="1"/>
    <col min="11243" max="11243" width="9.5" style="81" customWidth="1"/>
    <col min="11244" max="11244" width="6.75" style="81" customWidth="1"/>
    <col min="11245" max="11245" width="22.25" style="81" customWidth="1"/>
    <col min="11246" max="11247" width="9.5" style="81" customWidth="1"/>
    <col min="11248" max="11248" width="7.375" style="81" customWidth="1"/>
    <col min="11249" max="11249" width="12.625" style="81" customWidth="1"/>
    <col min="11250" max="11496" width="9" style="81"/>
    <col min="11497" max="11497" width="25.5" style="81" customWidth="1"/>
    <col min="11498" max="11498" width="8.5" style="81" customWidth="1"/>
    <col min="11499" max="11499" width="9.5" style="81" customWidth="1"/>
    <col min="11500" max="11500" width="6.75" style="81" customWidth="1"/>
    <col min="11501" max="11501" width="22.25" style="81" customWidth="1"/>
    <col min="11502" max="11503" width="9.5" style="81" customWidth="1"/>
    <col min="11504" max="11504" width="7.375" style="81" customWidth="1"/>
    <col min="11505" max="11505" width="12.625" style="81" customWidth="1"/>
    <col min="11506" max="11752" width="9" style="81"/>
    <col min="11753" max="11753" width="25.5" style="81" customWidth="1"/>
    <col min="11754" max="11754" width="8.5" style="81" customWidth="1"/>
    <col min="11755" max="11755" width="9.5" style="81" customWidth="1"/>
    <col min="11756" max="11756" width="6.75" style="81" customWidth="1"/>
    <col min="11757" max="11757" width="22.25" style="81" customWidth="1"/>
    <col min="11758" max="11759" width="9.5" style="81" customWidth="1"/>
    <col min="11760" max="11760" width="7.375" style="81" customWidth="1"/>
    <col min="11761" max="11761" width="12.625" style="81" customWidth="1"/>
    <col min="11762" max="12008" width="9" style="81"/>
    <col min="12009" max="12009" width="25.5" style="81" customWidth="1"/>
    <col min="12010" max="12010" width="8.5" style="81" customWidth="1"/>
    <col min="12011" max="12011" width="9.5" style="81" customWidth="1"/>
    <col min="12012" max="12012" width="6.75" style="81" customWidth="1"/>
    <col min="12013" max="12013" width="22.25" style="81" customWidth="1"/>
    <col min="12014" max="12015" width="9.5" style="81" customWidth="1"/>
    <col min="12016" max="12016" width="7.375" style="81" customWidth="1"/>
    <col min="12017" max="12017" width="12.625" style="81" customWidth="1"/>
    <col min="12018" max="12264" width="9" style="81"/>
    <col min="12265" max="12265" width="25.5" style="81" customWidth="1"/>
    <col min="12266" max="12266" width="8.5" style="81" customWidth="1"/>
    <col min="12267" max="12267" width="9.5" style="81" customWidth="1"/>
    <col min="12268" max="12268" width="6.75" style="81" customWidth="1"/>
    <col min="12269" max="12269" width="22.25" style="81" customWidth="1"/>
    <col min="12270" max="12271" width="9.5" style="81" customWidth="1"/>
    <col min="12272" max="12272" width="7.375" style="81" customWidth="1"/>
    <col min="12273" max="12273" width="12.625" style="81" customWidth="1"/>
    <col min="12274" max="12520" width="9" style="81"/>
    <col min="12521" max="12521" width="25.5" style="81" customWidth="1"/>
    <col min="12522" max="12522" width="8.5" style="81" customWidth="1"/>
    <col min="12523" max="12523" width="9.5" style="81" customWidth="1"/>
    <col min="12524" max="12524" width="6.75" style="81" customWidth="1"/>
    <col min="12525" max="12525" width="22.25" style="81" customWidth="1"/>
    <col min="12526" max="12527" width="9.5" style="81" customWidth="1"/>
    <col min="12528" max="12528" width="7.375" style="81" customWidth="1"/>
    <col min="12529" max="12529" width="12.625" style="81" customWidth="1"/>
    <col min="12530" max="12776" width="9" style="81"/>
    <col min="12777" max="12777" width="25.5" style="81" customWidth="1"/>
    <col min="12778" max="12778" width="8.5" style="81" customWidth="1"/>
    <col min="12779" max="12779" width="9.5" style="81" customWidth="1"/>
    <col min="12780" max="12780" width="6.75" style="81" customWidth="1"/>
    <col min="12781" max="12781" width="22.25" style="81" customWidth="1"/>
    <col min="12782" max="12783" width="9.5" style="81" customWidth="1"/>
    <col min="12784" max="12784" width="7.375" style="81" customWidth="1"/>
    <col min="12785" max="12785" width="12.625" style="81" customWidth="1"/>
    <col min="12786" max="13032" width="9" style="81"/>
    <col min="13033" max="13033" width="25.5" style="81" customWidth="1"/>
    <col min="13034" max="13034" width="8.5" style="81" customWidth="1"/>
    <col min="13035" max="13035" width="9.5" style="81" customWidth="1"/>
    <col min="13036" max="13036" width="6.75" style="81" customWidth="1"/>
    <col min="13037" max="13037" width="22.25" style="81" customWidth="1"/>
    <col min="13038" max="13039" width="9.5" style="81" customWidth="1"/>
    <col min="13040" max="13040" width="7.375" style="81" customWidth="1"/>
    <col min="13041" max="13041" width="12.625" style="81" customWidth="1"/>
    <col min="13042" max="13288" width="9" style="81"/>
    <col min="13289" max="13289" width="25.5" style="81" customWidth="1"/>
    <col min="13290" max="13290" width="8.5" style="81" customWidth="1"/>
    <col min="13291" max="13291" width="9.5" style="81" customWidth="1"/>
    <col min="13292" max="13292" width="6.75" style="81" customWidth="1"/>
    <col min="13293" max="13293" width="22.25" style="81" customWidth="1"/>
    <col min="13294" max="13295" width="9.5" style="81" customWidth="1"/>
    <col min="13296" max="13296" width="7.375" style="81" customWidth="1"/>
    <col min="13297" max="13297" width="12.625" style="81" customWidth="1"/>
    <col min="13298" max="13544" width="9" style="81"/>
    <col min="13545" max="13545" width="25.5" style="81" customWidth="1"/>
    <col min="13546" max="13546" width="8.5" style="81" customWidth="1"/>
    <col min="13547" max="13547" width="9.5" style="81" customWidth="1"/>
    <col min="13548" max="13548" width="6.75" style="81" customWidth="1"/>
    <col min="13549" max="13549" width="22.25" style="81" customWidth="1"/>
    <col min="13550" max="13551" width="9.5" style="81" customWidth="1"/>
    <col min="13552" max="13552" width="7.375" style="81" customWidth="1"/>
    <col min="13553" max="13553" width="12.625" style="81" customWidth="1"/>
    <col min="13554" max="13800" width="9" style="81"/>
    <col min="13801" max="13801" width="25.5" style="81" customWidth="1"/>
    <col min="13802" max="13802" width="8.5" style="81" customWidth="1"/>
    <col min="13803" max="13803" width="9.5" style="81" customWidth="1"/>
    <col min="13804" max="13804" width="6.75" style="81" customWidth="1"/>
    <col min="13805" max="13805" width="22.25" style="81" customWidth="1"/>
    <col min="13806" max="13807" width="9.5" style="81" customWidth="1"/>
    <col min="13808" max="13808" width="7.375" style="81" customWidth="1"/>
    <col min="13809" max="13809" width="12.625" style="81" customWidth="1"/>
    <col min="13810" max="14056" width="9" style="81"/>
    <col min="14057" max="14057" width="25.5" style="81" customWidth="1"/>
    <col min="14058" max="14058" width="8.5" style="81" customWidth="1"/>
    <col min="14059" max="14059" width="9.5" style="81" customWidth="1"/>
    <col min="14060" max="14060" width="6.75" style="81" customWidth="1"/>
    <col min="14061" max="14061" width="22.25" style="81" customWidth="1"/>
    <col min="14062" max="14063" width="9.5" style="81" customWidth="1"/>
    <col min="14064" max="14064" width="7.375" style="81" customWidth="1"/>
    <col min="14065" max="14065" width="12.625" style="81" customWidth="1"/>
    <col min="14066" max="14312" width="9" style="81"/>
    <col min="14313" max="14313" width="25.5" style="81" customWidth="1"/>
    <col min="14314" max="14314" width="8.5" style="81" customWidth="1"/>
    <col min="14315" max="14315" width="9.5" style="81" customWidth="1"/>
    <col min="14316" max="14316" width="6.75" style="81" customWidth="1"/>
    <col min="14317" max="14317" width="22.25" style="81" customWidth="1"/>
    <col min="14318" max="14319" width="9.5" style="81" customWidth="1"/>
    <col min="14320" max="14320" width="7.375" style="81" customWidth="1"/>
    <col min="14321" max="14321" width="12.625" style="81" customWidth="1"/>
    <col min="14322" max="14568" width="9" style="81"/>
    <col min="14569" max="14569" width="25.5" style="81" customWidth="1"/>
    <col min="14570" max="14570" width="8.5" style="81" customWidth="1"/>
    <col min="14571" max="14571" width="9.5" style="81" customWidth="1"/>
    <col min="14572" max="14572" width="6.75" style="81" customWidth="1"/>
    <col min="14573" max="14573" width="22.25" style="81" customWidth="1"/>
    <col min="14574" max="14575" width="9.5" style="81" customWidth="1"/>
    <col min="14576" max="14576" width="7.375" style="81" customWidth="1"/>
    <col min="14577" max="14577" width="12.625" style="81" customWidth="1"/>
    <col min="14578" max="14824" width="9" style="81"/>
    <col min="14825" max="14825" width="25.5" style="81" customWidth="1"/>
    <col min="14826" max="14826" width="8.5" style="81" customWidth="1"/>
    <col min="14827" max="14827" width="9.5" style="81" customWidth="1"/>
    <col min="14828" max="14828" width="6.75" style="81" customWidth="1"/>
    <col min="14829" max="14829" width="22.25" style="81" customWidth="1"/>
    <col min="14830" max="14831" width="9.5" style="81" customWidth="1"/>
    <col min="14832" max="14832" width="7.375" style="81" customWidth="1"/>
    <col min="14833" max="14833" width="12.625" style="81" customWidth="1"/>
    <col min="14834" max="15080" width="9" style="81"/>
    <col min="15081" max="15081" width="25.5" style="81" customWidth="1"/>
    <col min="15082" max="15082" width="8.5" style="81" customWidth="1"/>
    <col min="15083" max="15083" width="9.5" style="81" customWidth="1"/>
    <col min="15084" max="15084" width="6.75" style="81" customWidth="1"/>
    <col min="15085" max="15085" width="22.25" style="81" customWidth="1"/>
    <col min="15086" max="15087" width="9.5" style="81" customWidth="1"/>
    <col min="15088" max="15088" width="7.375" style="81" customWidth="1"/>
    <col min="15089" max="15089" width="12.625" style="81" customWidth="1"/>
    <col min="15090" max="15336" width="9" style="81"/>
    <col min="15337" max="15337" width="25.5" style="81" customWidth="1"/>
    <col min="15338" max="15338" width="8.5" style="81" customWidth="1"/>
    <col min="15339" max="15339" width="9.5" style="81" customWidth="1"/>
    <col min="15340" max="15340" width="6.75" style="81" customWidth="1"/>
    <col min="15341" max="15341" width="22.25" style="81" customWidth="1"/>
    <col min="15342" max="15343" width="9.5" style="81" customWidth="1"/>
    <col min="15344" max="15344" width="7.375" style="81" customWidth="1"/>
    <col min="15345" max="15345" width="12.625" style="81" customWidth="1"/>
    <col min="15346" max="15592" width="9" style="81"/>
    <col min="15593" max="15593" width="25.5" style="81" customWidth="1"/>
    <col min="15594" max="15594" width="8.5" style="81" customWidth="1"/>
    <col min="15595" max="15595" width="9.5" style="81" customWidth="1"/>
    <col min="15596" max="15596" width="6.75" style="81" customWidth="1"/>
    <col min="15597" max="15597" width="22.25" style="81" customWidth="1"/>
    <col min="15598" max="15599" width="9.5" style="81" customWidth="1"/>
    <col min="15600" max="15600" width="7.375" style="81" customWidth="1"/>
    <col min="15601" max="15601" width="12.625" style="81" customWidth="1"/>
    <col min="15602" max="15848" width="9" style="81"/>
    <col min="15849" max="15849" width="25.5" style="81" customWidth="1"/>
    <col min="15850" max="15850" width="8.5" style="81" customWidth="1"/>
    <col min="15851" max="15851" width="9.5" style="81" customWidth="1"/>
    <col min="15852" max="15852" width="6.75" style="81" customWidth="1"/>
    <col min="15853" max="15853" width="22.25" style="81" customWidth="1"/>
    <col min="15854" max="15855" width="9.5" style="81" customWidth="1"/>
    <col min="15856" max="15856" width="7.375" style="81" customWidth="1"/>
    <col min="15857" max="15857" width="12.625" style="81" customWidth="1"/>
    <col min="15858" max="16104" width="9" style="81"/>
    <col min="16105" max="16105" width="25.5" style="81" customWidth="1"/>
    <col min="16106" max="16106" width="8.5" style="81" customWidth="1"/>
    <col min="16107" max="16107" width="9.5" style="81" customWidth="1"/>
    <col min="16108" max="16108" width="6.75" style="81" customWidth="1"/>
    <col min="16109" max="16109" width="22.25" style="81" customWidth="1"/>
    <col min="16110" max="16111" width="9.5" style="81" customWidth="1"/>
    <col min="16112" max="16112" width="7.375" style="81" customWidth="1"/>
    <col min="16113" max="16113" width="12.625" style="81" customWidth="1"/>
    <col min="16114" max="16384" width="9" style="81"/>
  </cols>
  <sheetData>
    <row r="1" ht="24" spans="1:12">
      <c r="A1" s="82" t="s">
        <v>111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="80" customFormat="1" ht="18.75" customHeight="1" spans="1:12">
      <c r="A2" s="64" t="s">
        <v>15</v>
      </c>
      <c r="B2" s="83"/>
      <c r="C2" s="83"/>
      <c r="D2" s="84"/>
      <c r="E2" s="84"/>
      <c r="F2" s="84"/>
      <c r="G2" s="84"/>
      <c r="H2" s="85"/>
      <c r="I2" s="85"/>
      <c r="J2" s="107" t="s">
        <v>16</v>
      </c>
      <c r="K2" s="107"/>
      <c r="L2" s="107"/>
    </row>
    <row r="3" ht="20.25" customHeight="1" spans="1:12">
      <c r="A3" s="86" t="s">
        <v>17</v>
      </c>
      <c r="B3" s="86"/>
      <c r="C3" s="86"/>
      <c r="D3" s="86"/>
      <c r="E3" s="86"/>
      <c r="F3" s="86"/>
      <c r="G3" s="86" t="s">
        <v>18</v>
      </c>
      <c r="H3" s="86"/>
      <c r="I3" s="86"/>
      <c r="J3" s="86"/>
      <c r="K3" s="86"/>
      <c r="L3" s="86"/>
    </row>
    <row r="4" ht="20.25" customHeight="1" spans="1:12">
      <c r="A4" s="87" t="s">
        <v>19</v>
      </c>
      <c r="B4" s="88" t="s">
        <v>94</v>
      </c>
      <c r="C4" s="88" t="s">
        <v>95</v>
      </c>
      <c r="D4" s="88" t="s">
        <v>112</v>
      </c>
      <c r="E4" s="88" t="s">
        <v>21</v>
      </c>
      <c r="F4" s="88" t="s">
        <v>106</v>
      </c>
      <c r="G4" s="87" t="s">
        <v>19</v>
      </c>
      <c r="H4" s="88" t="s">
        <v>94</v>
      </c>
      <c r="I4" s="88" t="s">
        <v>95</v>
      </c>
      <c r="J4" s="88" t="s">
        <v>112</v>
      </c>
      <c r="K4" s="88" t="s">
        <v>21</v>
      </c>
      <c r="L4" s="88" t="s">
        <v>106</v>
      </c>
    </row>
    <row r="5" ht="20.25" customHeight="1" spans="1:14">
      <c r="A5" s="89" t="s">
        <v>23</v>
      </c>
      <c r="B5" s="90">
        <f>B6+B12</f>
        <v>0</v>
      </c>
      <c r="C5" s="90">
        <f>C6+C12</f>
        <v>0</v>
      </c>
      <c r="D5" s="90">
        <f>D6+D12</f>
        <v>0</v>
      </c>
      <c r="E5" s="90"/>
      <c r="F5" s="91"/>
      <c r="G5" s="89" t="s">
        <v>23</v>
      </c>
      <c r="H5" s="92">
        <f>H6+H11</f>
        <v>0</v>
      </c>
      <c r="I5" s="92">
        <f>I6+I11</f>
        <v>0</v>
      </c>
      <c r="J5" s="92">
        <f>J6+J11</f>
        <v>0</v>
      </c>
      <c r="K5" s="92"/>
      <c r="L5" s="91"/>
      <c r="M5" s="81">
        <v>41630</v>
      </c>
      <c r="N5" s="81">
        <v>41630</v>
      </c>
    </row>
    <row r="6" ht="20.25" customHeight="1" spans="1:14">
      <c r="A6" s="93" t="s">
        <v>113</v>
      </c>
      <c r="B6" s="90"/>
      <c r="C6" s="90"/>
      <c r="D6" s="90"/>
      <c r="E6" s="90"/>
      <c r="F6" s="91"/>
      <c r="G6" s="94" t="s">
        <v>114</v>
      </c>
      <c r="H6" s="92"/>
      <c r="I6" s="92"/>
      <c r="J6" s="92"/>
      <c r="K6" s="92"/>
      <c r="L6" s="91"/>
      <c r="N6" s="81">
        <v>83</v>
      </c>
    </row>
    <row r="7" ht="20.25" customHeight="1" spans="1:12">
      <c r="A7" s="95"/>
      <c r="B7" s="96"/>
      <c r="C7" s="96"/>
      <c r="D7" s="96"/>
      <c r="E7" s="96"/>
      <c r="F7" s="97"/>
      <c r="G7" s="95"/>
      <c r="H7" s="98"/>
      <c r="I7" s="98"/>
      <c r="J7" s="98"/>
      <c r="K7" s="98"/>
      <c r="L7" s="97"/>
    </row>
    <row r="8" ht="20.25" customHeight="1" spans="1:12">
      <c r="A8" s="99"/>
      <c r="B8" s="96"/>
      <c r="C8" s="96"/>
      <c r="D8" s="96"/>
      <c r="E8" s="96"/>
      <c r="F8" s="97"/>
      <c r="G8" s="95"/>
      <c r="H8" s="98"/>
      <c r="I8" s="98"/>
      <c r="J8" s="98"/>
      <c r="K8" s="98"/>
      <c r="L8" s="97"/>
    </row>
    <row r="9" ht="20.25" customHeight="1" spans="1:12">
      <c r="A9" s="99"/>
      <c r="B9" s="96"/>
      <c r="C9" s="96"/>
      <c r="D9" s="96"/>
      <c r="E9" s="96"/>
      <c r="F9" s="97"/>
      <c r="G9" s="95"/>
      <c r="H9" s="98"/>
      <c r="I9" s="98"/>
      <c r="J9" s="98"/>
      <c r="K9" s="98"/>
      <c r="L9" s="97"/>
    </row>
    <row r="10" ht="20.25" customHeight="1" spans="1:12">
      <c r="A10" s="99"/>
      <c r="B10" s="96"/>
      <c r="C10" s="96"/>
      <c r="D10" s="96"/>
      <c r="E10" s="96"/>
      <c r="F10" s="97"/>
      <c r="G10" s="95"/>
      <c r="H10" s="98"/>
      <c r="I10" s="98"/>
      <c r="J10" s="98"/>
      <c r="K10" s="98"/>
      <c r="L10" s="97"/>
    </row>
    <row r="11" ht="20.25" customHeight="1" spans="1:12">
      <c r="A11" s="99"/>
      <c r="B11" s="96"/>
      <c r="C11" s="96"/>
      <c r="D11" s="96"/>
      <c r="E11" s="96"/>
      <c r="F11" s="97"/>
      <c r="G11" s="100" t="s">
        <v>82</v>
      </c>
      <c r="H11" s="101"/>
      <c r="I11" s="101"/>
      <c r="J11" s="101"/>
      <c r="K11" s="101"/>
      <c r="L11" s="91"/>
    </row>
    <row r="12" ht="20.25" customHeight="1" spans="1:14">
      <c r="A12" s="100" t="s">
        <v>78</v>
      </c>
      <c r="B12" s="90">
        <f>B13+B15</f>
        <v>0</v>
      </c>
      <c r="C12" s="90">
        <f>C13+C15</f>
        <v>0</v>
      </c>
      <c r="D12" s="90">
        <f>D13+D15</f>
        <v>0</v>
      </c>
      <c r="E12" s="90"/>
      <c r="F12" s="91">
        <v>0</v>
      </c>
      <c r="G12" s="102" t="s">
        <v>84</v>
      </c>
      <c r="H12" s="103"/>
      <c r="I12" s="103"/>
      <c r="J12" s="103"/>
      <c r="K12" s="103"/>
      <c r="L12" s="97"/>
      <c r="N12" s="81">
        <v>41547</v>
      </c>
    </row>
    <row r="13" ht="20.25" customHeight="1" spans="1:14">
      <c r="A13" s="104" t="s">
        <v>79</v>
      </c>
      <c r="B13" s="96">
        <f>SUM(B14:B14)</f>
        <v>0</v>
      </c>
      <c r="C13" s="96">
        <f>SUM(C14:C14)</f>
        <v>0</v>
      </c>
      <c r="D13" s="96">
        <f>SUM(D14:D14)</f>
        <v>0</v>
      </c>
      <c r="E13" s="96"/>
      <c r="F13" s="97"/>
      <c r="G13" s="95" t="s">
        <v>86</v>
      </c>
      <c r="H13" s="103"/>
      <c r="I13" s="103"/>
      <c r="J13" s="103"/>
      <c r="K13" s="103"/>
      <c r="L13" s="97"/>
      <c r="N13" s="81">
        <v>0</v>
      </c>
    </row>
    <row r="14" ht="20.25" customHeight="1" spans="1:12">
      <c r="A14" s="95" t="s">
        <v>85</v>
      </c>
      <c r="B14" s="96"/>
      <c r="C14" s="96"/>
      <c r="D14" s="96"/>
      <c r="E14" s="96"/>
      <c r="F14" s="97"/>
      <c r="G14" s="102" t="s">
        <v>102</v>
      </c>
      <c r="H14" s="103"/>
      <c r="I14" s="103"/>
      <c r="J14" s="103"/>
      <c r="K14" s="103"/>
      <c r="L14" s="97"/>
    </row>
    <row r="15" ht="20.25" customHeight="1" spans="1:14">
      <c r="A15" s="102" t="s">
        <v>91</v>
      </c>
      <c r="B15" s="96"/>
      <c r="C15" s="96"/>
      <c r="D15" s="96"/>
      <c r="E15" s="96"/>
      <c r="F15" s="97"/>
      <c r="G15" s="102" t="s">
        <v>92</v>
      </c>
      <c r="H15" s="103"/>
      <c r="I15" s="103"/>
      <c r="J15" s="103"/>
      <c r="K15" s="103"/>
      <c r="L15" s="91"/>
      <c r="N15" s="81">
        <v>40000</v>
      </c>
    </row>
    <row r="16" ht="20.25" customHeight="1" spans="1:14">
      <c r="A16" s="105" t="s">
        <v>110</v>
      </c>
      <c r="N16" s="81">
        <v>1547</v>
      </c>
    </row>
    <row r="17" ht="20.25" customHeight="1" spans="4:13">
      <c r="D17" s="106"/>
      <c r="E17" s="106"/>
      <c r="M17" s="81">
        <v>1630</v>
      </c>
    </row>
    <row r="18" spans="2:3">
      <c r="B18" s="106"/>
      <c r="C18" s="106"/>
    </row>
    <row r="19" spans="8:11">
      <c r="H19" s="106"/>
      <c r="I19" s="106"/>
      <c r="J19" s="106"/>
      <c r="K19" s="106"/>
    </row>
    <row r="20" spans="4:5">
      <c r="D20" s="106"/>
      <c r="E20" s="106"/>
    </row>
    <row r="21" spans="4:5">
      <c r="D21" s="106"/>
      <c r="E21" s="106"/>
    </row>
    <row r="24" spans="4:5">
      <c r="D24" s="106"/>
      <c r="E24" s="106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Zeros="0" workbookViewId="0">
      <selection activeCell="A1" sqref="A1:G1"/>
    </sheetView>
  </sheetViews>
  <sheetFormatPr defaultColWidth="9" defaultRowHeight="12.75"/>
  <cols>
    <col min="1" max="1" width="25.5" style="59" customWidth="1"/>
    <col min="2" max="3" width="11.875" style="60" customWidth="1"/>
    <col min="4" max="4" width="11.875" style="61" customWidth="1"/>
    <col min="5" max="6" width="10" style="61" customWidth="1"/>
    <col min="7" max="7" width="20.75" style="61" customWidth="1"/>
    <col min="8" max="8" width="5" style="62" hidden="1" customWidth="1"/>
    <col min="9" max="257" width="9" style="59"/>
    <col min="258" max="258" width="25.5" style="59" customWidth="1"/>
    <col min="259" max="259" width="11.125" style="59" customWidth="1"/>
    <col min="260" max="260" width="10.75" style="59" customWidth="1"/>
    <col min="261" max="261" width="11.875" style="59" customWidth="1"/>
    <col min="262" max="262" width="10" style="59" customWidth="1"/>
    <col min="263" max="263" width="10.875" style="59" customWidth="1"/>
    <col min="264" max="513" width="9" style="59"/>
    <col min="514" max="514" width="25.5" style="59" customWidth="1"/>
    <col min="515" max="515" width="11.125" style="59" customWidth="1"/>
    <col min="516" max="516" width="10.75" style="59" customWidth="1"/>
    <col min="517" max="517" width="11.875" style="59" customWidth="1"/>
    <col min="518" max="518" width="10" style="59" customWidth="1"/>
    <col min="519" max="519" width="10.875" style="59" customWidth="1"/>
    <col min="520" max="769" width="9" style="59"/>
    <col min="770" max="770" width="25.5" style="59" customWidth="1"/>
    <col min="771" max="771" width="11.125" style="59" customWidth="1"/>
    <col min="772" max="772" width="10.75" style="59" customWidth="1"/>
    <col min="773" max="773" width="11.875" style="59" customWidth="1"/>
    <col min="774" max="774" width="10" style="59" customWidth="1"/>
    <col min="775" max="775" width="10.875" style="59" customWidth="1"/>
    <col min="776" max="1025" width="9" style="59"/>
    <col min="1026" max="1026" width="25.5" style="59" customWidth="1"/>
    <col min="1027" max="1027" width="11.125" style="59" customWidth="1"/>
    <col min="1028" max="1028" width="10.75" style="59" customWidth="1"/>
    <col min="1029" max="1029" width="11.875" style="59" customWidth="1"/>
    <col min="1030" max="1030" width="10" style="59" customWidth="1"/>
    <col min="1031" max="1031" width="10.875" style="59" customWidth="1"/>
    <col min="1032" max="1281" width="9" style="59"/>
    <col min="1282" max="1282" width="25.5" style="59" customWidth="1"/>
    <col min="1283" max="1283" width="11.125" style="59" customWidth="1"/>
    <col min="1284" max="1284" width="10.75" style="59" customWidth="1"/>
    <col min="1285" max="1285" width="11.875" style="59" customWidth="1"/>
    <col min="1286" max="1286" width="10" style="59" customWidth="1"/>
    <col min="1287" max="1287" width="10.875" style="59" customWidth="1"/>
    <col min="1288" max="1537" width="9" style="59"/>
    <col min="1538" max="1538" width="25.5" style="59" customWidth="1"/>
    <col min="1539" max="1539" width="11.125" style="59" customWidth="1"/>
    <col min="1540" max="1540" width="10.75" style="59" customWidth="1"/>
    <col min="1541" max="1541" width="11.875" style="59" customWidth="1"/>
    <col min="1542" max="1542" width="10" style="59" customWidth="1"/>
    <col min="1543" max="1543" width="10.875" style="59" customWidth="1"/>
    <col min="1544" max="1793" width="9" style="59"/>
    <col min="1794" max="1794" width="25.5" style="59" customWidth="1"/>
    <col min="1795" max="1795" width="11.125" style="59" customWidth="1"/>
    <col min="1796" max="1796" width="10.75" style="59" customWidth="1"/>
    <col min="1797" max="1797" width="11.875" style="59" customWidth="1"/>
    <col min="1798" max="1798" width="10" style="59" customWidth="1"/>
    <col min="1799" max="1799" width="10.875" style="59" customWidth="1"/>
    <col min="1800" max="2049" width="9" style="59"/>
    <col min="2050" max="2050" width="25.5" style="59" customWidth="1"/>
    <col min="2051" max="2051" width="11.125" style="59" customWidth="1"/>
    <col min="2052" max="2052" width="10.75" style="59" customWidth="1"/>
    <col min="2053" max="2053" width="11.875" style="59" customWidth="1"/>
    <col min="2054" max="2054" width="10" style="59" customWidth="1"/>
    <col min="2055" max="2055" width="10.875" style="59" customWidth="1"/>
    <col min="2056" max="2305" width="9" style="59"/>
    <col min="2306" max="2306" width="25.5" style="59" customWidth="1"/>
    <col min="2307" max="2307" width="11.125" style="59" customWidth="1"/>
    <col min="2308" max="2308" width="10.75" style="59" customWidth="1"/>
    <col min="2309" max="2309" width="11.875" style="59" customWidth="1"/>
    <col min="2310" max="2310" width="10" style="59" customWidth="1"/>
    <col min="2311" max="2311" width="10.875" style="59" customWidth="1"/>
    <col min="2312" max="2561" width="9" style="59"/>
    <col min="2562" max="2562" width="25.5" style="59" customWidth="1"/>
    <col min="2563" max="2563" width="11.125" style="59" customWidth="1"/>
    <col min="2564" max="2564" width="10.75" style="59" customWidth="1"/>
    <col min="2565" max="2565" width="11.875" style="59" customWidth="1"/>
    <col min="2566" max="2566" width="10" style="59" customWidth="1"/>
    <col min="2567" max="2567" width="10.875" style="59" customWidth="1"/>
    <col min="2568" max="2817" width="9" style="59"/>
    <col min="2818" max="2818" width="25.5" style="59" customWidth="1"/>
    <col min="2819" max="2819" width="11.125" style="59" customWidth="1"/>
    <col min="2820" max="2820" width="10.75" style="59" customWidth="1"/>
    <col min="2821" max="2821" width="11.875" style="59" customWidth="1"/>
    <col min="2822" max="2822" width="10" style="59" customWidth="1"/>
    <col min="2823" max="2823" width="10.875" style="59" customWidth="1"/>
    <col min="2824" max="3073" width="9" style="59"/>
    <col min="3074" max="3074" width="25.5" style="59" customWidth="1"/>
    <col min="3075" max="3075" width="11.125" style="59" customWidth="1"/>
    <col min="3076" max="3076" width="10.75" style="59" customWidth="1"/>
    <col min="3077" max="3077" width="11.875" style="59" customWidth="1"/>
    <col min="3078" max="3078" width="10" style="59" customWidth="1"/>
    <col min="3079" max="3079" width="10.875" style="59" customWidth="1"/>
    <col min="3080" max="3329" width="9" style="59"/>
    <col min="3330" max="3330" width="25.5" style="59" customWidth="1"/>
    <col min="3331" max="3331" width="11.125" style="59" customWidth="1"/>
    <col min="3332" max="3332" width="10.75" style="59" customWidth="1"/>
    <col min="3333" max="3333" width="11.875" style="59" customWidth="1"/>
    <col min="3334" max="3334" width="10" style="59" customWidth="1"/>
    <col min="3335" max="3335" width="10.875" style="59" customWidth="1"/>
    <col min="3336" max="3585" width="9" style="59"/>
    <col min="3586" max="3586" width="25.5" style="59" customWidth="1"/>
    <col min="3587" max="3587" width="11.125" style="59" customWidth="1"/>
    <col min="3588" max="3588" width="10.75" style="59" customWidth="1"/>
    <col min="3589" max="3589" width="11.875" style="59" customWidth="1"/>
    <col min="3590" max="3590" width="10" style="59" customWidth="1"/>
    <col min="3591" max="3591" width="10.875" style="59" customWidth="1"/>
    <col min="3592" max="3841" width="9" style="59"/>
    <col min="3842" max="3842" width="25.5" style="59" customWidth="1"/>
    <col min="3843" max="3843" width="11.125" style="59" customWidth="1"/>
    <col min="3844" max="3844" width="10.75" style="59" customWidth="1"/>
    <col min="3845" max="3845" width="11.875" style="59" customWidth="1"/>
    <col min="3846" max="3846" width="10" style="59" customWidth="1"/>
    <col min="3847" max="3847" width="10.875" style="59" customWidth="1"/>
    <col min="3848" max="4097" width="9" style="59"/>
    <col min="4098" max="4098" width="25.5" style="59" customWidth="1"/>
    <col min="4099" max="4099" width="11.125" style="59" customWidth="1"/>
    <col min="4100" max="4100" width="10.75" style="59" customWidth="1"/>
    <col min="4101" max="4101" width="11.875" style="59" customWidth="1"/>
    <col min="4102" max="4102" width="10" style="59" customWidth="1"/>
    <col min="4103" max="4103" width="10.875" style="59" customWidth="1"/>
    <col min="4104" max="4353" width="9" style="59"/>
    <col min="4354" max="4354" width="25.5" style="59" customWidth="1"/>
    <col min="4355" max="4355" width="11.125" style="59" customWidth="1"/>
    <col min="4356" max="4356" width="10.75" style="59" customWidth="1"/>
    <col min="4357" max="4357" width="11.875" style="59" customWidth="1"/>
    <col min="4358" max="4358" width="10" style="59" customWidth="1"/>
    <col min="4359" max="4359" width="10.875" style="59" customWidth="1"/>
    <col min="4360" max="4609" width="9" style="59"/>
    <col min="4610" max="4610" width="25.5" style="59" customWidth="1"/>
    <col min="4611" max="4611" width="11.125" style="59" customWidth="1"/>
    <col min="4612" max="4612" width="10.75" style="59" customWidth="1"/>
    <col min="4613" max="4613" width="11.875" style="59" customWidth="1"/>
    <col min="4614" max="4614" width="10" style="59" customWidth="1"/>
    <col min="4615" max="4615" width="10.875" style="59" customWidth="1"/>
    <col min="4616" max="4865" width="9" style="59"/>
    <col min="4866" max="4866" width="25.5" style="59" customWidth="1"/>
    <col min="4867" max="4867" width="11.125" style="59" customWidth="1"/>
    <col min="4868" max="4868" width="10.75" style="59" customWidth="1"/>
    <col min="4869" max="4869" width="11.875" style="59" customWidth="1"/>
    <col min="4870" max="4870" width="10" style="59" customWidth="1"/>
    <col min="4871" max="4871" width="10.875" style="59" customWidth="1"/>
    <col min="4872" max="5121" width="9" style="59"/>
    <col min="5122" max="5122" width="25.5" style="59" customWidth="1"/>
    <col min="5123" max="5123" width="11.125" style="59" customWidth="1"/>
    <col min="5124" max="5124" width="10.75" style="59" customWidth="1"/>
    <col min="5125" max="5125" width="11.875" style="59" customWidth="1"/>
    <col min="5126" max="5126" width="10" style="59" customWidth="1"/>
    <col min="5127" max="5127" width="10.875" style="59" customWidth="1"/>
    <col min="5128" max="5377" width="9" style="59"/>
    <col min="5378" max="5378" width="25.5" style="59" customWidth="1"/>
    <col min="5379" max="5379" width="11.125" style="59" customWidth="1"/>
    <col min="5380" max="5380" width="10.75" style="59" customWidth="1"/>
    <col min="5381" max="5381" width="11.875" style="59" customWidth="1"/>
    <col min="5382" max="5382" width="10" style="59" customWidth="1"/>
    <col min="5383" max="5383" width="10.875" style="59" customWidth="1"/>
    <col min="5384" max="5633" width="9" style="59"/>
    <col min="5634" max="5634" width="25.5" style="59" customWidth="1"/>
    <col min="5635" max="5635" width="11.125" style="59" customWidth="1"/>
    <col min="5636" max="5636" width="10.75" style="59" customWidth="1"/>
    <col min="5637" max="5637" width="11.875" style="59" customWidth="1"/>
    <col min="5638" max="5638" width="10" style="59" customWidth="1"/>
    <col min="5639" max="5639" width="10.875" style="59" customWidth="1"/>
    <col min="5640" max="5889" width="9" style="59"/>
    <col min="5890" max="5890" width="25.5" style="59" customWidth="1"/>
    <col min="5891" max="5891" width="11.125" style="59" customWidth="1"/>
    <col min="5892" max="5892" width="10.75" style="59" customWidth="1"/>
    <col min="5893" max="5893" width="11.875" style="59" customWidth="1"/>
    <col min="5894" max="5894" width="10" style="59" customWidth="1"/>
    <col min="5895" max="5895" width="10.875" style="59" customWidth="1"/>
    <col min="5896" max="6145" width="9" style="59"/>
    <col min="6146" max="6146" width="25.5" style="59" customWidth="1"/>
    <col min="6147" max="6147" width="11.125" style="59" customWidth="1"/>
    <col min="6148" max="6148" width="10.75" style="59" customWidth="1"/>
    <col min="6149" max="6149" width="11.875" style="59" customWidth="1"/>
    <col min="6150" max="6150" width="10" style="59" customWidth="1"/>
    <col min="6151" max="6151" width="10.875" style="59" customWidth="1"/>
    <col min="6152" max="6401" width="9" style="59"/>
    <col min="6402" max="6402" width="25.5" style="59" customWidth="1"/>
    <col min="6403" max="6403" width="11.125" style="59" customWidth="1"/>
    <col min="6404" max="6404" width="10.75" style="59" customWidth="1"/>
    <col min="6405" max="6405" width="11.875" style="59" customWidth="1"/>
    <col min="6406" max="6406" width="10" style="59" customWidth="1"/>
    <col min="6407" max="6407" width="10.875" style="59" customWidth="1"/>
    <col min="6408" max="6657" width="9" style="59"/>
    <col min="6658" max="6658" width="25.5" style="59" customWidth="1"/>
    <col min="6659" max="6659" width="11.125" style="59" customWidth="1"/>
    <col min="6660" max="6660" width="10.75" style="59" customWidth="1"/>
    <col min="6661" max="6661" width="11.875" style="59" customWidth="1"/>
    <col min="6662" max="6662" width="10" style="59" customWidth="1"/>
    <col min="6663" max="6663" width="10.875" style="59" customWidth="1"/>
    <col min="6664" max="6913" width="9" style="59"/>
    <col min="6914" max="6914" width="25.5" style="59" customWidth="1"/>
    <col min="6915" max="6915" width="11.125" style="59" customWidth="1"/>
    <col min="6916" max="6916" width="10.75" style="59" customWidth="1"/>
    <col min="6917" max="6917" width="11.875" style="59" customWidth="1"/>
    <col min="6918" max="6918" width="10" style="59" customWidth="1"/>
    <col min="6919" max="6919" width="10.875" style="59" customWidth="1"/>
    <col min="6920" max="7169" width="9" style="59"/>
    <col min="7170" max="7170" width="25.5" style="59" customWidth="1"/>
    <col min="7171" max="7171" width="11.125" style="59" customWidth="1"/>
    <col min="7172" max="7172" width="10.75" style="59" customWidth="1"/>
    <col min="7173" max="7173" width="11.875" style="59" customWidth="1"/>
    <col min="7174" max="7174" width="10" style="59" customWidth="1"/>
    <col min="7175" max="7175" width="10.875" style="59" customWidth="1"/>
    <col min="7176" max="7425" width="9" style="59"/>
    <col min="7426" max="7426" width="25.5" style="59" customWidth="1"/>
    <col min="7427" max="7427" width="11.125" style="59" customWidth="1"/>
    <col min="7428" max="7428" width="10.75" style="59" customWidth="1"/>
    <col min="7429" max="7429" width="11.875" style="59" customWidth="1"/>
    <col min="7430" max="7430" width="10" style="59" customWidth="1"/>
    <col min="7431" max="7431" width="10.875" style="59" customWidth="1"/>
    <col min="7432" max="7681" width="9" style="59"/>
    <col min="7682" max="7682" width="25.5" style="59" customWidth="1"/>
    <col min="7683" max="7683" width="11.125" style="59" customWidth="1"/>
    <col min="7684" max="7684" width="10.75" style="59" customWidth="1"/>
    <col min="7685" max="7685" width="11.875" style="59" customWidth="1"/>
    <col min="7686" max="7686" width="10" style="59" customWidth="1"/>
    <col min="7687" max="7687" width="10.875" style="59" customWidth="1"/>
    <col min="7688" max="7937" width="9" style="59"/>
    <col min="7938" max="7938" width="25.5" style="59" customWidth="1"/>
    <col min="7939" max="7939" width="11.125" style="59" customWidth="1"/>
    <col min="7940" max="7940" width="10.75" style="59" customWidth="1"/>
    <col min="7941" max="7941" width="11.875" style="59" customWidth="1"/>
    <col min="7942" max="7942" width="10" style="59" customWidth="1"/>
    <col min="7943" max="7943" width="10.875" style="59" customWidth="1"/>
    <col min="7944" max="8193" width="9" style="59"/>
    <col min="8194" max="8194" width="25.5" style="59" customWidth="1"/>
    <col min="8195" max="8195" width="11.125" style="59" customWidth="1"/>
    <col min="8196" max="8196" width="10.75" style="59" customWidth="1"/>
    <col min="8197" max="8197" width="11.875" style="59" customWidth="1"/>
    <col min="8198" max="8198" width="10" style="59" customWidth="1"/>
    <col min="8199" max="8199" width="10.875" style="59" customWidth="1"/>
    <col min="8200" max="8449" width="9" style="59"/>
    <col min="8450" max="8450" width="25.5" style="59" customWidth="1"/>
    <col min="8451" max="8451" width="11.125" style="59" customWidth="1"/>
    <col min="8452" max="8452" width="10.75" style="59" customWidth="1"/>
    <col min="8453" max="8453" width="11.875" style="59" customWidth="1"/>
    <col min="8454" max="8454" width="10" style="59" customWidth="1"/>
    <col min="8455" max="8455" width="10.875" style="59" customWidth="1"/>
    <col min="8456" max="8705" width="9" style="59"/>
    <col min="8706" max="8706" width="25.5" style="59" customWidth="1"/>
    <col min="8707" max="8707" width="11.125" style="59" customWidth="1"/>
    <col min="8708" max="8708" width="10.75" style="59" customWidth="1"/>
    <col min="8709" max="8709" width="11.875" style="59" customWidth="1"/>
    <col min="8710" max="8710" width="10" style="59" customWidth="1"/>
    <col min="8711" max="8711" width="10.875" style="59" customWidth="1"/>
    <col min="8712" max="8961" width="9" style="59"/>
    <col min="8962" max="8962" width="25.5" style="59" customWidth="1"/>
    <col min="8963" max="8963" width="11.125" style="59" customWidth="1"/>
    <col min="8964" max="8964" width="10.75" style="59" customWidth="1"/>
    <col min="8965" max="8965" width="11.875" style="59" customWidth="1"/>
    <col min="8966" max="8966" width="10" style="59" customWidth="1"/>
    <col min="8967" max="8967" width="10.875" style="59" customWidth="1"/>
    <col min="8968" max="9217" width="9" style="59"/>
    <col min="9218" max="9218" width="25.5" style="59" customWidth="1"/>
    <col min="9219" max="9219" width="11.125" style="59" customWidth="1"/>
    <col min="9220" max="9220" width="10.75" style="59" customWidth="1"/>
    <col min="9221" max="9221" width="11.875" style="59" customWidth="1"/>
    <col min="9222" max="9222" width="10" style="59" customWidth="1"/>
    <col min="9223" max="9223" width="10.875" style="59" customWidth="1"/>
    <col min="9224" max="9473" width="9" style="59"/>
    <col min="9474" max="9474" width="25.5" style="59" customWidth="1"/>
    <col min="9475" max="9475" width="11.125" style="59" customWidth="1"/>
    <col min="9476" max="9476" width="10.75" style="59" customWidth="1"/>
    <col min="9477" max="9477" width="11.875" style="59" customWidth="1"/>
    <col min="9478" max="9478" width="10" style="59" customWidth="1"/>
    <col min="9479" max="9479" width="10.875" style="59" customWidth="1"/>
    <col min="9480" max="9729" width="9" style="59"/>
    <col min="9730" max="9730" width="25.5" style="59" customWidth="1"/>
    <col min="9731" max="9731" width="11.125" style="59" customWidth="1"/>
    <col min="9732" max="9732" width="10.75" style="59" customWidth="1"/>
    <col min="9733" max="9733" width="11.875" style="59" customWidth="1"/>
    <col min="9734" max="9734" width="10" style="59" customWidth="1"/>
    <col min="9735" max="9735" width="10.875" style="59" customWidth="1"/>
    <col min="9736" max="9985" width="9" style="59"/>
    <col min="9986" max="9986" width="25.5" style="59" customWidth="1"/>
    <col min="9987" max="9987" width="11.125" style="59" customWidth="1"/>
    <col min="9988" max="9988" width="10.75" style="59" customWidth="1"/>
    <col min="9989" max="9989" width="11.875" style="59" customWidth="1"/>
    <col min="9990" max="9990" width="10" style="59" customWidth="1"/>
    <col min="9991" max="9991" width="10.875" style="59" customWidth="1"/>
    <col min="9992" max="10241" width="9" style="59"/>
    <col min="10242" max="10242" width="25.5" style="59" customWidth="1"/>
    <col min="10243" max="10243" width="11.125" style="59" customWidth="1"/>
    <col min="10244" max="10244" width="10.75" style="59" customWidth="1"/>
    <col min="10245" max="10245" width="11.875" style="59" customWidth="1"/>
    <col min="10246" max="10246" width="10" style="59" customWidth="1"/>
    <col min="10247" max="10247" width="10.875" style="59" customWidth="1"/>
    <col min="10248" max="10497" width="9" style="59"/>
    <col min="10498" max="10498" width="25.5" style="59" customWidth="1"/>
    <col min="10499" max="10499" width="11.125" style="59" customWidth="1"/>
    <col min="10500" max="10500" width="10.75" style="59" customWidth="1"/>
    <col min="10501" max="10501" width="11.875" style="59" customWidth="1"/>
    <col min="10502" max="10502" width="10" style="59" customWidth="1"/>
    <col min="10503" max="10503" width="10.875" style="59" customWidth="1"/>
    <col min="10504" max="10753" width="9" style="59"/>
    <col min="10754" max="10754" width="25.5" style="59" customWidth="1"/>
    <col min="10755" max="10755" width="11.125" style="59" customWidth="1"/>
    <col min="10756" max="10756" width="10.75" style="59" customWidth="1"/>
    <col min="10757" max="10757" width="11.875" style="59" customWidth="1"/>
    <col min="10758" max="10758" width="10" style="59" customWidth="1"/>
    <col min="10759" max="10759" width="10.875" style="59" customWidth="1"/>
    <col min="10760" max="11009" width="9" style="59"/>
    <col min="11010" max="11010" width="25.5" style="59" customWidth="1"/>
    <col min="11011" max="11011" width="11.125" style="59" customWidth="1"/>
    <col min="11012" max="11012" width="10.75" style="59" customWidth="1"/>
    <col min="11013" max="11013" width="11.875" style="59" customWidth="1"/>
    <col min="11014" max="11014" width="10" style="59" customWidth="1"/>
    <col min="11015" max="11015" width="10.875" style="59" customWidth="1"/>
    <col min="11016" max="11265" width="9" style="59"/>
    <col min="11266" max="11266" width="25.5" style="59" customWidth="1"/>
    <col min="11267" max="11267" width="11.125" style="59" customWidth="1"/>
    <col min="11268" max="11268" width="10.75" style="59" customWidth="1"/>
    <col min="11269" max="11269" width="11.875" style="59" customWidth="1"/>
    <col min="11270" max="11270" width="10" style="59" customWidth="1"/>
    <col min="11271" max="11271" width="10.875" style="59" customWidth="1"/>
    <col min="11272" max="11521" width="9" style="59"/>
    <col min="11522" max="11522" width="25.5" style="59" customWidth="1"/>
    <col min="11523" max="11523" width="11.125" style="59" customWidth="1"/>
    <col min="11524" max="11524" width="10.75" style="59" customWidth="1"/>
    <col min="11525" max="11525" width="11.875" style="59" customWidth="1"/>
    <col min="11526" max="11526" width="10" style="59" customWidth="1"/>
    <col min="11527" max="11527" width="10.875" style="59" customWidth="1"/>
    <col min="11528" max="11777" width="9" style="59"/>
    <col min="11778" max="11778" width="25.5" style="59" customWidth="1"/>
    <col min="11779" max="11779" width="11.125" style="59" customWidth="1"/>
    <col min="11780" max="11780" width="10.75" style="59" customWidth="1"/>
    <col min="11781" max="11781" width="11.875" style="59" customWidth="1"/>
    <col min="11782" max="11782" width="10" style="59" customWidth="1"/>
    <col min="11783" max="11783" width="10.875" style="59" customWidth="1"/>
    <col min="11784" max="12033" width="9" style="59"/>
    <col min="12034" max="12034" width="25.5" style="59" customWidth="1"/>
    <col min="12035" max="12035" width="11.125" style="59" customWidth="1"/>
    <col min="12036" max="12036" width="10.75" style="59" customWidth="1"/>
    <col min="12037" max="12037" width="11.875" style="59" customWidth="1"/>
    <col min="12038" max="12038" width="10" style="59" customWidth="1"/>
    <col min="12039" max="12039" width="10.875" style="59" customWidth="1"/>
    <col min="12040" max="12289" width="9" style="59"/>
    <col min="12290" max="12290" width="25.5" style="59" customWidth="1"/>
    <col min="12291" max="12291" width="11.125" style="59" customWidth="1"/>
    <col min="12292" max="12292" width="10.75" style="59" customWidth="1"/>
    <col min="12293" max="12293" width="11.875" style="59" customWidth="1"/>
    <col min="12294" max="12294" width="10" style="59" customWidth="1"/>
    <col min="12295" max="12295" width="10.875" style="59" customWidth="1"/>
    <col min="12296" max="12545" width="9" style="59"/>
    <col min="12546" max="12546" width="25.5" style="59" customWidth="1"/>
    <col min="12547" max="12547" width="11.125" style="59" customWidth="1"/>
    <col min="12548" max="12548" width="10.75" style="59" customWidth="1"/>
    <col min="12549" max="12549" width="11.875" style="59" customWidth="1"/>
    <col min="12550" max="12550" width="10" style="59" customWidth="1"/>
    <col min="12551" max="12551" width="10.875" style="59" customWidth="1"/>
    <col min="12552" max="12801" width="9" style="59"/>
    <col min="12802" max="12802" width="25.5" style="59" customWidth="1"/>
    <col min="12803" max="12803" width="11.125" style="59" customWidth="1"/>
    <col min="12804" max="12804" width="10.75" style="59" customWidth="1"/>
    <col min="12805" max="12805" width="11.875" style="59" customWidth="1"/>
    <col min="12806" max="12806" width="10" style="59" customWidth="1"/>
    <col min="12807" max="12807" width="10.875" style="59" customWidth="1"/>
    <col min="12808" max="13057" width="9" style="59"/>
    <col min="13058" max="13058" width="25.5" style="59" customWidth="1"/>
    <col min="13059" max="13059" width="11.125" style="59" customWidth="1"/>
    <col min="13060" max="13060" width="10.75" style="59" customWidth="1"/>
    <col min="13061" max="13061" width="11.875" style="59" customWidth="1"/>
    <col min="13062" max="13062" width="10" style="59" customWidth="1"/>
    <col min="13063" max="13063" width="10.875" style="59" customWidth="1"/>
    <col min="13064" max="13313" width="9" style="59"/>
    <col min="13314" max="13314" width="25.5" style="59" customWidth="1"/>
    <col min="13315" max="13315" width="11.125" style="59" customWidth="1"/>
    <col min="13316" max="13316" width="10.75" style="59" customWidth="1"/>
    <col min="13317" max="13317" width="11.875" style="59" customWidth="1"/>
    <col min="13318" max="13318" width="10" style="59" customWidth="1"/>
    <col min="13319" max="13319" width="10.875" style="59" customWidth="1"/>
    <col min="13320" max="13569" width="9" style="59"/>
    <col min="13570" max="13570" width="25.5" style="59" customWidth="1"/>
    <col min="13571" max="13571" width="11.125" style="59" customWidth="1"/>
    <col min="13572" max="13572" width="10.75" style="59" customWidth="1"/>
    <col min="13573" max="13573" width="11.875" style="59" customWidth="1"/>
    <col min="13574" max="13574" width="10" style="59" customWidth="1"/>
    <col min="13575" max="13575" width="10.875" style="59" customWidth="1"/>
    <col min="13576" max="13825" width="9" style="59"/>
    <col min="13826" max="13826" width="25.5" style="59" customWidth="1"/>
    <col min="13827" max="13827" width="11.125" style="59" customWidth="1"/>
    <col min="13828" max="13828" width="10.75" style="59" customWidth="1"/>
    <col min="13829" max="13829" width="11.875" style="59" customWidth="1"/>
    <col min="13830" max="13830" width="10" style="59" customWidth="1"/>
    <col min="13831" max="13831" width="10.875" style="59" customWidth="1"/>
    <col min="13832" max="14081" width="9" style="59"/>
    <col min="14082" max="14082" width="25.5" style="59" customWidth="1"/>
    <col min="14083" max="14083" width="11.125" style="59" customWidth="1"/>
    <col min="14084" max="14084" width="10.75" style="59" customWidth="1"/>
    <col min="14085" max="14085" width="11.875" style="59" customWidth="1"/>
    <col min="14086" max="14086" width="10" style="59" customWidth="1"/>
    <col min="14087" max="14087" width="10.875" style="59" customWidth="1"/>
    <col min="14088" max="14337" width="9" style="59"/>
    <col min="14338" max="14338" width="25.5" style="59" customWidth="1"/>
    <col min="14339" max="14339" width="11.125" style="59" customWidth="1"/>
    <col min="14340" max="14340" width="10.75" style="59" customWidth="1"/>
    <col min="14341" max="14341" width="11.875" style="59" customWidth="1"/>
    <col min="14342" max="14342" width="10" style="59" customWidth="1"/>
    <col min="14343" max="14343" width="10.875" style="59" customWidth="1"/>
    <col min="14344" max="14593" width="9" style="59"/>
    <col min="14594" max="14594" width="25.5" style="59" customWidth="1"/>
    <col min="14595" max="14595" width="11.125" style="59" customWidth="1"/>
    <col min="14596" max="14596" width="10.75" style="59" customWidth="1"/>
    <col min="14597" max="14597" width="11.875" style="59" customWidth="1"/>
    <col min="14598" max="14598" width="10" style="59" customWidth="1"/>
    <col min="14599" max="14599" width="10.875" style="59" customWidth="1"/>
    <col min="14600" max="14849" width="9" style="59"/>
    <col min="14850" max="14850" width="25.5" style="59" customWidth="1"/>
    <col min="14851" max="14851" width="11.125" style="59" customWidth="1"/>
    <col min="14852" max="14852" width="10.75" style="59" customWidth="1"/>
    <col min="14853" max="14853" width="11.875" style="59" customWidth="1"/>
    <col min="14854" max="14854" width="10" style="59" customWidth="1"/>
    <col min="14855" max="14855" width="10.875" style="59" customWidth="1"/>
    <col min="14856" max="15105" width="9" style="59"/>
    <col min="15106" max="15106" width="25.5" style="59" customWidth="1"/>
    <col min="15107" max="15107" width="11.125" style="59" customWidth="1"/>
    <col min="15108" max="15108" width="10.75" style="59" customWidth="1"/>
    <col min="15109" max="15109" width="11.875" style="59" customWidth="1"/>
    <col min="15110" max="15110" width="10" style="59" customWidth="1"/>
    <col min="15111" max="15111" width="10.875" style="59" customWidth="1"/>
    <col min="15112" max="15361" width="9" style="59"/>
    <col min="15362" max="15362" width="25.5" style="59" customWidth="1"/>
    <col min="15363" max="15363" width="11.125" style="59" customWidth="1"/>
    <col min="15364" max="15364" width="10.75" style="59" customWidth="1"/>
    <col min="15365" max="15365" width="11.875" style="59" customWidth="1"/>
    <col min="15366" max="15366" width="10" style="59" customWidth="1"/>
    <col min="15367" max="15367" width="10.875" style="59" customWidth="1"/>
    <col min="15368" max="15617" width="9" style="59"/>
    <col min="15618" max="15618" width="25.5" style="59" customWidth="1"/>
    <col min="15619" max="15619" width="11.125" style="59" customWidth="1"/>
    <col min="15620" max="15620" width="10.75" style="59" customWidth="1"/>
    <col min="15621" max="15621" width="11.875" style="59" customWidth="1"/>
    <col min="15622" max="15622" width="10" style="59" customWidth="1"/>
    <col min="15623" max="15623" width="10.875" style="59" customWidth="1"/>
    <col min="15624" max="15873" width="9" style="59"/>
    <col min="15874" max="15874" width="25.5" style="59" customWidth="1"/>
    <col min="15875" max="15875" width="11.125" style="59" customWidth="1"/>
    <col min="15876" max="15876" width="10.75" style="59" customWidth="1"/>
    <col min="15877" max="15877" width="11.875" style="59" customWidth="1"/>
    <col min="15878" max="15878" width="10" style="59" customWidth="1"/>
    <col min="15879" max="15879" width="10.875" style="59" customWidth="1"/>
    <col min="15880" max="16129" width="9" style="59"/>
    <col min="16130" max="16130" width="25.5" style="59" customWidth="1"/>
    <col min="16131" max="16131" width="11.125" style="59" customWidth="1"/>
    <col min="16132" max="16132" width="10.75" style="59" customWidth="1"/>
    <col min="16133" max="16133" width="11.875" style="59" customWidth="1"/>
    <col min="16134" max="16134" width="10" style="59" customWidth="1"/>
    <col min="16135" max="16135" width="10.875" style="59" customWidth="1"/>
    <col min="16136" max="16384" width="9" style="59"/>
  </cols>
  <sheetData>
    <row r="1" ht="23.25" customHeight="1" spans="1:7">
      <c r="A1" s="63" t="s">
        <v>115</v>
      </c>
      <c r="B1" s="63"/>
      <c r="C1" s="63"/>
      <c r="D1" s="63"/>
      <c r="E1" s="63"/>
      <c r="F1" s="63"/>
      <c r="G1" s="63"/>
    </row>
    <row r="2" ht="23.25" customHeight="1" spans="1:7">
      <c r="A2" s="64" t="s">
        <v>15</v>
      </c>
      <c r="B2" s="65"/>
      <c r="C2" s="65"/>
      <c r="E2" s="66"/>
      <c r="F2" s="66"/>
      <c r="G2" s="67" t="s">
        <v>16</v>
      </c>
    </row>
    <row r="3" ht="41.25" customHeight="1" spans="1:7">
      <c r="A3" s="68" t="s">
        <v>116</v>
      </c>
      <c r="B3" s="69" t="s">
        <v>117</v>
      </c>
      <c r="C3" s="69" t="s">
        <v>118</v>
      </c>
      <c r="D3" s="70" t="s">
        <v>119</v>
      </c>
      <c r="E3" s="70" t="s">
        <v>120</v>
      </c>
      <c r="F3" s="71" t="s">
        <v>121</v>
      </c>
      <c r="G3" s="72" t="s">
        <v>122</v>
      </c>
    </row>
    <row r="4" ht="27.95" customHeight="1" spans="1:8">
      <c r="A4" s="73" t="s">
        <v>123</v>
      </c>
      <c r="B4" s="74">
        <v>1867445.26</v>
      </c>
      <c r="C4" s="74">
        <v>1616000</v>
      </c>
      <c r="D4" s="75">
        <f>B4-C4</f>
        <v>251445.26</v>
      </c>
      <c r="E4" s="74">
        <f>SUM(E5:E6,E9)</f>
        <v>787585.87</v>
      </c>
      <c r="F4" s="76">
        <f>B4-E4</f>
        <v>1079859.39</v>
      </c>
      <c r="G4" s="77"/>
      <c r="H4" s="62">
        <f>(B4-E4)/E4</f>
        <v>1.37110051250666</v>
      </c>
    </row>
    <row r="5" ht="27.95" customHeight="1" spans="1:7">
      <c r="A5" s="73" t="s">
        <v>124</v>
      </c>
      <c r="B5" s="74"/>
      <c r="C5" s="74"/>
      <c r="D5" s="75">
        <f t="shared" ref="D5:D9" si="0">B5-C5</f>
        <v>0</v>
      </c>
      <c r="E5" s="74"/>
      <c r="F5" s="76">
        <f t="shared" ref="F5:F9" si="1">B5-E5</f>
        <v>0</v>
      </c>
      <c r="G5" s="77"/>
    </row>
    <row r="6" ht="27.95" customHeight="1" spans="1:8">
      <c r="A6" s="73" t="s">
        <v>125</v>
      </c>
      <c r="B6" s="74">
        <v>1732670.76</v>
      </c>
      <c r="C6" s="74">
        <v>1411000</v>
      </c>
      <c r="D6" s="75">
        <f t="shared" si="0"/>
        <v>321670.76</v>
      </c>
      <c r="E6" s="74">
        <f>E7+E8</f>
        <v>593330.17</v>
      </c>
      <c r="F6" s="76">
        <f t="shared" si="1"/>
        <v>1139340.59</v>
      </c>
      <c r="G6" s="77"/>
      <c r="H6" s="62">
        <f>(B6-E6)/E6</f>
        <v>1.92024718716057</v>
      </c>
    </row>
    <row r="7" ht="84" spans="1:7">
      <c r="A7" s="73" t="s">
        <v>126</v>
      </c>
      <c r="B7" s="74">
        <v>1436713.27</v>
      </c>
      <c r="C7" s="74">
        <v>1115000</v>
      </c>
      <c r="D7" s="75">
        <f t="shared" si="0"/>
        <v>321713.27</v>
      </c>
      <c r="E7" s="74">
        <v>296800</v>
      </c>
      <c r="F7" s="76">
        <f t="shared" si="1"/>
        <v>1139913.27</v>
      </c>
      <c r="G7" s="78" t="s">
        <v>127</v>
      </c>
    </row>
    <row r="8" ht="27.95" customHeight="1" spans="1:8">
      <c r="A8" s="73" t="s">
        <v>128</v>
      </c>
      <c r="B8" s="74">
        <v>295957.49</v>
      </c>
      <c r="C8" s="74">
        <v>296000</v>
      </c>
      <c r="D8" s="75">
        <f t="shared" si="0"/>
        <v>-42.5100000000093</v>
      </c>
      <c r="E8" s="74">
        <v>296530.17</v>
      </c>
      <c r="F8" s="76">
        <f t="shared" si="1"/>
        <v>-572.679999999993</v>
      </c>
      <c r="G8" s="77"/>
      <c r="H8" s="62">
        <f>(B8-E8)/E8</f>
        <v>-0.00193127060224595</v>
      </c>
    </row>
    <row r="9" ht="27.95" customHeight="1" spans="1:8">
      <c r="A9" s="73" t="s">
        <v>129</v>
      </c>
      <c r="B9" s="74">
        <v>134774.5</v>
      </c>
      <c r="C9" s="74">
        <v>205000</v>
      </c>
      <c r="D9" s="75">
        <f t="shared" si="0"/>
        <v>-70225.5</v>
      </c>
      <c r="E9" s="74">
        <v>194255.7</v>
      </c>
      <c r="F9" s="76">
        <f t="shared" si="1"/>
        <v>-59481.2</v>
      </c>
      <c r="G9" s="77"/>
      <c r="H9" s="62">
        <f>(B9-E9)/E9</f>
        <v>-0.306200538774409</v>
      </c>
    </row>
    <row r="17" spans="11:17">
      <c r="K17" s="79"/>
      <c r="Q17" s="79"/>
    </row>
    <row r="18" spans="11:17">
      <c r="K18" s="79"/>
      <c r="N18" s="79"/>
      <c r="P18" s="79"/>
      <c r="Q18" s="79"/>
    </row>
    <row r="19" spans="11:11">
      <c r="K19" s="79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scale="91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71"/>
  <sheetViews>
    <sheetView topLeftCell="A158" workbookViewId="0">
      <selection activeCell="B179" sqref="B179"/>
    </sheetView>
  </sheetViews>
  <sheetFormatPr defaultColWidth="9" defaultRowHeight="13.5" outlineLevelCol="1"/>
  <cols>
    <col min="1" max="1" width="60.375" style="49" customWidth="1"/>
    <col min="2" max="2" width="17.75" style="49" customWidth="1"/>
    <col min="3" max="16384" width="9" style="49"/>
  </cols>
  <sheetData>
    <row r="1" ht="24" spans="1:2">
      <c r="A1" s="50" t="s">
        <v>130</v>
      </c>
      <c r="B1" s="50"/>
    </row>
    <row r="2" ht="21" customHeight="1" spans="1:2">
      <c r="A2" s="51" t="s">
        <v>131</v>
      </c>
      <c r="B2" s="52" t="s">
        <v>16</v>
      </c>
    </row>
    <row r="3" s="46" customFormat="1" ht="20.1" customHeight="1" spans="1:2">
      <c r="A3" s="53" t="s">
        <v>132</v>
      </c>
      <c r="B3" s="53" t="s">
        <v>112</v>
      </c>
    </row>
    <row r="4" s="47" customFormat="1" ht="18.5" customHeight="1" spans="1:2">
      <c r="A4" s="54" t="s">
        <v>133</v>
      </c>
      <c r="B4" s="55">
        <v>96021303.43</v>
      </c>
    </row>
    <row r="5" s="47" customFormat="1" ht="18.5" customHeight="1" spans="1:2">
      <c r="A5" s="56" t="s">
        <v>29</v>
      </c>
      <c r="B5" s="55">
        <v>14393260.69</v>
      </c>
    </row>
    <row r="6" s="47" customFormat="1" ht="18.5" customHeight="1" spans="1:2">
      <c r="A6" s="56" t="s">
        <v>134</v>
      </c>
      <c r="B6" s="55">
        <v>869035.44</v>
      </c>
    </row>
    <row r="7" s="47" customFormat="1" ht="18.5" customHeight="1" spans="1:2">
      <c r="A7" s="57" t="s">
        <v>135</v>
      </c>
      <c r="B7" s="58">
        <v>583022.44</v>
      </c>
    </row>
    <row r="8" s="47" customFormat="1" ht="18.5" customHeight="1" spans="1:2">
      <c r="A8" s="57" t="s">
        <v>136</v>
      </c>
      <c r="B8" s="58">
        <v>42276</v>
      </c>
    </row>
    <row r="9" s="47" customFormat="1" ht="18.5" customHeight="1" spans="1:2">
      <c r="A9" s="57" t="s">
        <v>137</v>
      </c>
      <c r="B9" s="58">
        <v>126800</v>
      </c>
    </row>
    <row r="10" s="47" customFormat="1" ht="18.5" customHeight="1" spans="1:2">
      <c r="A10" s="57" t="s">
        <v>138</v>
      </c>
      <c r="B10" s="58">
        <v>105878</v>
      </c>
    </row>
    <row r="11" s="47" customFormat="1" ht="18.5" customHeight="1" spans="1:2">
      <c r="A11" s="57" t="s">
        <v>139</v>
      </c>
      <c r="B11" s="58">
        <v>11059</v>
      </c>
    </row>
    <row r="12" s="47" customFormat="1" ht="18.5" customHeight="1" spans="1:2">
      <c r="A12" s="56" t="s">
        <v>140</v>
      </c>
      <c r="B12" s="55">
        <v>1750</v>
      </c>
    </row>
    <row r="13" s="47" customFormat="1" ht="18.5" customHeight="1" spans="1:2">
      <c r="A13" s="57" t="s">
        <v>141</v>
      </c>
      <c r="B13" s="58">
        <v>1750</v>
      </c>
    </row>
    <row r="14" s="47" customFormat="1" ht="18.5" customHeight="1" spans="1:2">
      <c r="A14" s="56" t="s">
        <v>142</v>
      </c>
      <c r="B14" s="55">
        <v>8117968.26</v>
      </c>
    </row>
    <row r="15" s="47" customFormat="1" ht="18.5" customHeight="1" spans="1:2">
      <c r="A15" s="57" t="s">
        <v>135</v>
      </c>
      <c r="B15" s="58">
        <v>4224019.91</v>
      </c>
    </row>
    <row r="16" s="47" customFormat="1" ht="18.5" customHeight="1" spans="1:2">
      <c r="A16" s="57" t="s">
        <v>143</v>
      </c>
      <c r="B16" s="58">
        <v>3893948.35</v>
      </c>
    </row>
    <row r="17" s="47" customFormat="1" ht="18.5" customHeight="1" spans="1:2">
      <c r="A17" s="56" t="s">
        <v>144</v>
      </c>
      <c r="B17" s="55">
        <v>954863.92</v>
      </c>
    </row>
    <row r="18" s="47" customFormat="1" ht="18.5" customHeight="1" spans="1:2">
      <c r="A18" s="57" t="s">
        <v>135</v>
      </c>
      <c r="B18" s="58">
        <v>954863.92</v>
      </c>
    </row>
    <row r="19" s="47" customFormat="1" ht="18.5" customHeight="1" spans="1:2">
      <c r="A19" s="56" t="s">
        <v>145</v>
      </c>
      <c r="B19" s="55">
        <v>409898.16</v>
      </c>
    </row>
    <row r="20" s="47" customFormat="1" ht="18.5" customHeight="1" spans="1:2">
      <c r="A20" s="57" t="s">
        <v>135</v>
      </c>
      <c r="B20" s="58">
        <v>371498.16</v>
      </c>
    </row>
    <row r="21" s="47" customFormat="1" ht="18.5" customHeight="1" spans="1:2">
      <c r="A21" s="57" t="s">
        <v>143</v>
      </c>
      <c r="B21" s="58">
        <v>38400</v>
      </c>
    </row>
    <row r="22" s="47" customFormat="1" ht="18.5" customHeight="1" spans="1:2">
      <c r="A22" s="56" t="s">
        <v>146</v>
      </c>
      <c r="B22" s="55">
        <v>43982.21</v>
      </c>
    </row>
    <row r="23" s="47" customFormat="1" ht="18.5" customHeight="1" spans="1:2">
      <c r="A23" s="57" t="s">
        <v>147</v>
      </c>
      <c r="B23" s="58">
        <v>43982.21</v>
      </c>
    </row>
    <row r="24" s="47" customFormat="1" ht="18.5" customHeight="1" spans="1:2">
      <c r="A24" s="56" t="s">
        <v>148</v>
      </c>
      <c r="B24" s="55">
        <v>964783.33</v>
      </c>
    </row>
    <row r="25" s="47" customFormat="1" ht="18.5" customHeight="1" spans="1:2">
      <c r="A25" s="57" t="s">
        <v>135</v>
      </c>
      <c r="B25" s="58">
        <v>890911.95</v>
      </c>
    </row>
    <row r="26" s="47" customFormat="1" ht="18.5" customHeight="1" spans="1:2">
      <c r="A26" s="57" t="s">
        <v>143</v>
      </c>
      <c r="B26" s="58">
        <v>73871.38</v>
      </c>
    </row>
    <row r="27" s="47" customFormat="1" ht="18.5" customHeight="1" spans="1:2">
      <c r="A27" s="56" t="s">
        <v>149</v>
      </c>
      <c r="B27" s="55">
        <v>1776093.41</v>
      </c>
    </row>
    <row r="28" s="47" customFormat="1" ht="18.5" customHeight="1" spans="1:2">
      <c r="A28" s="57" t="s">
        <v>150</v>
      </c>
      <c r="B28" s="58">
        <v>1776093.41</v>
      </c>
    </row>
    <row r="29" s="47" customFormat="1" ht="18.5" customHeight="1" spans="1:2">
      <c r="A29" s="56" t="s">
        <v>151</v>
      </c>
      <c r="B29" s="55">
        <v>99000</v>
      </c>
    </row>
    <row r="30" s="47" customFormat="1" ht="18.5" customHeight="1" spans="1:2">
      <c r="A30" s="57" t="s">
        <v>152</v>
      </c>
      <c r="B30" s="58">
        <v>99000</v>
      </c>
    </row>
    <row r="31" s="47" customFormat="1" ht="18.5" customHeight="1" spans="1:2">
      <c r="A31" s="56" t="s">
        <v>153</v>
      </c>
      <c r="B31" s="55">
        <v>1155885.96</v>
      </c>
    </row>
    <row r="32" s="47" customFormat="1" ht="18.5" customHeight="1" spans="1:2">
      <c r="A32" s="57" t="s">
        <v>135</v>
      </c>
      <c r="B32" s="58">
        <v>576504.29</v>
      </c>
    </row>
    <row r="33" s="47" customFormat="1" ht="18.5" customHeight="1" spans="1:2">
      <c r="A33" s="57" t="s">
        <v>143</v>
      </c>
      <c r="B33" s="58">
        <v>245863.07</v>
      </c>
    </row>
    <row r="34" s="47" customFormat="1" ht="18.5" customHeight="1" spans="1:2">
      <c r="A34" s="57" t="s">
        <v>154</v>
      </c>
      <c r="B34" s="58">
        <v>333518.6</v>
      </c>
    </row>
    <row r="35" s="47" customFormat="1" ht="18.5" customHeight="1" spans="1:2">
      <c r="A35" s="56" t="s">
        <v>33</v>
      </c>
      <c r="B35" s="55">
        <v>2076597.5</v>
      </c>
    </row>
    <row r="36" s="47" customFormat="1" ht="18.5" customHeight="1" spans="1:2">
      <c r="A36" s="56" t="s">
        <v>155</v>
      </c>
      <c r="B36" s="55">
        <v>396810.95</v>
      </c>
    </row>
    <row r="37" s="47" customFormat="1" ht="18.5" customHeight="1" spans="1:2">
      <c r="A37" s="57" t="s">
        <v>135</v>
      </c>
      <c r="B37" s="58">
        <v>202482.96</v>
      </c>
    </row>
    <row r="38" s="47" customFormat="1" ht="18.5" customHeight="1" spans="1:2">
      <c r="A38" s="57" t="s">
        <v>156</v>
      </c>
      <c r="B38" s="58">
        <v>146835.33</v>
      </c>
    </row>
    <row r="39" s="47" customFormat="1" ht="18.5" customHeight="1" spans="1:2">
      <c r="A39" s="57" t="s">
        <v>157</v>
      </c>
      <c r="B39" s="58">
        <v>18500</v>
      </c>
    </row>
    <row r="40" s="47" customFormat="1" ht="18.5" customHeight="1" spans="1:2">
      <c r="A40" s="57" t="s">
        <v>158</v>
      </c>
      <c r="B40" s="58">
        <v>28992.66</v>
      </c>
    </row>
    <row r="41" s="47" customFormat="1" ht="18.5" customHeight="1" spans="1:2">
      <c r="A41" s="56" t="s">
        <v>159</v>
      </c>
      <c r="B41" s="55">
        <v>1679786.55</v>
      </c>
    </row>
    <row r="42" s="47" customFormat="1" ht="18.5" customHeight="1" spans="1:2">
      <c r="A42" s="57" t="s">
        <v>160</v>
      </c>
      <c r="B42" s="58">
        <v>1679786.55</v>
      </c>
    </row>
    <row r="43" s="47" customFormat="1" ht="18.5" customHeight="1" spans="1:2">
      <c r="A43" s="56" t="s">
        <v>35</v>
      </c>
      <c r="B43" s="55">
        <v>29600</v>
      </c>
    </row>
    <row r="44" s="47" customFormat="1" ht="18.5" customHeight="1" spans="1:2">
      <c r="A44" s="56" t="s">
        <v>161</v>
      </c>
      <c r="B44" s="55">
        <v>29600</v>
      </c>
    </row>
    <row r="45" s="47" customFormat="1" ht="18.5" customHeight="1" spans="1:2">
      <c r="A45" s="57" t="s">
        <v>162</v>
      </c>
      <c r="B45" s="58">
        <v>29600</v>
      </c>
    </row>
    <row r="46" s="47" customFormat="1" ht="18.5" customHeight="1" spans="1:2">
      <c r="A46" s="56" t="s">
        <v>77</v>
      </c>
      <c r="B46" s="55">
        <v>984615.47</v>
      </c>
    </row>
    <row r="47" s="47" customFormat="1" ht="18.5" customHeight="1" spans="1:2">
      <c r="A47" s="56" t="s">
        <v>163</v>
      </c>
      <c r="B47" s="55">
        <v>984615.47</v>
      </c>
    </row>
    <row r="48" s="47" customFormat="1" ht="18.5" customHeight="1" spans="1:2">
      <c r="A48" s="57" t="s">
        <v>164</v>
      </c>
      <c r="B48" s="58">
        <v>888620.27</v>
      </c>
    </row>
    <row r="49" s="47" customFormat="1" ht="18.5" customHeight="1" spans="1:2">
      <c r="A49" s="57" t="s">
        <v>165</v>
      </c>
      <c r="B49" s="58">
        <v>95995.2</v>
      </c>
    </row>
    <row r="50" s="47" customFormat="1" ht="18.5" customHeight="1" spans="1:2">
      <c r="A50" s="56" t="s">
        <v>41</v>
      </c>
      <c r="B50" s="55">
        <v>25375342.81</v>
      </c>
    </row>
    <row r="51" s="47" customFormat="1" ht="18.5" customHeight="1" spans="1:2">
      <c r="A51" s="56" t="s">
        <v>166</v>
      </c>
      <c r="B51" s="55">
        <v>1457247.76</v>
      </c>
    </row>
    <row r="52" s="47" customFormat="1" ht="18.5" customHeight="1" spans="1:2">
      <c r="A52" s="57" t="s">
        <v>167</v>
      </c>
      <c r="B52" s="58">
        <v>1457247.76</v>
      </c>
    </row>
    <row r="53" s="47" customFormat="1" ht="18.5" customHeight="1" spans="1:2">
      <c r="A53" s="56" t="s">
        <v>168</v>
      </c>
      <c r="B53" s="55">
        <v>3076425.79</v>
      </c>
    </row>
    <row r="54" s="47" customFormat="1" ht="18.5" customHeight="1" spans="1:2">
      <c r="A54" s="57" t="s">
        <v>135</v>
      </c>
      <c r="B54" s="58">
        <v>597136.18</v>
      </c>
    </row>
    <row r="55" s="47" customFormat="1" ht="18.5" customHeight="1" spans="1:2">
      <c r="A55" s="57" t="s">
        <v>143</v>
      </c>
      <c r="B55" s="58">
        <v>489069.87</v>
      </c>
    </row>
    <row r="56" s="47" customFormat="1" ht="18.5" customHeight="1" spans="1:2">
      <c r="A56" s="57" t="s">
        <v>169</v>
      </c>
      <c r="B56" s="58">
        <v>1886263.82</v>
      </c>
    </row>
    <row r="57" s="47" customFormat="1" ht="18.5" customHeight="1" spans="1:2">
      <c r="A57" s="57" t="s">
        <v>170</v>
      </c>
      <c r="B57" s="58">
        <v>103955.92</v>
      </c>
    </row>
    <row r="58" s="47" customFormat="1" ht="18.5" customHeight="1" spans="1:2">
      <c r="A58" s="56" t="s">
        <v>171</v>
      </c>
      <c r="B58" s="55">
        <v>3295724.95</v>
      </c>
    </row>
    <row r="59" s="47" customFormat="1" ht="18.5" customHeight="1" spans="1:2">
      <c r="A59" s="57" t="s">
        <v>172</v>
      </c>
      <c r="B59" s="58">
        <v>1300796.16</v>
      </c>
    </row>
    <row r="60" s="47" customFormat="1" ht="18.5" customHeight="1" spans="1:2">
      <c r="A60" s="57" t="s">
        <v>173</v>
      </c>
      <c r="B60" s="58">
        <v>649855.99</v>
      </c>
    </row>
    <row r="61" s="47" customFormat="1" ht="18.5" customHeight="1" spans="1:2">
      <c r="A61" s="57" t="s">
        <v>174</v>
      </c>
      <c r="B61" s="58">
        <v>1345072.8</v>
      </c>
    </row>
    <row r="62" s="47" customFormat="1" ht="18.5" customHeight="1" spans="1:2">
      <c r="A62" s="56" t="s">
        <v>175</v>
      </c>
      <c r="B62" s="55">
        <v>3704828</v>
      </c>
    </row>
    <row r="63" s="47" customFormat="1" ht="18.5" customHeight="1" spans="1:2">
      <c r="A63" s="57" t="s">
        <v>176</v>
      </c>
      <c r="B63" s="58">
        <v>50000</v>
      </c>
    </row>
    <row r="64" s="47" customFormat="1" ht="18.5" customHeight="1" spans="1:2">
      <c r="A64" s="57" t="s">
        <v>177</v>
      </c>
      <c r="B64" s="58">
        <v>748500</v>
      </c>
    </row>
    <row r="65" s="47" customFormat="1" ht="18.5" customHeight="1" spans="1:2">
      <c r="A65" s="57" t="s">
        <v>178</v>
      </c>
      <c r="B65" s="58">
        <v>1651972</v>
      </c>
    </row>
    <row r="66" s="47" customFormat="1" ht="18.5" customHeight="1" spans="1:2">
      <c r="A66" s="57" t="s">
        <v>179</v>
      </c>
      <c r="B66" s="58">
        <v>453996</v>
      </c>
    </row>
    <row r="67" s="47" customFormat="1" ht="18.5" customHeight="1" spans="1:2">
      <c r="A67" s="57" t="s">
        <v>180</v>
      </c>
      <c r="B67" s="58">
        <v>511160</v>
      </c>
    </row>
    <row r="68" s="47" customFormat="1" ht="18.5" customHeight="1" spans="1:2">
      <c r="A68" s="57" t="s">
        <v>181</v>
      </c>
      <c r="B68" s="58">
        <v>289200</v>
      </c>
    </row>
    <row r="69" s="47" customFormat="1" ht="18.5" customHeight="1" spans="1:2">
      <c r="A69" s="56" t="s">
        <v>182</v>
      </c>
      <c r="B69" s="55">
        <v>1224666.65</v>
      </c>
    </row>
    <row r="70" s="47" customFormat="1" ht="18.5" customHeight="1" spans="1:2">
      <c r="A70" s="57" t="s">
        <v>183</v>
      </c>
      <c r="B70" s="58">
        <v>65038</v>
      </c>
    </row>
    <row r="71" s="47" customFormat="1" ht="18.5" customHeight="1" spans="1:2">
      <c r="A71" s="57" t="s">
        <v>184</v>
      </c>
      <c r="B71" s="58">
        <v>790655</v>
      </c>
    </row>
    <row r="72" s="47" customFormat="1" ht="18.5" customHeight="1" spans="1:2">
      <c r="A72" s="57" t="s">
        <v>185</v>
      </c>
      <c r="B72" s="58">
        <v>368973.65</v>
      </c>
    </row>
    <row r="73" s="47" customFormat="1" ht="18.5" customHeight="1" spans="1:2">
      <c r="A73" s="56" t="s">
        <v>186</v>
      </c>
      <c r="B73" s="55">
        <v>698429.02</v>
      </c>
    </row>
    <row r="74" s="47" customFormat="1" ht="18.5" customHeight="1" spans="1:2">
      <c r="A74" s="57" t="s">
        <v>187</v>
      </c>
      <c r="B74" s="58">
        <v>554722.62</v>
      </c>
    </row>
    <row r="75" s="47" customFormat="1" ht="18.5" customHeight="1" spans="1:2">
      <c r="A75" s="57" t="s">
        <v>188</v>
      </c>
      <c r="B75" s="58">
        <v>143706.4</v>
      </c>
    </row>
    <row r="76" s="47" customFormat="1" ht="18.5" customHeight="1" spans="1:2">
      <c r="A76" s="56" t="s">
        <v>189</v>
      </c>
      <c r="B76" s="55">
        <v>3743064</v>
      </c>
    </row>
    <row r="77" s="47" customFormat="1" ht="18.5" customHeight="1" spans="1:2">
      <c r="A77" s="57" t="s">
        <v>190</v>
      </c>
      <c r="B77" s="58">
        <v>213793.4</v>
      </c>
    </row>
    <row r="78" s="47" customFormat="1" ht="18.5" customHeight="1" spans="1:2">
      <c r="A78" s="57" t="s">
        <v>191</v>
      </c>
      <c r="B78" s="58">
        <v>3529270.6</v>
      </c>
    </row>
    <row r="79" s="47" customFormat="1" ht="18.5" customHeight="1" spans="1:2">
      <c r="A79" s="56" t="s">
        <v>192</v>
      </c>
      <c r="B79" s="55">
        <v>161627.2</v>
      </c>
    </row>
    <row r="80" s="47" customFormat="1" ht="18.5" customHeight="1" spans="1:2">
      <c r="A80" s="57" t="s">
        <v>193</v>
      </c>
      <c r="B80" s="58">
        <v>161627.2</v>
      </c>
    </row>
    <row r="81" s="47" customFormat="1" ht="18.5" customHeight="1" spans="1:2">
      <c r="A81" s="56" t="s">
        <v>194</v>
      </c>
      <c r="B81" s="55">
        <v>4989971.17</v>
      </c>
    </row>
    <row r="82" s="47" customFormat="1" ht="18.5" customHeight="1" spans="1:2">
      <c r="A82" s="57" t="s">
        <v>195</v>
      </c>
      <c r="B82" s="58">
        <v>1000000</v>
      </c>
    </row>
    <row r="83" s="47" customFormat="1" ht="18.5" customHeight="1" spans="1:2">
      <c r="A83" s="57" t="s">
        <v>196</v>
      </c>
      <c r="B83" s="58">
        <v>3989971.17</v>
      </c>
    </row>
    <row r="84" s="47" customFormat="1" ht="18.5" customHeight="1" spans="1:2">
      <c r="A84" s="56" t="s">
        <v>197</v>
      </c>
      <c r="B84" s="55">
        <v>2258642.95</v>
      </c>
    </row>
    <row r="85" s="47" customFormat="1" ht="18.5" customHeight="1" spans="1:2">
      <c r="A85" s="57" t="s">
        <v>198</v>
      </c>
      <c r="B85" s="58">
        <v>2258642.95</v>
      </c>
    </row>
    <row r="86" s="47" customFormat="1" ht="18.5" customHeight="1" spans="1:2">
      <c r="A86" s="56" t="s">
        <v>199</v>
      </c>
      <c r="B86" s="55">
        <v>759367.18</v>
      </c>
    </row>
    <row r="87" s="47" customFormat="1" ht="18.5" customHeight="1" spans="1:2">
      <c r="A87" s="57" t="s">
        <v>200</v>
      </c>
      <c r="B87" s="58">
        <v>141288.2</v>
      </c>
    </row>
    <row r="88" s="47" customFormat="1" ht="18.5" customHeight="1" spans="1:2">
      <c r="A88" s="57" t="s">
        <v>201</v>
      </c>
      <c r="B88" s="58">
        <v>593818.98</v>
      </c>
    </row>
    <row r="89" s="47" customFormat="1" ht="18.5" customHeight="1" spans="1:2">
      <c r="A89" s="57" t="s">
        <v>202</v>
      </c>
      <c r="B89" s="58">
        <v>24260</v>
      </c>
    </row>
    <row r="90" s="47" customFormat="1" ht="18.5" customHeight="1" spans="1:2">
      <c r="A90" s="56" t="s">
        <v>203</v>
      </c>
      <c r="B90" s="55">
        <v>5348.14</v>
      </c>
    </row>
    <row r="91" s="47" customFormat="1" ht="18.5" customHeight="1" spans="1:2">
      <c r="A91" s="57" t="s">
        <v>204</v>
      </c>
      <c r="B91" s="58">
        <v>5348.14</v>
      </c>
    </row>
    <row r="92" s="47" customFormat="1" ht="18.5" customHeight="1" spans="1:2">
      <c r="A92" s="56" t="s">
        <v>97</v>
      </c>
      <c r="B92" s="55">
        <v>8199821.8</v>
      </c>
    </row>
    <row r="93" s="47" customFormat="1" ht="18.5" customHeight="1" spans="1:2">
      <c r="A93" s="56" t="s">
        <v>205</v>
      </c>
      <c r="B93" s="55">
        <v>2691163.28</v>
      </c>
    </row>
    <row r="94" s="47" customFormat="1" ht="18.5" customHeight="1" spans="1:2">
      <c r="A94" s="57" t="s">
        <v>206</v>
      </c>
      <c r="B94" s="58">
        <v>34800</v>
      </c>
    </row>
    <row r="95" s="47" customFormat="1" ht="18.5" customHeight="1" spans="1:2">
      <c r="A95" s="57" t="s">
        <v>207</v>
      </c>
      <c r="B95" s="58">
        <v>2578555.28</v>
      </c>
    </row>
    <row r="96" s="47" customFormat="1" ht="18.5" customHeight="1" spans="1:2">
      <c r="A96" s="57" t="s">
        <v>208</v>
      </c>
      <c r="B96" s="58">
        <v>77808</v>
      </c>
    </row>
    <row r="97" s="47" customFormat="1" ht="18.5" customHeight="1" spans="1:2">
      <c r="A97" s="56" t="s">
        <v>209</v>
      </c>
      <c r="B97" s="55">
        <v>4224171.85</v>
      </c>
    </row>
    <row r="98" s="47" customFormat="1" ht="18.5" customHeight="1" spans="1:2">
      <c r="A98" s="57" t="s">
        <v>210</v>
      </c>
      <c r="B98" s="58">
        <v>4189252</v>
      </c>
    </row>
    <row r="99" s="47" customFormat="1" ht="18.5" customHeight="1" spans="1:2">
      <c r="A99" s="57" t="s">
        <v>211</v>
      </c>
      <c r="B99" s="58">
        <v>34919.85</v>
      </c>
    </row>
    <row r="100" s="47" customFormat="1" ht="18.5" customHeight="1" spans="1:2">
      <c r="A100" s="56" t="s">
        <v>212</v>
      </c>
      <c r="B100" s="55">
        <v>960686.67</v>
      </c>
    </row>
    <row r="101" s="47" customFormat="1" ht="18.5" customHeight="1" spans="1:2">
      <c r="A101" s="57" t="s">
        <v>213</v>
      </c>
      <c r="B101" s="58">
        <v>543642.06</v>
      </c>
    </row>
    <row r="102" s="47" customFormat="1" ht="18.5" customHeight="1" spans="1:2">
      <c r="A102" s="57" t="s">
        <v>214</v>
      </c>
      <c r="B102" s="58">
        <v>417044.61</v>
      </c>
    </row>
    <row r="103" s="47" customFormat="1" ht="18.5" customHeight="1" spans="1:2">
      <c r="A103" s="56" t="s">
        <v>215</v>
      </c>
      <c r="B103" s="55">
        <v>323800</v>
      </c>
    </row>
    <row r="104" s="47" customFormat="1" ht="18.5" customHeight="1" spans="1:2">
      <c r="A104" s="57" t="s">
        <v>216</v>
      </c>
      <c r="B104" s="58">
        <v>323800</v>
      </c>
    </row>
    <row r="105" s="47" customFormat="1" ht="18.5" customHeight="1" spans="1:2">
      <c r="A105" s="56" t="s">
        <v>45</v>
      </c>
      <c r="B105" s="55">
        <v>2439864.52</v>
      </c>
    </row>
    <row r="106" s="47" customFormat="1" ht="18.5" customHeight="1" spans="1:2">
      <c r="A106" s="56" t="s">
        <v>217</v>
      </c>
      <c r="B106" s="55">
        <v>37319</v>
      </c>
    </row>
    <row r="107" s="47" customFormat="1" ht="18.5" customHeight="1" spans="1:2">
      <c r="A107" s="57" t="s">
        <v>218</v>
      </c>
      <c r="B107" s="58">
        <v>37319</v>
      </c>
    </row>
    <row r="108" s="47" customFormat="1" ht="18.5" customHeight="1" spans="1:2">
      <c r="A108" s="56" t="s">
        <v>219</v>
      </c>
      <c r="B108" s="55">
        <v>2402545.52</v>
      </c>
    </row>
    <row r="109" s="47" customFormat="1" ht="18.5" customHeight="1" spans="1:2">
      <c r="A109" s="57" t="s">
        <v>220</v>
      </c>
      <c r="B109" s="58">
        <v>2402545.52</v>
      </c>
    </row>
    <row r="110" s="47" customFormat="1" ht="18.5" customHeight="1" spans="1:2">
      <c r="A110" s="56" t="s">
        <v>47</v>
      </c>
      <c r="B110" s="55">
        <v>5421997.4</v>
      </c>
    </row>
    <row r="111" s="47" customFormat="1" ht="18.5" customHeight="1" spans="1:2">
      <c r="A111" s="56" t="s">
        <v>221</v>
      </c>
      <c r="B111" s="55">
        <v>2295039.57</v>
      </c>
    </row>
    <row r="112" s="47" customFormat="1" ht="18.5" customHeight="1" spans="1:2">
      <c r="A112" s="57" t="s">
        <v>135</v>
      </c>
      <c r="B112" s="58">
        <v>836320.85</v>
      </c>
    </row>
    <row r="113" s="47" customFormat="1" ht="18.5" customHeight="1" spans="1:2">
      <c r="A113" s="57" t="s">
        <v>143</v>
      </c>
      <c r="B113" s="58">
        <v>95005.72</v>
      </c>
    </row>
    <row r="114" s="47" customFormat="1" ht="18.5" customHeight="1" spans="1:2">
      <c r="A114" s="57" t="s">
        <v>222</v>
      </c>
      <c r="B114" s="58">
        <v>983028</v>
      </c>
    </row>
    <row r="115" s="47" customFormat="1" ht="18.5" customHeight="1" spans="1:2">
      <c r="A115" s="57" t="s">
        <v>223</v>
      </c>
      <c r="B115" s="58">
        <v>380685</v>
      </c>
    </row>
    <row r="116" s="47" customFormat="1" ht="18.5" customHeight="1" spans="1:2">
      <c r="A116" s="56" t="s">
        <v>224</v>
      </c>
      <c r="B116" s="55">
        <v>994049.98</v>
      </c>
    </row>
    <row r="117" s="47" customFormat="1" ht="18.5" customHeight="1" spans="1:2">
      <c r="A117" s="57" t="s">
        <v>225</v>
      </c>
      <c r="B117" s="58">
        <v>994049.98</v>
      </c>
    </row>
    <row r="118" s="47" customFormat="1" ht="18.5" customHeight="1" spans="1:2">
      <c r="A118" s="56" t="s">
        <v>226</v>
      </c>
      <c r="B118" s="55">
        <v>930207.08</v>
      </c>
    </row>
    <row r="119" s="47" customFormat="1" ht="18.5" customHeight="1" spans="1:2">
      <c r="A119" s="57" t="s">
        <v>227</v>
      </c>
      <c r="B119" s="58">
        <v>930207.08</v>
      </c>
    </row>
    <row r="120" s="47" customFormat="1" ht="18.5" customHeight="1" spans="1:2">
      <c r="A120" s="56" t="s">
        <v>228</v>
      </c>
      <c r="B120" s="55">
        <v>1202700.77</v>
      </c>
    </row>
    <row r="121" s="47" customFormat="1" ht="18.5" customHeight="1" spans="1:2">
      <c r="A121" s="57" t="s">
        <v>229</v>
      </c>
      <c r="B121" s="58">
        <v>1202700.77</v>
      </c>
    </row>
    <row r="122" s="47" customFormat="1" ht="18.5" customHeight="1" spans="1:2">
      <c r="A122" s="56" t="s">
        <v>49</v>
      </c>
      <c r="B122" s="55">
        <v>27148303.15</v>
      </c>
    </row>
    <row r="123" s="47" customFormat="1" ht="18.5" customHeight="1" spans="1:2">
      <c r="A123" s="56" t="s">
        <v>230</v>
      </c>
      <c r="B123" s="55">
        <v>7188007.09</v>
      </c>
    </row>
    <row r="124" s="47" customFormat="1" ht="18.5" customHeight="1" spans="1:2">
      <c r="A124" s="57" t="s">
        <v>135</v>
      </c>
      <c r="B124" s="58">
        <v>803993</v>
      </c>
    </row>
    <row r="125" s="47" customFormat="1" ht="18.5" customHeight="1" spans="1:2">
      <c r="A125" s="57" t="s">
        <v>143</v>
      </c>
      <c r="B125" s="58">
        <v>865623.5</v>
      </c>
    </row>
    <row r="126" s="47" customFormat="1" ht="18.5" customHeight="1" spans="1:2">
      <c r="A126" s="57" t="s">
        <v>201</v>
      </c>
      <c r="B126" s="58">
        <v>2849339.42</v>
      </c>
    </row>
    <row r="127" s="47" customFormat="1" ht="18.5" customHeight="1" spans="1:2">
      <c r="A127" s="57" t="s">
        <v>231</v>
      </c>
      <c r="B127" s="58">
        <v>59600</v>
      </c>
    </row>
    <row r="128" s="47" customFormat="1" ht="18.5" customHeight="1" spans="1:2">
      <c r="A128" s="57" t="s">
        <v>232</v>
      </c>
      <c r="B128" s="58">
        <v>795760</v>
      </c>
    </row>
    <row r="129" s="47" customFormat="1" ht="18.5" customHeight="1" spans="1:2">
      <c r="A129" s="57" t="s">
        <v>233</v>
      </c>
      <c r="B129" s="58">
        <v>1055665.87</v>
      </c>
    </row>
    <row r="130" s="47" customFormat="1" ht="18.5" customHeight="1" spans="1:2">
      <c r="A130" s="57" t="s">
        <v>234</v>
      </c>
      <c r="B130" s="58">
        <v>143800</v>
      </c>
    </row>
    <row r="131" s="47" customFormat="1" ht="18.5" customHeight="1" spans="1:2">
      <c r="A131" s="57" t="s">
        <v>235</v>
      </c>
      <c r="B131" s="58">
        <v>126144</v>
      </c>
    </row>
    <row r="132" s="47" customFormat="1" ht="18.5" customHeight="1" spans="1:2">
      <c r="A132" s="57" t="s">
        <v>236</v>
      </c>
      <c r="B132" s="58">
        <v>488081.3</v>
      </c>
    </row>
    <row r="133" s="47" customFormat="1" ht="18.5" customHeight="1" spans="1:2">
      <c r="A133" s="56" t="s">
        <v>237</v>
      </c>
      <c r="B133" s="55">
        <v>3708364.39</v>
      </c>
    </row>
    <row r="134" s="47" customFormat="1" ht="18.5" customHeight="1" spans="1:2">
      <c r="A134" s="57" t="s">
        <v>238</v>
      </c>
      <c r="B134" s="58">
        <v>2455323.21</v>
      </c>
    </row>
    <row r="135" s="47" customFormat="1" ht="18.5" customHeight="1" spans="1:2">
      <c r="A135" s="57" t="s">
        <v>239</v>
      </c>
      <c r="B135" s="58">
        <v>8000</v>
      </c>
    </row>
    <row r="136" s="47" customFormat="1" ht="18.5" customHeight="1" spans="1:2">
      <c r="A136" s="57" t="s">
        <v>240</v>
      </c>
      <c r="B136" s="58">
        <v>1238591.18</v>
      </c>
    </row>
    <row r="137" s="47" customFormat="1" ht="18.5" customHeight="1" spans="1:2">
      <c r="A137" s="57" t="s">
        <v>241</v>
      </c>
      <c r="B137" s="58">
        <v>6450</v>
      </c>
    </row>
    <row r="138" s="47" customFormat="1" ht="18.5" customHeight="1" spans="1:2">
      <c r="A138" s="56" t="s">
        <v>242</v>
      </c>
      <c r="B138" s="55">
        <v>748949.19</v>
      </c>
    </row>
    <row r="139" s="47" customFormat="1" ht="18.5" customHeight="1" spans="1:2">
      <c r="A139" s="57" t="s">
        <v>243</v>
      </c>
      <c r="B139" s="58">
        <v>327549.19</v>
      </c>
    </row>
    <row r="140" s="47" customFormat="1" ht="18.5" customHeight="1" spans="1:2">
      <c r="A140" s="57" t="s">
        <v>244</v>
      </c>
      <c r="B140" s="58">
        <v>96400</v>
      </c>
    </row>
    <row r="141" s="47" customFormat="1" ht="18.5" customHeight="1" spans="1:2">
      <c r="A141" s="57" t="s">
        <v>245</v>
      </c>
      <c r="B141" s="58">
        <v>80000</v>
      </c>
    </row>
    <row r="142" s="47" customFormat="1" ht="18.5" customHeight="1" spans="1:2">
      <c r="A142" s="57" t="s">
        <v>246</v>
      </c>
      <c r="B142" s="58">
        <v>245000</v>
      </c>
    </row>
    <row r="143" s="47" customFormat="1" ht="18.5" customHeight="1" spans="1:2">
      <c r="A143" s="56" t="s">
        <v>247</v>
      </c>
      <c r="B143" s="55">
        <v>3075305</v>
      </c>
    </row>
    <row r="144" s="47" customFormat="1" ht="18.5" customHeight="1" spans="1:2">
      <c r="A144" s="57" t="s">
        <v>248</v>
      </c>
      <c r="B144" s="58">
        <v>921621</v>
      </c>
    </row>
    <row r="145" s="47" customFormat="1" ht="18.5" customHeight="1" spans="1:2">
      <c r="A145" s="57" t="s">
        <v>249</v>
      </c>
      <c r="B145" s="58">
        <v>2153684</v>
      </c>
    </row>
    <row r="146" s="47" customFormat="1" ht="18.5" customHeight="1" spans="1:2">
      <c r="A146" s="56" t="s">
        <v>250</v>
      </c>
      <c r="B146" s="55">
        <v>12427677.48</v>
      </c>
    </row>
    <row r="147" s="47" customFormat="1" ht="18.5" customHeight="1" spans="1:2">
      <c r="A147" s="57" t="s">
        <v>251</v>
      </c>
      <c r="B147" s="58">
        <v>2696578.4</v>
      </c>
    </row>
    <row r="148" s="47" customFormat="1" ht="18.5" customHeight="1" spans="1:2">
      <c r="A148" s="57" t="s">
        <v>252</v>
      </c>
      <c r="B148" s="58">
        <v>9731099.08</v>
      </c>
    </row>
    <row r="149" s="47" customFormat="1" ht="18.5" customHeight="1" spans="1:2">
      <c r="A149" s="56" t="s">
        <v>51</v>
      </c>
      <c r="B149" s="55">
        <v>3557460.09</v>
      </c>
    </row>
    <row r="150" s="47" customFormat="1" ht="18.5" customHeight="1" spans="1:2">
      <c r="A150" s="56" t="s">
        <v>253</v>
      </c>
      <c r="B150" s="55">
        <v>672140.69</v>
      </c>
    </row>
    <row r="151" s="47" customFormat="1" ht="18.5" customHeight="1" spans="1:2">
      <c r="A151" s="57" t="s">
        <v>254</v>
      </c>
      <c r="B151" s="58">
        <v>672140.69</v>
      </c>
    </row>
    <row r="152" s="47" customFormat="1" ht="18.5" customHeight="1" spans="1:2">
      <c r="A152" s="56" t="s">
        <v>255</v>
      </c>
      <c r="B152" s="55">
        <v>2885319.4</v>
      </c>
    </row>
    <row r="153" s="47" customFormat="1" ht="18.5" customHeight="1" spans="1:2">
      <c r="A153" s="57" t="s">
        <v>256</v>
      </c>
      <c r="B153" s="58">
        <v>2885319.4</v>
      </c>
    </row>
    <row r="154" s="47" customFormat="1" ht="18.5" customHeight="1" spans="1:2">
      <c r="A154" s="56" t="s">
        <v>99</v>
      </c>
      <c r="B154" s="55">
        <v>2725231.23</v>
      </c>
    </row>
    <row r="155" s="47" customFormat="1" ht="18.5" customHeight="1" spans="1:2">
      <c r="A155" s="56" t="s">
        <v>257</v>
      </c>
      <c r="B155" s="55">
        <v>2725231.23</v>
      </c>
    </row>
    <row r="156" s="47" customFormat="1" ht="18.5" customHeight="1" spans="1:2">
      <c r="A156" s="57" t="s">
        <v>258</v>
      </c>
      <c r="B156" s="58">
        <v>2725231.23</v>
      </c>
    </row>
    <row r="157" s="47" customFormat="1" ht="18.5" customHeight="1" spans="1:2">
      <c r="A157" s="56" t="s">
        <v>63</v>
      </c>
      <c r="B157" s="55">
        <v>1834321</v>
      </c>
    </row>
    <row r="158" s="47" customFormat="1" ht="18.5" customHeight="1" spans="1:2">
      <c r="A158" s="56" t="s">
        <v>259</v>
      </c>
      <c r="B158" s="55">
        <v>6760</v>
      </c>
    </row>
    <row r="159" s="48" customFormat="1" ht="18.5" customHeight="1" spans="1:2">
      <c r="A159" s="57" t="s">
        <v>260</v>
      </c>
      <c r="B159" s="58">
        <v>6760</v>
      </c>
    </row>
    <row r="160" s="48" customFormat="1" ht="18.5" customHeight="1" spans="1:2">
      <c r="A160" s="56" t="s">
        <v>261</v>
      </c>
      <c r="B160" s="55">
        <v>1827561</v>
      </c>
    </row>
    <row r="161" s="48" customFormat="1" ht="18.5" customHeight="1" spans="1:2">
      <c r="A161" s="57" t="s">
        <v>262</v>
      </c>
      <c r="B161" s="58">
        <v>1566242</v>
      </c>
    </row>
    <row r="162" s="48" customFormat="1" ht="18.5" customHeight="1" spans="1:2">
      <c r="A162" s="57" t="s">
        <v>263</v>
      </c>
      <c r="B162" s="58">
        <v>261319</v>
      </c>
    </row>
    <row r="163" s="48" customFormat="1" ht="18.5" customHeight="1" spans="1:2">
      <c r="A163" s="56" t="s">
        <v>67</v>
      </c>
      <c r="B163" s="55">
        <v>1834887.77</v>
      </c>
    </row>
    <row r="164" s="48" customFormat="1" ht="18.5" customHeight="1" spans="1:2">
      <c r="A164" s="56" t="s">
        <v>264</v>
      </c>
      <c r="B164" s="55">
        <v>903985.2</v>
      </c>
    </row>
    <row r="165" s="48" customFormat="1" ht="18.5" customHeight="1" spans="1:2">
      <c r="A165" s="57" t="s">
        <v>265</v>
      </c>
      <c r="B165" s="58">
        <v>903985.2</v>
      </c>
    </row>
    <row r="166" s="48" customFormat="1" ht="18.5" customHeight="1" spans="1:2">
      <c r="A166" s="56" t="s">
        <v>266</v>
      </c>
      <c r="B166" s="55">
        <v>769702.57</v>
      </c>
    </row>
    <row r="167" s="48" customFormat="1" ht="18.5" customHeight="1" spans="1:2">
      <c r="A167" s="57" t="s">
        <v>267</v>
      </c>
      <c r="B167" s="58">
        <v>769702.57</v>
      </c>
    </row>
    <row r="168" s="48" customFormat="1" ht="18.5" customHeight="1" spans="1:2">
      <c r="A168" s="56" t="s">
        <v>268</v>
      </c>
      <c r="B168" s="55">
        <v>14200</v>
      </c>
    </row>
    <row r="169" s="48" customFormat="1" ht="18.5" customHeight="1" spans="1:2">
      <c r="A169" s="57" t="s">
        <v>269</v>
      </c>
      <c r="B169" s="58">
        <v>14200</v>
      </c>
    </row>
    <row r="170" s="48" customFormat="1" ht="18.5" customHeight="1" spans="1:2">
      <c r="A170" s="56" t="s">
        <v>270</v>
      </c>
      <c r="B170" s="55">
        <v>147000</v>
      </c>
    </row>
    <row r="171" s="48" customFormat="1" ht="18.5" customHeight="1" spans="1:2">
      <c r="A171" s="57" t="s">
        <v>271</v>
      </c>
      <c r="B171" s="58">
        <v>147000</v>
      </c>
    </row>
  </sheetData>
  <autoFilter ref="A3:B171">
    <extLst/>
  </autoFilter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7" fitToHeight="0" orientation="portrait" useFirstPageNumber="1" horizontalDpi="600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K9" sqref="K9"/>
    </sheetView>
  </sheetViews>
  <sheetFormatPr defaultColWidth="6.875" defaultRowHeight="12.75" customHeight="1" outlineLevelCol="4"/>
  <cols>
    <col min="1" max="1" width="30.375" style="25" customWidth="1"/>
    <col min="2" max="2" width="20" style="26" customWidth="1"/>
    <col min="3" max="3" width="15.625" style="26" customWidth="1"/>
    <col min="4" max="4" width="19.625" style="26" customWidth="1"/>
    <col min="5" max="5" width="12.625" style="25" customWidth="1"/>
    <col min="6" max="6" width="10.125" style="25" customWidth="1"/>
    <col min="7" max="7" width="4.625" style="25" customWidth="1"/>
    <col min="8" max="9" width="6.875" style="25"/>
    <col min="10" max="10" width="18.75" style="25" customWidth="1"/>
    <col min="11" max="11" width="13.125" style="25" customWidth="1"/>
    <col min="12" max="255" width="6.875" style="25"/>
    <col min="256" max="256" width="10.625" style="25" customWidth="1"/>
    <col min="257" max="257" width="12.625" style="25" customWidth="1"/>
    <col min="258" max="260" width="14.25" style="25" customWidth="1"/>
    <col min="261" max="261" width="12.625" style="25" customWidth="1"/>
    <col min="262" max="263" width="4.625" style="25" customWidth="1"/>
    <col min="264" max="511" width="6.875" style="25"/>
    <col min="512" max="512" width="10.625" style="25" customWidth="1"/>
    <col min="513" max="513" width="12.625" style="25" customWidth="1"/>
    <col min="514" max="516" width="14.25" style="25" customWidth="1"/>
    <col min="517" max="517" width="12.625" style="25" customWidth="1"/>
    <col min="518" max="519" width="4.625" style="25" customWidth="1"/>
    <col min="520" max="767" width="6.875" style="25"/>
    <col min="768" max="768" width="10.625" style="25" customWidth="1"/>
    <col min="769" max="769" width="12.625" style="25" customWidth="1"/>
    <col min="770" max="772" width="14.25" style="25" customWidth="1"/>
    <col min="773" max="773" width="12.625" style="25" customWidth="1"/>
    <col min="774" max="775" width="4.625" style="25" customWidth="1"/>
    <col min="776" max="1023" width="6.875" style="25"/>
    <col min="1024" max="1024" width="10.625" style="25" customWidth="1"/>
    <col min="1025" max="1025" width="12.625" style="25" customWidth="1"/>
    <col min="1026" max="1028" width="14.25" style="25" customWidth="1"/>
    <col min="1029" max="1029" width="12.625" style="25" customWidth="1"/>
    <col min="1030" max="1031" width="4.625" style="25" customWidth="1"/>
    <col min="1032" max="1279" width="6.875" style="25"/>
    <col min="1280" max="1280" width="10.625" style="25" customWidth="1"/>
    <col min="1281" max="1281" width="12.625" style="25" customWidth="1"/>
    <col min="1282" max="1284" width="14.25" style="25" customWidth="1"/>
    <col min="1285" max="1285" width="12.625" style="25" customWidth="1"/>
    <col min="1286" max="1287" width="4.625" style="25" customWidth="1"/>
    <col min="1288" max="1535" width="6.875" style="25"/>
    <col min="1536" max="1536" width="10.625" style="25" customWidth="1"/>
    <col min="1537" max="1537" width="12.625" style="25" customWidth="1"/>
    <col min="1538" max="1540" width="14.25" style="25" customWidth="1"/>
    <col min="1541" max="1541" width="12.625" style="25" customWidth="1"/>
    <col min="1542" max="1543" width="4.625" style="25" customWidth="1"/>
    <col min="1544" max="1791" width="6.875" style="25"/>
    <col min="1792" max="1792" width="10.625" style="25" customWidth="1"/>
    <col min="1793" max="1793" width="12.625" style="25" customWidth="1"/>
    <col min="1794" max="1796" width="14.25" style="25" customWidth="1"/>
    <col min="1797" max="1797" width="12.625" style="25" customWidth="1"/>
    <col min="1798" max="1799" width="4.625" style="25" customWidth="1"/>
    <col min="1800" max="2047" width="6.875" style="25"/>
    <col min="2048" max="2048" width="10.625" style="25" customWidth="1"/>
    <col min="2049" max="2049" width="12.625" style="25" customWidth="1"/>
    <col min="2050" max="2052" width="14.25" style="25" customWidth="1"/>
    <col min="2053" max="2053" width="12.625" style="25" customWidth="1"/>
    <col min="2054" max="2055" width="4.625" style="25" customWidth="1"/>
    <col min="2056" max="2303" width="6.875" style="25"/>
    <col min="2304" max="2304" width="10.625" style="25" customWidth="1"/>
    <col min="2305" max="2305" width="12.625" style="25" customWidth="1"/>
    <col min="2306" max="2308" width="14.25" style="25" customWidth="1"/>
    <col min="2309" max="2309" width="12.625" style="25" customWidth="1"/>
    <col min="2310" max="2311" width="4.625" style="25" customWidth="1"/>
    <col min="2312" max="2559" width="6.875" style="25"/>
    <col min="2560" max="2560" width="10.625" style="25" customWidth="1"/>
    <col min="2561" max="2561" width="12.625" style="25" customWidth="1"/>
    <col min="2562" max="2564" width="14.25" style="25" customWidth="1"/>
    <col min="2565" max="2565" width="12.625" style="25" customWidth="1"/>
    <col min="2566" max="2567" width="4.625" style="25" customWidth="1"/>
    <col min="2568" max="2815" width="6.875" style="25"/>
    <col min="2816" max="2816" width="10.625" style="25" customWidth="1"/>
    <col min="2817" max="2817" width="12.625" style="25" customWidth="1"/>
    <col min="2818" max="2820" width="14.25" style="25" customWidth="1"/>
    <col min="2821" max="2821" width="12.625" style="25" customWidth="1"/>
    <col min="2822" max="2823" width="4.625" style="25" customWidth="1"/>
    <col min="2824" max="3071" width="6.875" style="25"/>
    <col min="3072" max="3072" width="10.625" style="25" customWidth="1"/>
    <col min="3073" max="3073" width="12.625" style="25" customWidth="1"/>
    <col min="3074" max="3076" width="14.25" style="25" customWidth="1"/>
    <col min="3077" max="3077" width="12.625" style="25" customWidth="1"/>
    <col min="3078" max="3079" width="4.625" style="25" customWidth="1"/>
    <col min="3080" max="3327" width="6.875" style="25"/>
    <col min="3328" max="3328" width="10.625" style="25" customWidth="1"/>
    <col min="3329" max="3329" width="12.625" style="25" customWidth="1"/>
    <col min="3330" max="3332" width="14.25" style="25" customWidth="1"/>
    <col min="3333" max="3333" width="12.625" style="25" customWidth="1"/>
    <col min="3334" max="3335" width="4.625" style="25" customWidth="1"/>
    <col min="3336" max="3583" width="6.875" style="25"/>
    <col min="3584" max="3584" width="10.625" style="25" customWidth="1"/>
    <col min="3585" max="3585" width="12.625" style="25" customWidth="1"/>
    <col min="3586" max="3588" width="14.25" style="25" customWidth="1"/>
    <col min="3589" max="3589" width="12.625" style="25" customWidth="1"/>
    <col min="3590" max="3591" width="4.625" style="25" customWidth="1"/>
    <col min="3592" max="3839" width="6.875" style="25"/>
    <col min="3840" max="3840" width="10.625" style="25" customWidth="1"/>
    <col min="3841" max="3841" width="12.625" style="25" customWidth="1"/>
    <col min="3842" max="3844" width="14.25" style="25" customWidth="1"/>
    <col min="3845" max="3845" width="12.625" style="25" customWidth="1"/>
    <col min="3846" max="3847" width="4.625" style="25" customWidth="1"/>
    <col min="3848" max="4095" width="6.875" style="25"/>
    <col min="4096" max="4096" width="10.625" style="25" customWidth="1"/>
    <col min="4097" max="4097" width="12.625" style="25" customWidth="1"/>
    <col min="4098" max="4100" width="14.25" style="25" customWidth="1"/>
    <col min="4101" max="4101" width="12.625" style="25" customWidth="1"/>
    <col min="4102" max="4103" width="4.625" style="25" customWidth="1"/>
    <col min="4104" max="4351" width="6.875" style="25"/>
    <col min="4352" max="4352" width="10.625" style="25" customWidth="1"/>
    <col min="4353" max="4353" width="12.625" style="25" customWidth="1"/>
    <col min="4354" max="4356" width="14.25" style="25" customWidth="1"/>
    <col min="4357" max="4357" width="12.625" style="25" customWidth="1"/>
    <col min="4358" max="4359" width="4.625" style="25" customWidth="1"/>
    <col min="4360" max="4607" width="6.875" style="25"/>
    <col min="4608" max="4608" width="10.625" style="25" customWidth="1"/>
    <col min="4609" max="4609" width="12.625" style="25" customWidth="1"/>
    <col min="4610" max="4612" width="14.25" style="25" customWidth="1"/>
    <col min="4613" max="4613" width="12.625" style="25" customWidth="1"/>
    <col min="4614" max="4615" width="4.625" style="25" customWidth="1"/>
    <col min="4616" max="4863" width="6.875" style="25"/>
    <col min="4864" max="4864" width="10.625" style="25" customWidth="1"/>
    <col min="4865" max="4865" width="12.625" style="25" customWidth="1"/>
    <col min="4866" max="4868" width="14.25" style="25" customWidth="1"/>
    <col min="4869" max="4869" width="12.625" style="25" customWidth="1"/>
    <col min="4870" max="4871" width="4.625" style="25" customWidth="1"/>
    <col min="4872" max="5119" width="6.875" style="25"/>
    <col min="5120" max="5120" width="10.625" style="25" customWidth="1"/>
    <col min="5121" max="5121" width="12.625" style="25" customWidth="1"/>
    <col min="5122" max="5124" width="14.25" style="25" customWidth="1"/>
    <col min="5125" max="5125" width="12.625" style="25" customWidth="1"/>
    <col min="5126" max="5127" width="4.625" style="25" customWidth="1"/>
    <col min="5128" max="5375" width="6.875" style="25"/>
    <col min="5376" max="5376" width="10.625" style="25" customWidth="1"/>
    <col min="5377" max="5377" width="12.625" style="25" customWidth="1"/>
    <col min="5378" max="5380" width="14.25" style="25" customWidth="1"/>
    <col min="5381" max="5381" width="12.625" style="25" customWidth="1"/>
    <col min="5382" max="5383" width="4.625" style="25" customWidth="1"/>
    <col min="5384" max="5631" width="6.875" style="25"/>
    <col min="5632" max="5632" width="10.625" style="25" customWidth="1"/>
    <col min="5633" max="5633" width="12.625" style="25" customWidth="1"/>
    <col min="5634" max="5636" width="14.25" style="25" customWidth="1"/>
    <col min="5637" max="5637" width="12.625" style="25" customWidth="1"/>
    <col min="5638" max="5639" width="4.625" style="25" customWidth="1"/>
    <col min="5640" max="5887" width="6.875" style="25"/>
    <col min="5888" max="5888" width="10.625" style="25" customWidth="1"/>
    <col min="5889" max="5889" width="12.625" style="25" customWidth="1"/>
    <col min="5890" max="5892" width="14.25" style="25" customWidth="1"/>
    <col min="5893" max="5893" width="12.625" style="25" customWidth="1"/>
    <col min="5894" max="5895" width="4.625" style="25" customWidth="1"/>
    <col min="5896" max="6143" width="6.875" style="25"/>
    <col min="6144" max="6144" width="10.625" style="25" customWidth="1"/>
    <col min="6145" max="6145" width="12.625" style="25" customWidth="1"/>
    <col min="6146" max="6148" width="14.25" style="25" customWidth="1"/>
    <col min="6149" max="6149" width="12.625" style="25" customWidth="1"/>
    <col min="6150" max="6151" width="4.625" style="25" customWidth="1"/>
    <col min="6152" max="6399" width="6.875" style="25"/>
    <col min="6400" max="6400" width="10.625" style="25" customWidth="1"/>
    <col min="6401" max="6401" width="12.625" style="25" customWidth="1"/>
    <col min="6402" max="6404" width="14.25" style="25" customWidth="1"/>
    <col min="6405" max="6405" width="12.625" style="25" customWidth="1"/>
    <col min="6406" max="6407" width="4.625" style="25" customWidth="1"/>
    <col min="6408" max="6655" width="6.875" style="25"/>
    <col min="6656" max="6656" width="10.625" style="25" customWidth="1"/>
    <col min="6657" max="6657" width="12.625" style="25" customWidth="1"/>
    <col min="6658" max="6660" width="14.25" style="25" customWidth="1"/>
    <col min="6661" max="6661" width="12.625" style="25" customWidth="1"/>
    <col min="6662" max="6663" width="4.625" style="25" customWidth="1"/>
    <col min="6664" max="6911" width="6.875" style="25"/>
    <col min="6912" max="6912" width="10.625" style="25" customWidth="1"/>
    <col min="6913" max="6913" width="12.625" style="25" customWidth="1"/>
    <col min="6914" max="6916" width="14.25" style="25" customWidth="1"/>
    <col min="6917" max="6917" width="12.625" style="25" customWidth="1"/>
    <col min="6918" max="6919" width="4.625" style="25" customWidth="1"/>
    <col min="6920" max="7167" width="6.875" style="25"/>
    <col min="7168" max="7168" width="10.625" style="25" customWidth="1"/>
    <col min="7169" max="7169" width="12.625" style="25" customWidth="1"/>
    <col min="7170" max="7172" width="14.25" style="25" customWidth="1"/>
    <col min="7173" max="7173" width="12.625" style="25" customWidth="1"/>
    <col min="7174" max="7175" width="4.625" style="25" customWidth="1"/>
    <col min="7176" max="7423" width="6.875" style="25"/>
    <col min="7424" max="7424" width="10.625" style="25" customWidth="1"/>
    <col min="7425" max="7425" width="12.625" style="25" customWidth="1"/>
    <col min="7426" max="7428" width="14.25" style="25" customWidth="1"/>
    <col min="7429" max="7429" width="12.625" style="25" customWidth="1"/>
    <col min="7430" max="7431" width="4.625" style="25" customWidth="1"/>
    <col min="7432" max="7679" width="6.875" style="25"/>
    <col min="7680" max="7680" width="10.625" style="25" customWidth="1"/>
    <col min="7681" max="7681" width="12.625" style="25" customWidth="1"/>
    <col min="7682" max="7684" width="14.25" style="25" customWidth="1"/>
    <col min="7685" max="7685" width="12.625" style="25" customWidth="1"/>
    <col min="7686" max="7687" width="4.625" style="25" customWidth="1"/>
    <col min="7688" max="7935" width="6.875" style="25"/>
    <col min="7936" max="7936" width="10.625" style="25" customWidth="1"/>
    <col min="7937" max="7937" width="12.625" style="25" customWidth="1"/>
    <col min="7938" max="7940" width="14.25" style="25" customWidth="1"/>
    <col min="7941" max="7941" width="12.625" style="25" customWidth="1"/>
    <col min="7942" max="7943" width="4.625" style="25" customWidth="1"/>
    <col min="7944" max="8191" width="6.875" style="25"/>
    <col min="8192" max="8192" width="10.625" style="25" customWidth="1"/>
    <col min="8193" max="8193" width="12.625" style="25" customWidth="1"/>
    <col min="8194" max="8196" width="14.25" style="25" customWidth="1"/>
    <col min="8197" max="8197" width="12.625" style="25" customWidth="1"/>
    <col min="8198" max="8199" width="4.625" style="25" customWidth="1"/>
    <col min="8200" max="8447" width="6.875" style="25"/>
    <col min="8448" max="8448" width="10.625" style="25" customWidth="1"/>
    <col min="8449" max="8449" width="12.625" style="25" customWidth="1"/>
    <col min="8450" max="8452" width="14.25" style="25" customWidth="1"/>
    <col min="8453" max="8453" width="12.625" style="25" customWidth="1"/>
    <col min="8454" max="8455" width="4.625" style="25" customWidth="1"/>
    <col min="8456" max="8703" width="6.875" style="25"/>
    <col min="8704" max="8704" width="10.625" style="25" customWidth="1"/>
    <col min="8705" max="8705" width="12.625" style="25" customWidth="1"/>
    <col min="8706" max="8708" width="14.25" style="25" customWidth="1"/>
    <col min="8709" max="8709" width="12.625" style="25" customWidth="1"/>
    <col min="8710" max="8711" width="4.625" style="25" customWidth="1"/>
    <col min="8712" max="8959" width="6.875" style="25"/>
    <col min="8960" max="8960" width="10.625" style="25" customWidth="1"/>
    <col min="8961" max="8961" width="12.625" style="25" customWidth="1"/>
    <col min="8962" max="8964" width="14.25" style="25" customWidth="1"/>
    <col min="8965" max="8965" width="12.625" style="25" customWidth="1"/>
    <col min="8966" max="8967" width="4.625" style="25" customWidth="1"/>
    <col min="8968" max="9215" width="6.875" style="25"/>
    <col min="9216" max="9216" width="10.625" style="25" customWidth="1"/>
    <col min="9217" max="9217" width="12.625" style="25" customWidth="1"/>
    <col min="9218" max="9220" width="14.25" style="25" customWidth="1"/>
    <col min="9221" max="9221" width="12.625" style="25" customWidth="1"/>
    <col min="9222" max="9223" width="4.625" style="25" customWidth="1"/>
    <col min="9224" max="9471" width="6.875" style="25"/>
    <col min="9472" max="9472" width="10.625" style="25" customWidth="1"/>
    <col min="9473" max="9473" width="12.625" style="25" customWidth="1"/>
    <col min="9474" max="9476" width="14.25" style="25" customWidth="1"/>
    <col min="9477" max="9477" width="12.625" style="25" customWidth="1"/>
    <col min="9478" max="9479" width="4.625" style="25" customWidth="1"/>
    <col min="9480" max="9727" width="6.875" style="25"/>
    <col min="9728" max="9728" width="10.625" style="25" customWidth="1"/>
    <col min="9729" max="9729" width="12.625" style="25" customWidth="1"/>
    <col min="9730" max="9732" width="14.25" style="25" customWidth="1"/>
    <col min="9733" max="9733" width="12.625" style="25" customWidth="1"/>
    <col min="9734" max="9735" width="4.625" style="25" customWidth="1"/>
    <col min="9736" max="9983" width="6.875" style="25"/>
    <col min="9984" max="9984" width="10.625" style="25" customWidth="1"/>
    <col min="9985" max="9985" width="12.625" style="25" customWidth="1"/>
    <col min="9986" max="9988" width="14.25" style="25" customWidth="1"/>
    <col min="9989" max="9989" width="12.625" style="25" customWidth="1"/>
    <col min="9990" max="9991" width="4.625" style="25" customWidth="1"/>
    <col min="9992" max="10239" width="6.875" style="25"/>
    <col min="10240" max="10240" width="10.625" style="25" customWidth="1"/>
    <col min="10241" max="10241" width="12.625" style="25" customWidth="1"/>
    <col min="10242" max="10244" width="14.25" style="25" customWidth="1"/>
    <col min="10245" max="10245" width="12.625" style="25" customWidth="1"/>
    <col min="10246" max="10247" width="4.625" style="25" customWidth="1"/>
    <col min="10248" max="10495" width="6.875" style="25"/>
    <col min="10496" max="10496" width="10.625" style="25" customWidth="1"/>
    <col min="10497" max="10497" width="12.625" style="25" customWidth="1"/>
    <col min="10498" max="10500" width="14.25" style="25" customWidth="1"/>
    <col min="10501" max="10501" width="12.625" style="25" customWidth="1"/>
    <col min="10502" max="10503" width="4.625" style="25" customWidth="1"/>
    <col min="10504" max="10751" width="6.875" style="25"/>
    <col min="10752" max="10752" width="10.625" style="25" customWidth="1"/>
    <col min="10753" max="10753" width="12.625" style="25" customWidth="1"/>
    <col min="10754" max="10756" width="14.25" style="25" customWidth="1"/>
    <col min="10757" max="10757" width="12.625" style="25" customWidth="1"/>
    <col min="10758" max="10759" width="4.625" style="25" customWidth="1"/>
    <col min="10760" max="11007" width="6.875" style="25"/>
    <col min="11008" max="11008" width="10.625" style="25" customWidth="1"/>
    <col min="11009" max="11009" width="12.625" style="25" customWidth="1"/>
    <col min="11010" max="11012" width="14.25" style="25" customWidth="1"/>
    <col min="11013" max="11013" width="12.625" style="25" customWidth="1"/>
    <col min="11014" max="11015" width="4.625" style="25" customWidth="1"/>
    <col min="11016" max="11263" width="6.875" style="25"/>
    <col min="11264" max="11264" width="10.625" style="25" customWidth="1"/>
    <col min="11265" max="11265" width="12.625" style="25" customWidth="1"/>
    <col min="11266" max="11268" width="14.25" style="25" customWidth="1"/>
    <col min="11269" max="11269" width="12.625" style="25" customWidth="1"/>
    <col min="11270" max="11271" width="4.625" style="25" customWidth="1"/>
    <col min="11272" max="11519" width="6.875" style="25"/>
    <col min="11520" max="11520" width="10.625" style="25" customWidth="1"/>
    <col min="11521" max="11521" width="12.625" style="25" customWidth="1"/>
    <col min="11522" max="11524" width="14.25" style="25" customWidth="1"/>
    <col min="11525" max="11525" width="12.625" style="25" customWidth="1"/>
    <col min="11526" max="11527" width="4.625" style="25" customWidth="1"/>
    <col min="11528" max="11775" width="6.875" style="25"/>
    <col min="11776" max="11776" width="10.625" style="25" customWidth="1"/>
    <col min="11777" max="11777" width="12.625" style="25" customWidth="1"/>
    <col min="11778" max="11780" width="14.25" style="25" customWidth="1"/>
    <col min="11781" max="11781" width="12.625" style="25" customWidth="1"/>
    <col min="11782" max="11783" width="4.625" style="25" customWidth="1"/>
    <col min="11784" max="12031" width="6.875" style="25"/>
    <col min="12032" max="12032" width="10.625" style="25" customWidth="1"/>
    <col min="12033" max="12033" width="12.625" style="25" customWidth="1"/>
    <col min="12034" max="12036" width="14.25" style="25" customWidth="1"/>
    <col min="12037" max="12037" width="12.625" style="25" customWidth="1"/>
    <col min="12038" max="12039" width="4.625" style="25" customWidth="1"/>
    <col min="12040" max="12287" width="6.875" style="25"/>
    <col min="12288" max="12288" width="10.625" style="25" customWidth="1"/>
    <col min="12289" max="12289" width="12.625" style="25" customWidth="1"/>
    <col min="12290" max="12292" width="14.25" style="25" customWidth="1"/>
    <col min="12293" max="12293" width="12.625" style="25" customWidth="1"/>
    <col min="12294" max="12295" width="4.625" style="25" customWidth="1"/>
    <col min="12296" max="12543" width="6.875" style="25"/>
    <col min="12544" max="12544" width="10.625" style="25" customWidth="1"/>
    <col min="12545" max="12545" width="12.625" style="25" customWidth="1"/>
    <col min="12546" max="12548" width="14.25" style="25" customWidth="1"/>
    <col min="12549" max="12549" width="12.625" style="25" customWidth="1"/>
    <col min="12550" max="12551" width="4.625" style="25" customWidth="1"/>
    <col min="12552" max="12799" width="6.875" style="25"/>
    <col min="12800" max="12800" width="10.625" style="25" customWidth="1"/>
    <col min="12801" max="12801" width="12.625" style="25" customWidth="1"/>
    <col min="12802" max="12804" width="14.25" style="25" customWidth="1"/>
    <col min="12805" max="12805" width="12.625" style="25" customWidth="1"/>
    <col min="12806" max="12807" width="4.625" style="25" customWidth="1"/>
    <col min="12808" max="13055" width="6.875" style="25"/>
    <col min="13056" max="13056" width="10.625" style="25" customWidth="1"/>
    <col min="13057" max="13057" width="12.625" style="25" customWidth="1"/>
    <col min="13058" max="13060" width="14.25" style="25" customWidth="1"/>
    <col min="13061" max="13061" width="12.625" style="25" customWidth="1"/>
    <col min="13062" max="13063" width="4.625" style="25" customWidth="1"/>
    <col min="13064" max="13311" width="6.875" style="25"/>
    <col min="13312" max="13312" width="10.625" style="25" customWidth="1"/>
    <col min="13313" max="13313" width="12.625" style="25" customWidth="1"/>
    <col min="13314" max="13316" width="14.25" style="25" customWidth="1"/>
    <col min="13317" max="13317" width="12.625" style="25" customWidth="1"/>
    <col min="13318" max="13319" width="4.625" style="25" customWidth="1"/>
    <col min="13320" max="13567" width="6.875" style="25"/>
    <col min="13568" max="13568" width="10.625" style="25" customWidth="1"/>
    <col min="13569" max="13569" width="12.625" style="25" customWidth="1"/>
    <col min="13570" max="13572" width="14.25" style="25" customWidth="1"/>
    <col min="13573" max="13573" width="12.625" style="25" customWidth="1"/>
    <col min="13574" max="13575" width="4.625" style="25" customWidth="1"/>
    <col min="13576" max="13823" width="6.875" style="25"/>
    <col min="13824" max="13824" width="10.625" style="25" customWidth="1"/>
    <col min="13825" max="13825" width="12.625" style="25" customWidth="1"/>
    <col min="13826" max="13828" width="14.25" style="25" customWidth="1"/>
    <col min="13829" max="13829" width="12.625" style="25" customWidth="1"/>
    <col min="13830" max="13831" width="4.625" style="25" customWidth="1"/>
    <col min="13832" max="14079" width="6.875" style="25"/>
    <col min="14080" max="14080" width="10.625" style="25" customWidth="1"/>
    <col min="14081" max="14081" width="12.625" style="25" customWidth="1"/>
    <col min="14082" max="14084" width="14.25" style="25" customWidth="1"/>
    <col min="14085" max="14085" width="12.625" style="25" customWidth="1"/>
    <col min="14086" max="14087" width="4.625" style="25" customWidth="1"/>
    <col min="14088" max="14335" width="6.875" style="25"/>
    <col min="14336" max="14336" width="10.625" style="25" customWidth="1"/>
    <col min="14337" max="14337" width="12.625" style="25" customWidth="1"/>
    <col min="14338" max="14340" width="14.25" style="25" customWidth="1"/>
    <col min="14341" max="14341" width="12.625" style="25" customWidth="1"/>
    <col min="14342" max="14343" width="4.625" style="25" customWidth="1"/>
    <col min="14344" max="14591" width="6.875" style="25"/>
    <col min="14592" max="14592" width="10.625" style="25" customWidth="1"/>
    <col min="14593" max="14593" width="12.625" style="25" customWidth="1"/>
    <col min="14594" max="14596" width="14.25" style="25" customWidth="1"/>
    <col min="14597" max="14597" width="12.625" style="25" customWidth="1"/>
    <col min="14598" max="14599" width="4.625" style="25" customWidth="1"/>
    <col min="14600" max="14847" width="6.875" style="25"/>
    <col min="14848" max="14848" width="10.625" style="25" customWidth="1"/>
    <col min="14849" max="14849" width="12.625" style="25" customWidth="1"/>
    <col min="14850" max="14852" width="14.25" style="25" customWidth="1"/>
    <col min="14853" max="14853" width="12.625" style="25" customWidth="1"/>
    <col min="14854" max="14855" width="4.625" style="25" customWidth="1"/>
    <col min="14856" max="15103" width="6.875" style="25"/>
    <col min="15104" max="15104" width="10.625" style="25" customWidth="1"/>
    <col min="15105" max="15105" width="12.625" style="25" customWidth="1"/>
    <col min="15106" max="15108" width="14.25" style="25" customWidth="1"/>
    <col min="15109" max="15109" width="12.625" style="25" customWidth="1"/>
    <col min="15110" max="15111" width="4.625" style="25" customWidth="1"/>
    <col min="15112" max="15359" width="6.875" style="25"/>
    <col min="15360" max="15360" width="10.625" style="25" customWidth="1"/>
    <col min="15361" max="15361" width="12.625" style="25" customWidth="1"/>
    <col min="15362" max="15364" width="14.25" style="25" customWidth="1"/>
    <col min="15365" max="15365" width="12.625" style="25" customWidth="1"/>
    <col min="15366" max="15367" width="4.625" style="25" customWidth="1"/>
    <col min="15368" max="15615" width="6.875" style="25"/>
    <col min="15616" max="15616" width="10.625" style="25" customWidth="1"/>
    <col min="15617" max="15617" width="12.625" style="25" customWidth="1"/>
    <col min="15618" max="15620" width="14.25" style="25" customWidth="1"/>
    <col min="15621" max="15621" width="12.625" style="25" customWidth="1"/>
    <col min="15622" max="15623" width="4.625" style="25" customWidth="1"/>
    <col min="15624" max="15871" width="6.875" style="25"/>
    <col min="15872" max="15872" width="10.625" style="25" customWidth="1"/>
    <col min="15873" max="15873" width="12.625" style="25" customWidth="1"/>
    <col min="15874" max="15876" width="14.25" style="25" customWidth="1"/>
    <col min="15877" max="15877" width="12.625" style="25" customWidth="1"/>
    <col min="15878" max="15879" width="4.625" style="25" customWidth="1"/>
    <col min="15880" max="16127" width="6.875" style="25"/>
    <col min="16128" max="16128" width="10.625" style="25" customWidth="1"/>
    <col min="16129" max="16129" width="12.625" style="25" customWidth="1"/>
    <col min="16130" max="16132" width="14.25" style="25" customWidth="1"/>
    <col min="16133" max="16133" width="12.625" style="25" customWidth="1"/>
    <col min="16134" max="16135" width="4.625" style="25" customWidth="1"/>
    <col min="16136" max="16384" width="6.875" style="25"/>
  </cols>
  <sheetData>
    <row r="1" ht="30" customHeight="1" spans="1:4">
      <c r="A1" s="166" t="s">
        <v>272</v>
      </c>
      <c r="B1" s="28"/>
      <c r="C1" s="28"/>
      <c r="D1" s="28"/>
    </row>
    <row r="2" ht="17.25" customHeight="1" spans="1:4">
      <c r="A2" s="29" t="s">
        <v>15</v>
      </c>
      <c r="B2" s="30"/>
      <c r="C2" s="30"/>
      <c r="D2" s="31" t="s">
        <v>16</v>
      </c>
    </row>
    <row r="3" ht="45.75" customHeight="1" spans="1:4">
      <c r="A3" s="32" t="s">
        <v>273</v>
      </c>
      <c r="B3" s="33" t="s">
        <v>274</v>
      </c>
      <c r="C3" s="34"/>
      <c r="D3" s="35"/>
    </row>
    <row r="4" ht="14.1" customHeight="1" spans="1:4">
      <c r="A4" s="36" t="s">
        <v>19</v>
      </c>
      <c r="B4" s="37" t="s">
        <v>133</v>
      </c>
      <c r="C4" s="37" t="s">
        <v>275</v>
      </c>
      <c r="D4" s="37" t="s">
        <v>276</v>
      </c>
    </row>
    <row r="5" ht="14.1" customHeight="1" spans="1:4">
      <c r="A5" s="38"/>
      <c r="B5" s="39">
        <f>SUM(B6,B11,B22,B30,B37,B44,B51,B57)</f>
        <v>33389799.79</v>
      </c>
      <c r="C5" s="39">
        <f t="shared" ref="C5:D5" si="0">SUM(C6,C11,C22,C30,C37,C44,C51,C57)</f>
        <v>27809272.54</v>
      </c>
      <c r="D5" s="39">
        <f t="shared" si="0"/>
        <v>5580527.25</v>
      </c>
    </row>
    <row r="6" ht="14.1" customHeight="1" spans="1:4">
      <c r="A6" s="40" t="s">
        <v>277</v>
      </c>
      <c r="B6" s="39">
        <v>10518785.95</v>
      </c>
      <c r="C6" s="39">
        <v>10518785.95</v>
      </c>
      <c r="D6" s="39"/>
    </row>
    <row r="7" ht="14.1" customHeight="1" spans="1:4">
      <c r="A7" s="40" t="s">
        <v>278</v>
      </c>
      <c r="B7" s="39">
        <v>7683689</v>
      </c>
      <c r="C7" s="41">
        <v>7683689</v>
      </c>
      <c r="D7" s="39"/>
    </row>
    <row r="8" ht="14.1" customHeight="1" spans="1:4">
      <c r="A8" s="40" t="s">
        <v>279</v>
      </c>
      <c r="B8" s="39">
        <v>1610769.99</v>
      </c>
      <c r="C8" s="41">
        <v>1610769.99</v>
      </c>
      <c r="D8" s="39"/>
    </row>
    <row r="9" ht="14.1" customHeight="1" spans="1:4">
      <c r="A9" s="40" t="s">
        <v>262</v>
      </c>
      <c r="B9" s="39">
        <v>1152326.96</v>
      </c>
      <c r="C9" s="41">
        <v>1152326.96</v>
      </c>
      <c r="D9" s="39"/>
    </row>
    <row r="10" ht="14.1" customHeight="1" spans="1:4">
      <c r="A10" s="40" t="s">
        <v>280</v>
      </c>
      <c r="B10" s="39">
        <v>72000</v>
      </c>
      <c r="C10" s="41">
        <v>72000</v>
      </c>
      <c r="D10" s="41"/>
    </row>
    <row r="11" ht="14.1" customHeight="1" spans="1:5">
      <c r="A11" s="40" t="s">
        <v>281</v>
      </c>
      <c r="B11" s="39">
        <f>SUM(B12:B21)</f>
        <v>4204682.53</v>
      </c>
      <c r="C11" s="39">
        <f t="shared" ref="C11:D11" si="1">SUM(C12:C21)</f>
        <v>0</v>
      </c>
      <c r="D11" s="42">
        <v>4204682.53</v>
      </c>
      <c r="E11" s="43"/>
    </row>
    <row r="12" ht="14.1" customHeight="1" spans="1:5">
      <c r="A12" s="40" t="s">
        <v>282</v>
      </c>
      <c r="B12" s="39">
        <f t="shared" ref="B8:B56" si="2">SUM(C12:D12)</f>
        <v>2752644.35</v>
      </c>
      <c r="C12" s="39"/>
      <c r="D12" s="39">
        <v>2752644.35</v>
      </c>
      <c r="E12" s="43"/>
    </row>
    <row r="13" ht="14.1" customHeight="1" spans="1:5">
      <c r="A13" s="40" t="s">
        <v>283</v>
      </c>
      <c r="B13" s="39">
        <f t="shared" si="2"/>
        <v>14068.94</v>
      </c>
      <c r="C13" s="39"/>
      <c r="D13" s="39">
        <v>14068.94</v>
      </c>
      <c r="E13" s="44"/>
    </row>
    <row r="14" ht="14.1" customHeight="1" spans="1:4">
      <c r="A14" s="40" t="s">
        <v>284</v>
      </c>
      <c r="B14" s="39">
        <f t="shared" si="2"/>
        <v>30274.56</v>
      </c>
      <c r="C14" s="39"/>
      <c r="D14" s="39">
        <v>30274.56</v>
      </c>
    </row>
    <row r="15" ht="14.1" customHeight="1" spans="1:4">
      <c r="A15" s="40" t="s">
        <v>285</v>
      </c>
      <c r="B15" s="39">
        <f t="shared" si="2"/>
        <v>0</v>
      </c>
      <c r="C15" s="39"/>
      <c r="D15" s="39">
        <v>0</v>
      </c>
    </row>
    <row r="16" ht="14.1" customHeight="1" spans="1:4">
      <c r="A16" s="40" t="s">
        <v>286</v>
      </c>
      <c r="B16" s="39">
        <f t="shared" si="2"/>
        <v>433901.1</v>
      </c>
      <c r="C16" s="39"/>
      <c r="D16" s="39">
        <v>433901.1</v>
      </c>
    </row>
    <row r="17" ht="14.1" customHeight="1" spans="1:4">
      <c r="A17" s="40" t="s">
        <v>287</v>
      </c>
      <c r="B17" s="39">
        <f t="shared" si="2"/>
        <v>96385.5</v>
      </c>
      <c r="C17" s="39"/>
      <c r="D17" s="39">
        <v>96385.5</v>
      </c>
    </row>
    <row r="18" ht="14.1" customHeight="1" spans="1:4">
      <c r="A18" s="40" t="s">
        <v>288</v>
      </c>
      <c r="B18" s="39">
        <f t="shared" si="2"/>
        <v>0</v>
      </c>
      <c r="C18" s="39"/>
      <c r="D18" s="39">
        <v>0</v>
      </c>
    </row>
    <row r="19" ht="14.1" customHeight="1" spans="1:4">
      <c r="A19" s="40" t="s">
        <v>289</v>
      </c>
      <c r="B19" s="39">
        <f t="shared" si="2"/>
        <v>146000</v>
      </c>
      <c r="C19" s="39"/>
      <c r="D19" s="39">
        <v>146000</v>
      </c>
    </row>
    <row r="20" ht="14.1" customHeight="1" spans="1:4">
      <c r="A20" s="40" t="s">
        <v>290</v>
      </c>
      <c r="B20" s="39">
        <f t="shared" si="2"/>
        <v>105140</v>
      </c>
      <c r="C20" s="39"/>
      <c r="D20" s="39">
        <v>105140</v>
      </c>
    </row>
    <row r="21" ht="14.1" customHeight="1" spans="1:4">
      <c r="A21" s="40" t="s">
        <v>291</v>
      </c>
      <c r="B21" s="39">
        <f t="shared" si="2"/>
        <v>626268.08</v>
      </c>
      <c r="C21" s="39"/>
      <c r="D21" s="39">
        <v>626268.08</v>
      </c>
    </row>
    <row r="22" ht="14.1" customHeight="1" spans="1:4">
      <c r="A22" s="40" t="s">
        <v>292</v>
      </c>
      <c r="B22" s="39">
        <f t="shared" si="2"/>
        <v>0</v>
      </c>
      <c r="C22" s="39"/>
      <c r="D22" s="39"/>
    </row>
    <row r="23" ht="14.1" customHeight="1" spans="1:4">
      <c r="A23" s="40" t="s">
        <v>293</v>
      </c>
      <c r="B23" s="39">
        <f t="shared" si="2"/>
        <v>0</v>
      </c>
      <c r="C23" s="39"/>
      <c r="D23" s="39"/>
    </row>
    <row r="24" ht="14.1" customHeight="1" spans="1:4">
      <c r="A24" s="40" t="s">
        <v>294</v>
      </c>
      <c r="B24" s="39">
        <f t="shared" si="2"/>
        <v>0</v>
      </c>
      <c r="C24" s="39"/>
      <c r="D24" s="39"/>
    </row>
    <row r="25" ht="14.1" customHeight="1" spans="1:4">
      <c r="A25" s="40" t="s">
        <v>295</v>
      </c>
      <c r="B25" s="39">
        <f t="shared" si="2"/>
        <v>0</v>
      </c>
      <c r="C25" s="39"/>
      <c r="D25" s="39"/>
    </row>
    <row r="26" ht="14.1" customHeight="1" spans="1:4">
      <c r="A26" s="40" t="s">
        <v>296</v>
      </c>
      <c r="B26" s="39">
        <f t="shared" si="2"/>
        <v>0</v>
      </c>
      <c r="C26" s="39"/>
      <c r="D26" s="39"/>
    </row>
    <row r="27" ht="14.1" customHeight="1" spans="1:4">
      <c r="A27" s="40" t="s">
        <v>297</v>
      </c>
      <c r="B27" s="39">
        <f t="shared" si="2"/>
        <v>0</v>
      </c>
      <c r="C27" s="39"/>
      <c r="D27" s="39"/>
    </row>
    <row r="28" ht="14.1" customHeight="1" spans="1:4">
      <c r="A28" s="40" t="s">
        <v>298</v>
      </c>
      <c r="B28" s="39">
        <f t="shared" si="2"/>
        <v>0</v>
      </c>
      <c r="C28" s="39"/>
      <c r="D28" s="39"/>
    </row>
    <row r="29" ht="14.1" customHeight="1" spans="1:4">
      <c r="A29" s="40" t="s">
        <v>299</v>
      </c>
      <c r="B29" s="39">
        <f t="shared" si="2"/>
        <v>0</v>
      </c>
      <c r="C29" s="39"/>
      <c r="D29" s="39"/>
    </row>
    <row r="30" ht="14.1" customHeight="1" spans="1:4">
      <c r="A30" s="40" t="s">
        <v>300</v>
      </c>
      <c r="B30" s="39">
        <f t="shared" si="2"/>
        <v>0</v>
      </c>
      <c r="C30" s="39"/>
      <c r="D30" s="39"/>
    </row>
    <row r="31" ht="14.1" customHeight="1" spans="1:4">
      <c r="A31" s="40" t="s">
        <v>293</v>
      </c>
      <c r="B31" s="39">
        <f t="shared" si="2"/>
        <v>0</v>
      </c>
      <c r="C31" s="39"/>
      <c r="D31" s="39"/>
    </row>
    <row r="32" ht="14.1" customHeight="1" spans="1:4">
      <c r="A32" s="40" t="s">
        <v>294</v>
      </c>
      <c r="B32" s="39">
        <f t="shared" si="2"/>
        <v>0</v>
      </c>
      <c r="C32" s="39"/>
      <c r="D32" s="39"/>
    </row>
    <row r="33" ht="14.1" customHeight="1" spans="1:4">
      <c r="A33" s="40" t="s">
        <v>295</v>
      </c>
      <c r="B33" s="39">
        <f t="shared" si="2"/>
        <v>0</v>
      </c>
      <c r="C33" s="39"/>
      <c r="D33" s="39"/>
    </row>
    <row r="34" ht="14.1" customHeight="1" spans="1:4">
      <c r="A34" s="40" t="s">
        <v>297</v>
      </c>
      <c r="B34" s="39">
        <f t="shared" si="2"/>
        <v>0</v>
      </c>
      <c r="C34" s="39"/>
      <c r="D34" s="39"/>
    </row>
    <row r="35" ht="14.1" customHeight="1" spans="1:4">
      <c r="A35" s="40" t="s">
        <v>298</v>
      </c>
      <c r="B35" s="39">
        <f t="shared" si="2"/>
        <v>0</v>
      </c>
      <c r="C35" s="39"/>
      <c r="D35" s="39"/>
    </row>
    <row r="36" ht="14.1" customHeight="1" spans="1:4">
      <c r="A36" s="40" t="s">
        <v>299</v>
      </c>
      <c r="B36" s="39">
        <f t="shared" si="2"/>
        <v>0</v>
      </c>
      <c r="C36" s="39"/>
      <c r="D36" s="39"/>
    </row>
    <row r="37" ht="14.1" customHeight="1" spans="1:4">
      <c r="A37" s="40" t="s">
        <v>301</v>
      </c>
      <c r="B37" s="39">
        <f>SUM(B38:B40)</f>
        <v>9159851.06</v>
      </c>
      <c r="C37" s="39">
        <f t="shared" ref="C37:D37" si="3">SUM(C38:C40)</f>
        <v>7784006.34</v>
      </c>
      <c r="D37" s="39">
        <f t="shared" si="3"/>
        <v>1375844.72</v>
      </c>
    </row>
    <row r="38" ht="14.1" customHeight="1" spans="1:4">
      <c r="A38" s="40" t="s">
        <v>302</v>
      </c>
      <c r="B38" s="39">
        <f t="shared" si="2"/>
        <v>7784006.34</v>
      </c>
      <c r="C38" s="41">
        <v>7784006.34</v>
      </c>
      <c r="D38" s="39"/>
    </row>
    <row r="39" ht="14.1" customHeight="1" spans="1:4">
      <c r="A39" s="40" t="s">
        <v>303</v>
      </c>
      <c r="B39" s="39">
        <f t="shared" si="2"/>
        <v>1375844.72</v>
      </c>
      <c r="C39" s="39"/>
      <c r="D39" s="39">
        <v>1375844.72</v>
      </c>
    </row>
    <row r="40" ht="14.1" customHeight="1" spans="1:4">
      <c r="A40" s="40" t="s">
        <v>304</v>
      </c>
      <c r="B40" s="39">
        <f t="shared" si="2"/>
        <v>0</v>
      </c>
      <c r="C40" s="39"/>
      <c r="D40" s="39"/>
    </row>
    <row r="41" ht="14.1" customHeight="1" spans="1:4">
      <c r="A41" s="40" t="s">
        <v>305</v>
      </c>
      <c r="B41" s="39">
        <f t="shared" si="2"/>
        <v>0</v>
      </c>
      <c r="C41" s="39"/>
      <c r="D41" s="39"/>
    </row>
    <row r="42" ht="14.1" customHeight="1" spans="1:4">
      <c r="A42" s="40" t="s">
        <v>306</v>
      </c>
      <c r="B42" s="39">
        <f t="shared" si="2"/>
        <v>0</v>
      </c>
      <c r="C42" s="39"/>
      <c r="D42" s="39"/>
    </row>
    <row r="43" ht="14.1" customHeight="1" spans="1:4">
      <c r="A43" s="40" t="s">
        <v>307</v>
      </c>
      <c r="B43" s="39">
        <f t="shared" si="2"/>
        <v>0</v>
      </c>
      <c r="C43" s="39"/>
      <c r="D43" s="39"/>
    </row>
    <row r="44" ht="14.1" customHeight="1" spans="1:4">
      <c r="A44" s="40" t="s">
        <v>308</v>
      </c>
      <c r="B44" s="39">
        <f t="shared" si="2"/>
        <v>0</v>
      </c>
      <c r="C44" s="39"/>
      <c r="D44" s="39"/>
    </row>
    <row r="45" ht="14.1" customHeight="1" spans="1:4">
      <c r="A45" s="40" t="s">
        <v>309</v>
      </c>
      <c r="B45" s="39">
        <f t="shared" si="2"/>
        <v>0</v>
      </c>
      <c r="C45" s="39"/>
      <c r="D45" s="39"/>
    </row>
    <row r="46" ht="14.1" customHeight="1" spans="1:4">
      <c r="A46" s="40" t="s">
        <v>310</v>
      </c>
      <c r="B46" s="39">
        <f t="shared" si="2"/>
        <v>0</v>
      </c>
      <c r="C46" s="39"/>
      <c r="D46" s="39"/>
    </row>
    <row r="47" ht="14.1" customHeight="1" spans="1:4">
      <c r="A47" s="40" t="s">
        <v>311</v>
      </c>
      <c r="B47" s="39">
        <f t="shared" si="2"/>
        <v>0</v>
      </c>
      <c r="C47" s="39"/>
      <c r="D47" s="39"/>
    </row>
    <row r="48" ht="14.1" customHeight="1" spans="1:4">
      <c r="A48" s="40" t="s">
        <v>312</v>
      </c>
      <c r="B48" s="39">
        <f t="shared" si="2"/>
        <v>0</v>
      </c>
      <c r="C48" s="39"/>
      <c r="D48" s="39"/>
    </row>
    <row r="49" ht="14.1" customHeight="1" spans="1:4">
      <c r="A49" s="40" t="s">
        <v>313</v>
      </c>
      <c r="B49" s="39">
        <f t="shared" si="2"/>
        <v>0</v>
      </c>
      <c r="C49" s="39"/>
      <c r="D49" s="39"/>
    </row>
    <row r="50" ht="14.1" customHeight="1" spans="1:4">
      <c r="A50" s="40" t="s">
        <v>314</v>
      </c>
      <c r="B50" s="39">
        <f t="shared" si="2"/>
        <v>0</v>
      </c>
      <c r="C50" s="39"/>
      <c r="D50" s="39"/>
    </row>
    <row r="51" customHeight="1" spans="1:4">
      <c r="A51" s="40" t="s">
        <v>315</v>
      </c>
      <c r="B51" s="39">
        <f>SUM(B52:B56)</f>
        <v>9506480.25</v>
      </c>
      <c r="C51" s="39">
        <f t="shared" ref="C51:D51" si="4">SUM(C52:C56)</f>
        <v>9506480.25</v>
      </c>
      <c r="D51" s="39">
        <f t="shared" si="4"/>
        <v>0</v>
      </c>
    </row>
    <row r="52" customHeight="1" spans="1:4">
      <c r="A52" s="40" t="s">
        <v>316</v>
      </c>
      <c r="B52" s="39">
        <f t="shared" si="2"/>
        <v>8349480.25</v>
      </c>
      <c r="C52" s="41">
        <v>8349480.25</v>
      </c>
      <c r="D52" s="39"/>
    </row>
    <row r="53" customHeight="1" spans="1:4">
      <c r="A53" s="40" t="s">
        <v>317</v>
      </c>
      <c r="B53" s="39">
        <f t="shared" si="2"/>
        <v>0</v>
      </c>
      <c r="C53" s="45"/>
      <c r="D53" s="39"/>
    </row>
    <row r="54" customHeight="1" spans="1:4">
      <c r="A54" s="40" t="s">
        <v>318</v>
      </c>
      <c r="B54" s="39">
        <f t="shared" si="2"/>
        <v>0</v>
      </c>
      <c r="C54" s="45"/>
      <c r="D54" s="39"/>
    </row>
    <row r="55" customHeight="1" spans="1:4">
      <c r="A55" s="40" t="s">
        <v>319</v>
      </c>
      <c r="B55" s="39">
        <f t="shared" si="2"/>
        <v>0</v>
      </c>
      <c r="C55" s="45"/>
      <c r="D55" s="39"/>
    </row>
    <row r="56" customHeight="1" spans="1:4">
      <c r="A56" s="40" t="s">
        <v>320</v>
      </c>
      <c r="B56" s="39">
        <f t="shared" si="2"/>
        <v>1157000</v>
      </c>
      <c r="C56" s="41">
        <v>1157000</v>
      </c>
      <c r="D56" s="39"/>
    </row>
    <row r="57" customHeight="1" spans="1:4">
      <c r="A57" s="40" t="s">
        <v>321</v>
      </c>
      <c r="B57" s="39">
        <v>0</v>
      </c>
      <c r="C57" s="39"/>
      <c r="D57" s="39"/>
    </row>
    <row r="58" customHeight="1" spans="1:4">
      <c r="A58" s="40" t="s">
        <v>322</v>
      </c>
      <c r="B58" s="39">
        <v>0</v>
      </c>
      <c r="C58" s="39"/>
      <c r="D58" s="39"/>
    </row>
    <row r="59" customHeight="1" spans="1:4">
      <c r="A59" s="40" t="s">
        <v>323</v>
      </c>
      <c r="B59" s="39">
        <v>0</v>
      </c>
      <c r="C59" s="39"/>
      <c r="D59" s="39"/>
    </row>
    <row r="60" customHeight="1" spans="1:4">
      <c r="A60" s="40" t="s">
        <v>324</v>
      </c>
      <c r="B60" s="39">
        <v>0</v>
      </c>
      <c r="C60" s="39"/>
      <c r="D60" s="39"/>
    </row>
    <row r="61" customHeight="1" spans="1:4">
      <c r="A61" s="40" t="s">
        <v>325</v>
      </c>
      <c r="B61" s="39">
        <v>0</v>
      </c>
      <c r="C61" s="39"/>
      <c r="D61" s="39"/>
    </row>
    <row r="62" customHeight="1" spans="1:4">
      <c r="A62" s="40" t="s">
        <v>326</v>
      </c>
      <c r="B62" s="39">
        <v>0</v>
      </c>
      <c r="C62" s="39"/>
      <c r="D62" s="39"/>
    </row>
    <row r="63" customHeight="1" spans="1:4">
      <c r="A63" s="40" t="s">
        <v>327</v>
      </c>
      <c r="B63" s="39">
        <v>0</v>
      </c>
      <c r="C63" s="39"/>
      <c r="D63" s="39"/>
    </row>
    <row r="64" customHeight="1" spans="1:4">
      <c r="A64" s="40" t="s">
        <v>328</v>
      </c>
      <c r="B64" s="39">
        <v>0</v>
      </c>
      <c r="C64" s="39"/>
      <c r="D64" s="39"/>
    </row>
    <row r="65" customHeight="1" spans="1:4">
      <c r="A65" s="40" t="s">
        <v>69</v>
      </c>
      <c r="B65" s="39">
        <v>0</v>
      </c>
      <c r="C65" s="39"/>
      <c r="D65" s="39"/>
    </row>
    <row r="66" customHeight="1" spans="1:4">
      <c r="A66" s="40" t="s">
        <v>329</v>
      </c>
      <c r="B66" s="39">
        <v>0</v>
      </c>
      <c r="C66" s="39"/>
      <c r="D66" s="39"/>
    </row>
    <row r="67" customHeight="1" spans="1:4">
      <c r="A67" s="40" t="s">
        <v>330</v>
      </c>
      <c r="B67" s="39">
        <v>0</v>
      </c>
      <c r="C67" s="39"/>
      <c r="D67" s="39"/>
    </row>
    <row r="68" customHeight="1" spans="1:4">
      <c r="A68" s="40" t="s">
        <v>331</v>
      </c>
      <c r="B68" s="39">
        <v>0</v>
      </c>
      <c r="C68" s="39"/>
      <c r="D68" s="39"/>
    </row>
    <row r="69" customHeight="1" spans="1:4">
      <c r="A69" s="40" t="s">
        <v>332</v>
      </c>
      <c r="B69" s="39">
        <v>0</v>
      </c>
      <c r="C69" s="39"/>
      <c r="D69" s="39"/>
    </row>
  </sheetData>
  <mergeCells count="2">
    <mergeCell ref="A1:D1"/>
    <mergeCell ref="B3:D3"/>
  </mergeCells>
  <printOptions horizontalCentered="1"/>
  <pageMargins left="0.786805555555556" right="0.590277777777778" top="0.708333333333333" bottom="0.786805555555556" header="0.314583333333333" footer="0.314583333333333"/>
  <pageSetup paperSize="9" firstPageNumber="12" orientation="portrait" useFirstPageNumber="1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dcterms:created xsi:type="dcterms:W3CDTF">2017-07-04T02:20:00Z</dcterms:created>
  <cp:lastPrinted>2021-08-09T01:13:00Z</cp:lastPrinted>
  <dcterms:modified xsi:type="dcterms:W3CDTF">2025-03-23T06:57:15Z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D0DCF1758883466894FCAE1DB2A926F7_13</vt:lpwstr>
  </property>
  <property fmtid="{D5CDD505-2E9C-101B-9397-08002B2CF9AE}" pid="3" name="KSOProductBuildVer">
    <vt:lpwstr>2052-12.1.0.16388</vt:lpwstr>
  </property>
</Properties>
</file>